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/>
  </bookViews>
  <sheets>
    <sheet name="Inputs" sheetId="2" r:id="rId1"/>
    <sheet name="Data" sheetId="1" r:id="rId2"/>
  </sheets>
  <definedNames>
    <definedName name="_xlnm._FilterDatabase" localSheetId="1" hidden="1">Data!$A$1:$BY$1223</definedName>
    <definedName name="BilingualTIAAWeight">Inputs!$C$21</definedName>
    <definedName name="CharterSchoolAdjCEI">Inputs!$C$31</definedName>
    <definedName name="CostPerWADAFloorLev1">Inputs!$C$27</definedName>
    <definedName name="CostPerWADAFloorLev3">Inputs!$C$28</definedName>
    <definedName name="EarlyAgreementCreditPct">Inputs!$C$29</definedName>
    <definedName name="EarlyAgreementCreditPerWADA">Inputs!$C$30</definedName>
    <definedName name="EWLev1">Inputs!$C$3</definedName>
    <definedName name="EWLev3">Inputs!$C$4</definedName>
    <definedName name="ExtYearSpEdTIAAWeight">Inputs!$C$16</definedName>
    <definedName name="GTTIAAWeight">Inputs!$C$18</definedName>
    <definedName name="HHCEDRate">Inputs!$C$23</definedName>
    <definedName name="HHEWL">Inputs!$C$24</definedName>
    <definedName name="HHMOTaxRate">Inputs!$C$25</definedName>
    <definedName name="HHTaxRateFloor">Inputs!$C$26</definedName>
    <definedName name="MainstreamSpEdTIAAWeight">Inputs!$C$12</definedName>
    <definedName name="MedDistrictADACap">Inputs!$C$9</definedName>
    <definedName name="MedDistrictMult">Inputs!$C$7</definedName>
    <definedName name="NonPublicContractSpEdTIAAWeight">Inputs!$C$15</definedName>
    <definedName name="PegTIAAWeight">Inputs!$C$22</definedName>
    <definedName name="PregnantTIAAWeight">Inputs!$C$20</definedName>
    <definedName name="RegCTETIAAWeight">Inputs!$C$17</definedName>
    <definedName name="RegularProgramTIAAWeight">Inputs!$C$10</definedName>
    <definedName name="RegularSpEdTIAAWeight">Inputs!$C$11</definedName>
    <definedName name="ResCareSpEdTIAAWeight">Inputs!$C$13</definedName>
    <definedName name="SmallDistrictADACap">Inputs!$C$8</definedName>
    <definedName name="SmallDistrictMult">Inputs!$C$5</definedName>
    <definedName name="SparseSmallDistrictMult">Inputs!$C$6</definedName>
    <definedName name="StateCompEdTIAAWeight">Inputs!$C$19</definedName>
    <definedName name="StateSchoolsSpEdTIAAWeight">Inputs!$C$14</definedName>
    <definedName name="UseCoRWADA">Inputs!$C$32</definedName>
  </definedNames>
  <calcPr calcId="145621"/>
</workbook>
</file>

<file path=xl/calcChain.xml><?xml version="1.0" encoding="utf-8"?>
<calcChain xmlns="http://schemas.openxmlformats.org/spreadsheetml/2006/main">
  <c r="BP3" i="1" l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425" i="1"/>
  <c r="BW426" i="1"/>
  <c r="BW427" i="1"/>
  <c r="BW428" i="1"/>
  <c r="BW429" i="1"/>
  <c r="BW430" i="1"/>
  <c r="BW431" i="1"/>
  <c r="BW432" i="1"/>
  <c r="BW433" i="1"/>
  <c r="BW434" i="1"/>
  <c r="BW435" i="1"/>
  <c r="BW436" i="1"/>
  <c r="BW437" i="1"/>
  <c r="BW438" i="1"/>
  <c r="BW439" i="1"/>
  <c r="BW440" i="1"/>
  <c r="BW441" i="1"/>
  <c r="BW442" i="1"/>
  <c r="BW443" i="1"/>
  <c r="BW444" i="1"/>
  <c r="BW445" i="1"/>
  <c r="BW446" i="1"/>
  <c r="BW447" i="1"/>
  <c r="BW448" i="1"/>
  <c r="BW449" i="1"/>
  <c r="BW450" i="1"/>
  <c r="BW451" i="1"/>
  <c r="BW452" i="1"/>
  <c r="BW453" i="1"/>
  <c r="BW454" i="1"/>
  <c r="BW455" i="1"/>
  <c r="BW456" i="1"/>
  <c r="BW457" i="1"/>
  <c r="BW458" i="1"/>
  <c r="BW459" i="1"/>
  <c r="BW460" i="1"/>
  <c r="BW461" i="1"/>
  <c r="BW462" i="1"/>
  <c r="BW463" i="1"/>
  <c r="BW464" i="1"/>
  <c r="BW465" i="1"/>
  <c r="BW466" i="1"/>
  <c r="BW467" i="1"/>
  <c r="BW468" i="1"/>
  <c r="BW469" i="1"/>
  <c r="BW470" i="1"/>
  <c r="BW471" i="1"/>
  <c r="BW472" i="1"/>
  <c r="BW473" i="1"/>
  <c r="BW474" i="1"/>
  <c r="BW475" i="1"/>
  <c r="BW476" i="1"/>
  <c r="BW477" i="1"/>
  <c r="BW478" i="1"/>
  <c r="BW479" i="1"/>
  <c r="BW480" i="1"/>
  <c r="BW481" i="1"/>
  <c r="BW482" i="1"/>
  <c r="BW483" i="1"/>
  <c r="BW484" i="1"/>
  <c r="BW485" i="1"/>
  <c r="BW486" i="1"/>
  <c r="BW487" i="1"/>
  <c r="BW488" i="1"/>
  <c r="BW489" i="1"/>
  <c r="BW490" i="1"/>
  <c r="BW491" i="1"/>
  <c r="BW492" i="1"/>
  <c r="BW493" i="1"/>
  <c r="BW494" i="1"/>
  <c r="BW495" i="1"/>
  <c r="BW496" i="1"/>
  <c r="BW497" i="1"/>
  <c r="BW498" i="1"/>
  <c r="BW499" i="1"/>
  <c r="BW500" i="1"/>
  <c r="BW501" i="1"/>
  <c r="BW502" i="1"/>
  <c r="BW503" i="1"/>
  <c r="BW504" i="1"/>
  <c r="BW505" i="1"/>
  <c r="BW506" i="1"/>
  <c r="BW507" i="1"/>
  <c r="BW508" i="1"/>
  <c r="BW509" i="1"/>
  <c r="BW510" i="1"/>
  <c r="BW511" i="1"/>
  <c r="BW512" i="1"/>
  <c r="BW513" i="1"/>
  <c r="BW514" i="1"/>
  <c r="BW515" i="1"/>
  <c r="BW516" i="1"/>
  <c r="BW517" i="1"/>
  <c r="BW518" i="1"/>
  <c r="BW519" i="1"/>
  <c r="BW520" i="1"/>
  <c r="BW521" i="1"/>
  <c r="BW522" i="1"/>
  <c r="BW523" i="1"/>
  <c r="BW524" i="1"/>
  <c r="BW525" i="1"/>
  <c r="BW526" i="1"/>
  <c r="BW527" i="1"/>
  <c r="BW528" i="1"/>
  <c r="BW529" i="1"/>
  <c r="BW530" i="1"/>
  <c r="BW531" i="1"/>
  <c r="BW532" i="1"/>
  <c r="BW533" i="1"/>
  <c r="BW534" i="1"/>
  <c r="BW535" i="1"/>
  <c r="BW536" i="1"/>
  <c r="BW537" i="1"/>
  <c r="BW538" i="1"/>
  <c r="BW539" i="1"/>
  <c r="BW540" i="1"/>
  <c r="BW541" i="1"/>
  <c r="BW542" i="1"/>
  <c r="BW543" i="1"/>
  <c r="BW544" i="1"/>
  <c r="BW545" i="1"/>
  <c r="BW546" i="1"/>
  <c r="BW547" i="1"/>
  <c r="BW548" i="1"/>
  <c r="BW549" i="1"/>
  <c r="BW550" i="1"/>
  <c r="BW551" i="1"/>
  <c r="BW552" i="1"/>
  <c r="BW553" i="1"/>
  <c r="BW554" i="1"/>
  <c r="BW555" i="1"/>
  <c r="BW556" i="1"/>
  <c r="BW557" i="1"/>
  <c r="BW558" i="1"/>
  <c r="BW559" i="1"/>
  <c r="BW560" i="1"/>
  <c r="BW561" i="1"/>
  <c r="BW562" i="1"/>
  <c r="BW563" i="1"/>
  <c r="BW564" i="1"/>
  <c r="BW565" i="1"/>
  <c r="BW566" i="1"/>
  <c r="BW567" i="1"/>
  <c r="BW568" i="1"/>
  <c r="BW569" i="1"/>
  <c r="BW570" i="1"/>
  <c r="BW571" i="1"/>
  <c r="BW572" i="1"/>
  <c r="BW573" i="1"/>
  <c r="BW574" i="1"/>
  <c r="BW575" i="1"/>
  <c r="BW576" i="1"/>
  <c r="BW577" i="1"/>
  <c r="BW578" i="1"/>
  <c r="BW579" i="1"/>
  <c r="BW580" i="1"/>
  <c r="BW581" i="1"/>
  <c r="BW582" i="1"/>
  <c r="BW583" i="1"/>
  <c r="BW584" i="1"/>
  <c r="BW585" i="1"/>
  <c r="BW586" i="1"/>
  <c r="BW587" i="1"/>
  <c r="BW588" i="1"/>
  <c r="BW589" i="1"/>
  <c r="BW590" i="1"/>
  <c r="BW591" i="1"/>
  <c r="BW592" i="1"/>
  <c r="BW593" i="1"/>
  <c r="BW594" i="1"/>
  <c r="BW595" i="1"/>
  <c r="BW596" i="1"/>
  <c r="BW597" i="1"/>
  <c r="BW598" i="1"/>
  <c r="BW599" i="1"/>
  <c r="BW600" i="1"/>
  <c r="BW601" i="1"/>
  <c r="BW602" i="1"/>
  <c r="BW603" i="1"/>
  <c r="BW604" i="1"/>
  <c r="BW605" i="1"/>
  <c r="BW606" i="1"/>
  <c r="BW607" i="1"/>
  <c r="BW608" i="1"/>
  <c r="BW609" i="1"/>
  <c r="BW610" i="1"/>
  <c r="BW611" i="1"/>
  <c r="BW612" i="1"/>
  <c r="BW613" i="1"/>
  <c r="BW614" i="1"/>
  <c r="BW615" i="1"/>
  <c r="BW616" i="1"/>
  <c r="BW617" i="1"/>
  <c r="BW618" i="1"/>
  <c r="BW619" i="1"/>
  <c r="BW620" i="1"/>
  <c r="BW621" i="1"/>
  <c r="BW622" i="1"/>
  <c r="BW623" i="1"/>
  <c r="BW624" i="1"/>
  <c r="BW625" i="1"/>
  <c r="BW626" i="1"/>
  <c r="BW627" i="1"/>
  <c r="BW628" i="1"/>
  <c r="BW629" i="1"/>
  <c r="BW630" i="1"/>
  <c r="BW631" i="1"/>
  <c r="BW632" i="1"/>
  <c r="BW633" i="1"/>
  <c r="BW634" i="1"/>
  <c r="BW635" i="1"/>
  <c r="BW636" i="1"/>
  <c r="BW637" i="1"/>
  <c r="BW638" i="1"/>
  <c r="BW639" i="1"/>
  <c r="BW640" i="1"/>
  <c r="BW641" i="1"/>
  <c r="BW642" i="1"/>
  <c r="BW643" i="1"/>
  <c r="BW644" i="1"/>
  <c r="BW645" i="1"/>
  <c r="BW646" i="1"/>
  <c r="BW647" i="1"/>
  <c r="BW648" i="1"/>
  <c r="BW649" i="1"/>
  <c r="BW650" i="1"/>
  <c r="BW651" i="1"/>
  <c r="BW652" i="1"/>
  <c r="BW653" i="1"/>
  <c r="BW654" i="1"/>
  <c r="BW655" i="1"/>
  <c r="BW656" i="1"/>
  <c r="BW657" i="1"/>
  <c r="BW658" i="1"/>
  <c r="BW659" i="1"/>
  <c r="BW660" i="1"/>
  <c r="BW661" i="1"/>
  <c r="BW662" i="1"/>
  <c r="BW663" i="1"/>
  <c r="BW664" i="1"/>
  <c r="BW665" i="1"/>
  <c r="BW666" i="1"/>
  <c r="BW667" i="1"/>
  <c r="BW668" i="1"/>
  <c r="BW669" i="1"/>
  <c r="BW670" i="1"/>
  <c r="BW671" i="1"/>
  <c r="BW672" i="1"/>
  <c r="BW673" i="1"/>
  <c r="BW674" i="1"/>
  <c r="BW675" i="1"/>
  <c r="BW676" i="1"/>
  <c r="BW677" i="1"/>
  <c r="BW678" i="1"/>
  <c r="BW679" i="1"/>
  <c r="BW680" i="1"/>
  <c r="BW681" i="1"/>
  <c r="BW682" i="1"/>
  <c r="BW683" i="1"/>
  <c r="BW684" i="1"/>
  <c r="BW685" i="1"/>
  <c r="BW686" i="1"/>
  <c r="BW687" i="1"/>
  <c r="BW688" i="1"/>
  <c r="BW689" i="1"/>
  <c r="BW690" i="1"/>
  <c r="BW691" i="1"/>
  <c r="BW692" i="1"/>
  <c r="BW693" i="1"/>
  <c r="BW694" i="1"/>
  <c r="BW695" i="1"/>
  <c r="BW696" i="1"/>
  <c r="BW697" i="1"/>
  <c r="BW698" i="1"/>
  <c r="BW699" i="1"/>
  <c r="BW700" i="1"/>
  <c r="BW701" i="1"/>
  <c r="BW702" i="1"/>
  <c r="BW703" i="1"/>
  <c r="BW704" i="1"/>
  <c r="BW705" i="1"/>
  <c r="BW706" i="1"/>
  <c r="BW707" i="1"/>
  <c r="BW708" i="1"/>
  <c r="BW709" i="1"/>
  <c r="BW710" i="1"/>
  <c r="BW711" i="1"/>
  <c r="BW712" i="1"/>
  <c r="BW713" i="1"/>
  <c r="BW714" i="1"/>
  <c r="BW715" i="1"/>
  <c r="BW716" i="1"/>
  <c r="BW717" i="1"/>
  <c r="BW718" i="1"/>
  <c r="BW719" i="1"/>
  <c r="BW720" i="1"/>
  <c r="BW721" i="1"/>
  <c r="BW722" i="1"/>
  <c r="BW723" i="1"/>
  <c r="BW724" i="1"/>
  <c r="BW725" i="1"/>
  <c r="BW726" i="1"/>
  <c r="BW727" i="1"/>
  <c r="BW728" i="1"/>
  <c r="BW729" i="1"/>
  <c r="BW730" i="1"/>
  <c r="BW731" i="1"/>
  <c r="BW732" i="1"/>
  <c r="BW733" i="1"/>
  <c r="BW734" i="1"/>
  <c r="BW735" i="1"/>
  <c r="BW736" i="1"/>
  <c r="BW737" i="1"/>
  <c r="BW738" i="1"/>
  <c r="BW739" i="1"/>
  <c r="BW740" i="1"/>
  <c r="BW741" i="1"/>
  <c r="BW742" i="1"/>
  <c r="BW743" i="1"/>
  <c r="BW744" i="1"/>
  <c r="BW745" i="1"/>
  <c r="BW746" i="1"/>
  <c r="BW747" i="1"/>
  <c r="BW748" i="1"/>
  <c r="BW749" i="1"/>
  <c r="BW750" i="1"/>
  <c r="BW751" i="1"/>
  <c r="BW752" i="1"/>
  <c r="BW753" i="1"/>
  <c r="BW754" i="1"/>
  <c r="BW755" i="1"/>
  <c r="BW756" i="1"/>
  <c r="BW757" i="1"/>
  <c r="BW758" i="1"/>
  <c r="BW759" i="1"/>
  <c r="BW760" i="1"/>
  <c r="BW761" i="1"/>
  <c r="BW762" i="1"/>
  <c r="BW763" i="1"/>
  <c r="BW764" i="1"/>
  <c r="BW765" i="1"/>
  <c r="BW766" i="1"/>
  <c r="BW767" i="1"/>
  <c r="BW768" i="1"/>
  <c r="BW769" i="1"/>
  <c r="BW770" i="1"/>
  <c r="BW771" i="1"/>
  <c r="BW772" i="1"/>
  <c r="BW773" i="1"/>
  <c r="BW774" i="1"/>
  <c r="BW775" i="1"/>
  <c r="BW776" i="1"/>
  <c r="BW777" i="1"/>
  <c r="BW778" i="1"/>
  <c r="BW779" i="1"/>
  <c r="BW780" i="1"/>
  <c r="BW781" i="1"/>
  <c r="BW782" i="1"/>
  <c r="BW783" i="1"/>
  <c r="BW784" i="1"/>
  <c r="BW785" i="1"/>
  <c r="BW786" i="1"/>
  <c r="BW787" i="1"/>
  <c r="BW788" i="1"/>
  <c r="BW789" i="1"/>
  <c r="BW790" i="1"/>
  <c r="BW791" i="1"/>
  <c r="BW792" i="1"/>
  <c r="BW793" i="1"/>
  <c r="BW794" i="1"/>
  <c r="BW795" i="1"/>
  <c r="BW796" i="1"/>
  <c r="BW797" i="1"/>
  <c r="BW798" i="1"/>
  <c r="BW799" i="1"/>
  <c r="BW800" i="1"/>
  <c r="BW801" i="1"/>
  <c r="BW802" i="1"/>
  <c r="BW803" i="1"/>
  <c r="BW804" i="1"/>
  <c r="BW805" i="1"/>
  <c r="BW806" i="1"/>
  <c r="BW807" i="1"/>
  <c r="BW808" i="1"/>
  <c r="BW809" i="1"/>
  <c r="BW810" i="1"/>
  <c r="BW811" i="1"/>
  <c r="BW812" i="1"/>
  <c r="BW813" i="1"/>
  <c r="BW814" i="1"/>
  <c r="BW815" i="1"/>
  <c r="BW816" i="1"/>
  <c r="BW817" i="1"/>
  <c r="BW818" i="1"/>
  <c r="BW819" i="1"/>
  <c r="BW820" i="1"/>
  <c r="BW821" i="1"/>
  <c r="BW822" i="1"/>
  <c r="BW823" i="1"/>
  <c r="BW824" i="1"/>
  <c r="BW825" i="1"/>
  <c r="BW826" i="1"/>
  <c r="BW827" i="1"/>
  <c r="BW828" i="1"/>
  <c r="BW829" i="1"/>
  <c r="BW830" i="1"/>
  <c r="BW831" i="1"/>
  <c r="BW832" i="1"/>
  <c r="BW833" i="1"/>
  <c r="BW834" i="1"/>
  <c r="BW835" i="1"/>
  <c r="BW836" i="1"/>
  <c r="BW837" i="1"/>
  <c r="BW838" i="1"/>
  <c r="BW839" i="1"/>
  <c r="BW840" i="1"/>
  <c r="BW841" i="1"/>
  <c r="BW842" i="1"/>
  <c r="BW843" i="1"/>
  <c r="BW844" i="1"/>
  <c r="BW845" i="1"/>
  <c r="BW846" i="1"/>
  <c r="BW847" i="1"/>
  <c r="BW848" i="1"/>
  <c r="BW849" i="1"/>
  <c r="BW850" i="1"/>
  <c r="BW851" i="1"/>
  <c r="BW852" i="1"/>
  <c r="BW853" i="1"/>
  <c r="BW854" i="1"/>
  <c r="BW855" i="1"/>
  <c r="BW856" i="1"/>
  <c r="BW857" i="1"/>
  <c r="BW858" i="1"/>
  <c r="BW859" i="1"/>
  <c r="BW860" i="1"/>
  <c r="BW861" i="1"/>
  <c r="BW862" i="1"/>
  <c r="BW863" i="1"/>
  <c r="BW864" i="1"/>
  <c r="BW865" i="1"/>
  <c r="BW866" i="1"/>
  <c r="BW867" i="1"/>
  <c r="BW868" i="1"/>
  <c r="BW869" i="1"/>
  <c r="BW870" i="1"/>
  <c r="BW871" i="1"/>
  <c r="BW872" i="1"/>
  <c r="BW873" i="1"/>
  <c r="BW874" i="1"/>
  <c r="BW875" i="1"/>
  <c r="BW876" i="1"/>
  <c r="BW877" i="1"/>
  <c r="BW878" i="1"/>
  <c r="BW879" i="1"/>
  <c r="BW880" i="1"/>
  <c r="BW881" i="1"/>
  <c r="BW882" i="1"/>
  <c r="BW883" i="1"/>
  <c r="BW884" i="1"/>
  <c r="BW885" i="1"/>
  <c r="BW886" i="1"/>
  <c r="BW887" i="1"/>
  <c r="BW888" i="1"/>
  <c r="BW889" i="1"/>
  <c r="BW890" i="1"/>
  <c r="BW891" i="1"/>
  <c r="BW892" i="1"/>
  <c r="BW893" i="1"/>
  <c r="BW894" i="1"/>
  <c r="BW895" i="1"/>
  <c r="BW896" i="1"/>
  <c r="BW897" i="1"/>
  <c r="BW898" i="1"/>
  <c r="BW899" i="1"/>
  <c r="BW900" i="1"/>
  <c r="BW901" i="1"/>
  <c r="BW902" i="1"/>
  <c r="BW903" i="1"/>
  <c r="BW904" i="1"/>
  <c r="BW905" i="1"/>
  <c r="BW906" i="1"/>
  <c r="BW907" i="1"/>
  <c r="BW908" i="1"/>
  <c r="BW909" i="1"/>
  <c r="BW910" i="1"/>
  <c r="BW911" i="1"/>
  <c r="BW912" i="1"/>
  <c r="BW913" i="1"/>
  <c r="BW914" i="1"/>
  <c r="BW915" i="1"/>
  <c r="BW916" i="1"/>
  <c r="BW917" i="1"/>
  <c r="BW918" i="1"/>
  <c r="BW919" i="1"/>
  <c r="BW920" i="1"/>
  <c r="BW921" i="1"/>
  <c r="BW922" i="1"/>
  <c r="BW923" i="1"/>
  <c r="BW924" i="1"/>
  <c r="BW925" i="1"/>
  <c r="BW926" i="1"/>
  <c r="BW927" i="1"/>
  <c r="BW928" i="1"/>
  <c r="BW929" i="1"/>
  <c r="BW930" i="1"/>
  <c r="BW931" i="1"/>
  <c r="BW932" i="1"/>
  <c r="BW933" i="1"/>
  <c r="BW934" i="1"/>
  <c r="BW935" i="1"/>
  <c r="BW936" i="1"/>
  <c r="BW937" i="1"/>
  <c r="BW938" i="1"/>
  <c r="BW939" i="1"/>
  <c r="BW940" i="1"/>
  <c r="BW941" i="1"/>
  <c r="BW942" i="1"/>
  <c r="BW943" i="1"/>
  <c r="BW944" i="1"/>
  <c r="BW945" i="1"/>
  <c r="BW946" i="1"/>
  <c r="BW947" i="1"/>
  <c r="BW948" i="1"/>
  <c r="BW949" i="1"/>
  <c r="BW950" i="1"/>
  <c r="BW951" i="1"/>
  <c r="BW952" i="1"/>
  <c r="BW953" i="1"/>
  <c r="BW954" i="1"/>
  <c r="BW955" i="1"/>
  <c r="BW956" i="1"/>
  <c r="BW957" i="1"/>
  <c r="BW958" i="1"/>
  <c r="BW959" i="1"/>
  <c r="BW960" i="1"/>
  <c r="BW961" i="1"/>
  <c r="BW962" i="1"/>
  <c r="BW963" i="1"/>
  <c r="BW964" i="1"/>
  <c r="BW965" i="1"/>
  <c r="BW966" i="1"/>
  <c r="BW967" i="1"/>
  <c r="BW968" i="1"/>
  <c r="BW969" i="1"/>
  <c r="BW970" i="1"/>
  <c r="BW971" i="1"/>
  <c r="BW972" i="1"/>
  <c r="BW973" i="1"/>
  <c r="BW974" i="1"/>
  <c r="BW975" i="1"/>
  <c r="BW976" i="1"/>
  <c r="BW977" i="1"/>
  <c r="BW978" i="1"/>
  <c r="BW979" i="1"/>
  <c r="BW980" i="1"/>
  <c r="BW981" i="1"/>
  <c r="BW982" i="1"/>
  <c r="BW983" i="1"/>
  <c r="BW984" i="1"/>
  <c r="BW985" i="1"/>
  <c r="BW986" i="1"/>
  <c r="BW987" i="1"/>
  <c r="BW988" i="1"/>
  <c r="BW989" i="1"/>
  <c r="BW990" i="1"/>
  <c r="BW991" i="1"/>
  <c r="BW992" i="1"/>
  <c r="BW993" i="1"/>
  <c r="BW994" i="1"/>
  <c r="BW995" i="1"/>
  <c r="BW996" i="1"/>
  <c r="BW997" i="1"/>
  <c r="BW998" i="1"/>
  <c r="BW999" i="1"/>
  <c r="BW1000" i="1"/>
  <c r="BW1001" i="1"/>
  <c r="BW1002" i="1"/>
  <c r="BW1003" i="1"/>
  <c r="BW1004" i="1"/>
  <c r="BW1005" i="1"/>
  <c r="BW1006" i="1"/>
  <c r="BW1007" i="1"/>
  <c r="BW1008" i="1"/>
  <c r="BW1009" i="1"/>
  <c r="BW1010" i="1"/>
  <c r="BW1011" i="1"/>
  <c r="BW1012" i="1"/>
  <c r="BW1013" i="1"/>
  <c r="BW1014" i="1"/>
  <c r="BW1015" i="1"/>
  <c r="BW1016" i="1"/>
  <c r="BW1017" i="1"/>
  <c r="BW1018" i="1"/>
  <c r="BW1019" i="1"/>
  <c r="BW1020" i="1"/>
  <c r="BW1021" i="1"/>
  <c r="BW1022" i="1"/>
  <c r="BW1023" i="1"/>
  <c r="BW1024" i="1"/>
  <c r="BW1025" i="1"/>
  <c r="BW1026" i="1"/>
  <c r="BW1027" i="1"/>
  <c r="BW1028" i="1"/>
  <c r="BW1029" i="1"/>
  <c r="BW1030" i="1"/>
  <c r="BW1031" i="1"/>
  <c r="BW1032" i="1"/>
  <c r="BW1033" i="1"/>
  <c r="BW1034" i="1"/>
  <c r="BW1035" i="1"/>
  <c r="BW1036" i="1"/>
  <c r="BW1037" i="1"/>
  <c r="BW1038" i="1"/>
  <c r="BW1039" i="1"/>
  <c r="BW1040" i="1"/>
  <c r="BW1041" i="1"/>
  <c r="BW1042" i="1"/>
  <c r="BW1043" i="1"/>
  <c r="BW1044" i="1"/>
  <c r="BW1045" i="1"/>
  <c r="BW1046" i="1"/>
  <c r="BW1047" i="1"/>
  <c r="BW1048" i="1"/>
  <c r="BW1049" i="1"/>
  <c r="BW1050" i="1"/>
  <c r="BW1051" i="1"/>
  <c r="BW1052" i="1"/>
  <c r="BW1053" i="1"/>
  <c r="BW1054" i="1"/>
  <c r="BW1055" i="1"/>
  <c r="BW1056" i="1"/>
  <c r="BW1057" i="1"/>
  <c r="BW1058" i="1"/>
  <c r="BW1059" i="1"/>
  <c r="BW1060" i="1"/>
  <c r="BW1061" i="1"/>
  <c r="BW1062" i="1"/>
  <c r="BW1063" i="1"/>
  <c r="BW1064" i="1"/>
  <c r="BW1065" i="1"/>
  <c r="BW1066" i="1"/>
  <c r="BW1067" i="1"/>
  <c r="BW1068" i="1"/>
  <c r="BW1069" i="1"/>
  <c r="BW1070" i="1"/>
  <c r="BW1071" i="1"/>
  <c r="BW1072" i="1"/>
  <c r="BW1073" i="1"/>
  <c r="BW1074" i="1"/>
  <c r="BW1075" i="1"/>
  <c r="BW1076" i="1"/>
  <c r="BW1077" i="1"/>
  <c r="BW1078" i="1"/>
  <c r="BW1079" i="1"/>
  <c r="BW1080" i="1"/>
  <c r="BW1081" i="1"/>
  <c r="BW1082" i="1"/>
  <c r="BW1083" i="1"/>
  <c r="BW1084" i="1"/>
  <c r="BW1085" i="1"/>
  <c r="BW1086" i="1"/>
  <c r="BW1087" i="1"/>
  <c r="BW1088" i="1"/>
  <c r="BW1089" i="1"/>
  <c r="BW1090" i="1"/>
  <c r="BW1091" i="1"/>
  <c r="BW1092" i="1"/>
  <c r="BW1093" i="1"/>
  <c r="BW1094" i="1"/>
  <c r="BW1095" i="1"/>
  <c r="BW1096" i="1"/>
  <c r="BW1097" i="1"/>
  <c r="BW1098" i="1"/>
  <c r="BW1099" i="1"/>
  <c r="BW1100" i="1"/>
  <c r="BW1101" i="1"/>
  <c r="BW1102" i="1"/>
  <c r="BW1103" i="1"/>
  <c r="BW1104" i="1"/>
  <c r="BW1105" i="1"/>
  <c r="BW1106" i="1"/>
  <c r="BW1107" i="1"/>
  <c r="BW1108" i="1"/>
  <c r="BW1109" i="1"/>
  <c r="BW1110" i="1"/>
  <c r="BW1111" i="1"/>
  <c r="BW1112" i="1"/>
  <c r="BW1113" i="1"/>
  <c r="BW1114" i="1"/>
  <c r="BW1115" i="1"/>
  <c r="BW1116" i="1"/>
  <c r="BW1117" i="1"/>
  <c r="BW1118" i="1"/>
  <c r="BW1119" i="1"/>
  <c r="BW1120" i="1"/>
  <c r="BW1121" i="1"/>
  <c r="BW1122" i="1"/>
  <c r="BW1123" i="1"/>
  <c r="BW1124" i="1"/>
  <c r="BW1125" i="1"/>
  <c r="BW1126" i="1"/>
  <c r="BW1127" i="1"/>
  <c r="BW1128" i="1"/>
  <c r="BW1129" i="1"/>
  <c r="BW1130" i="1"/>
  <c r="BW1131" i="1"/>
  <c r="BW1132" i="1"/>
  <c r="BW1133" i="1"/>
  <c r="BW1134" i="1"/>
  <c r="BW1135" i="1"/>
  <c r="BW1136" i="1"/>
  <c r="BW1137" i="1"/>
  <c r="BW1138" i="1"/>
  <c r="BW1139" i="1"/>
  <c r="BW1140" i="1"/>
  <c r="BW1141" i="1"/>
  <c r="BW1142" i="1"/>
  <c r="BW1143" i="1"/>
  <c r="BW1144" i="1"/>
  <c r="BW1145" i="1"/>
  <c r="BW1146" i="1"/>
  <c r="BW1147" i="1"/>
  <c r="BW1148" i="1"/>
  <c r="BW1149" i="1"/>
  <c r="BW1150" i="1"/>
  <c r="BW1151" i="1"/>
  <c r="BW1152" i="1"/>
  <c r="BW1153" i="1"/>
  <c r="BW1154" i="1"/>
  <c r="BW1155" i="1"/>
  <c r="BW1156" i="1"/>
  <c r="BW1157" i="1"/>
  <c r="BW1158" i="1"/>
  <c r="BW1159" i="1"/>
  <c r="BW1160" i="1"/>
  <c r="BW1161" i="1"/>
  <c r="BW1162" i="1"/>
  <c r="BW1163" i="1"/>
  <c r="BW1164" i="1"/>
  <c r="BW1165" i="1"/>
  <c r="BW1166" i="1"/>
  <c r="BW1167" i="1"/>
  <c r="BW1168" i="1"/>
  <c r="BW1169" i="1"/>
  <c r="BW1170" i="1"/>
  <c r="BW1171" i="1"/>
  <c r="BW1172" i="1"/>
  <c r="BW1173" i="1"/>
  <c r="BW1174" i="1"/>
  <c r="BW1175" i="1"/>
  <c r="BW1176" i="1"/>
  <c r="BW1177" i="1"/>
  <c r="BW1178" i="1"/>
  <c r="BW1179" i="1"/>
  <c r="BW1180" i="1"/>
  <c r="BW1181" i="1"/>
  <c r="BW1182" i="1"/>
  <c r="BW1183" i="1"/>
  <c r="BW1184" i="1"/>
  <c r="BW1185" i="1"/>
  <c r="BW1186" i="1"/>
  <c r="BW1187" i="1"/>
  <c r="BW1188" i="1"/>
  <c r="BW1189" i="1"/>
  <c r="BW1190" i="1"/>
  <c r="BW1191" i="1"/>
  <c r="BW1192" i="1"/>
  <c r="BW1193" i="1"/>
  <c r="BW1194" i="1"/>
  <c r="BW1195" i="1"/>
  <c r="BW1196" i="1"/>
  <c r="BW1197" i="1"/>
  <c r="BW1198" i="1"/>
  <c r="BW1199" i="1"/>
  <c r="BW1200" i="1"/>
  <c r="BW1201" i="1"/>
  <c r="BW1202" i="1"/>
  <c r="BW1203" i="1"/>
  <c r="BW1204" i="1"/>
  <c r="BW1205" i="1"/>
  <c r="BW1206" i="1"/>
  <c r="BW1207" i="1"/>
  <c r="BW1208" i="1"/>
  <c r="BW1209" i="1"/>
  <c r="BW1210" i="1"/>
  <c r="BW1211" i="1"/>
  <c r="BW1212" i="1"/>
  <c r="BW1213" i="1"/>
  <c r="BW1214" i="1"/>
  <c r="BW1215" i="1"/>
  <c r="BW1216" i="1"/>
  <c r="BW1217" i="1"/>
  <c r="BW1218" i="1"/>
  <c r="BW1219" i="1"/>
  <c r="BW1220" i="1"/>
  <c r="BW1221" i="1"/>
  <c r="BW1222" i="1"/>
  <c r="BW1223" i="1"/>
  <c r="BW2" i="1"/>
  <c r="BA1203" i="1"/>
  <c r="BB1203" i="1"/>
  <c r="BC1203" i="1"/>
  <c r="BD1203" i="1" s="1"/>
  <c r="BE1203" i="1" s="1"/>
  <c r="BH1203" i="1"/>
  <c r="BA1204" i="1"/>
  <c r="BB1204" i="1"/>
  <c r="BC1204" i="1"/>
  <c r="BD1204" i="1" s="1"/>
  <c r="BE1204" i="1" s="1"/>
  <c r="BH1204" i="1"/>
  <c r="BA1205" i="1"/>
  <c r="BB1205" i="1"/>
  <c r="BC1205" i="1"/>
  <c r="BD1205" i="1" s="1"/>
  <c r="BE1205" i="1" s="1"/>
  <c r="BH1205" i="1"/>
  <c r="BA1206" i="1"/>
  <c r="BB1206" i="1"/>
  <c r="BC1206" i="1"/>
  <c r="BD1206" i="1" s="1"/>
  <c r="BE1206" i="1" s="1"/>
  <c r="BH1206" i="1"/>
  <c r="BA1207" i="1"/>
  <c r="BB1207" i="1"/>
  <c r="BC1207" i="1"/>
  <c r="BD1207" i="1" s="1"/>
  <c r="BE1207" i="1" s="1"/>
  <c r="BH1207" i="1"/>
  <c r="BA1208" i="1"/>
  <c r="BB1208" i="1"/>
  <c r="BC1208" i="1"/>
  <c r="BD1208" i="1" s="1"/>
  <c r="BE1208" i="1" s="1"/>
  <c r="BH1208" i="1"/>
  <c r="BA1209" i="1"/>
  <c r="BB1209" i="1"/>
  <c r="BC1209" i="1"/>
  <c r="BD1209" i="1" s="1"/>
  <c r="BE1209" i="1" s="1"/>
  <c r="BH1209" i="1"/>
  <c r="BA1210" i="1"/>
  <c r="BB1210" i="1"/>
  <c r="BC1210" i="1"/>
  <c r="BD1210" i="1" s="1"/>
  <c r="BE1210" i="1" s="1"/>
  <c r="BH1210" i="1"/>
  <c r="BA1211" i="1"/>
  <c r="BB1211" i="1"/>
  <c r="BC1211" i="1"/>
  <c r="BD1211" i="1" s="1"/>
  <c r="BE1211" i="1" s="1"/>
  <c r="BH1211" i="1"/>
  <c r="BA1212" i="1"/>
  <c r="BB1212" i="1"/>
  <c r="BC1212" i="1"/>
  <c r="BD1212" i="1" s="1"/>
  <c r="BE1212" i="1" s="1"/>
  <c r="BH1212" i="1"/>
  <c r="BA1213" i="1"/>
  <c r="BB1213" i="1"/>
  <c r="BC1213" i="1"/>
  <c r="BD1213" i="1" s="1"/>
  <c r="BE1213" i="1" s="1"/>
  <c r="BF1213" i="1" s="1"/>
  <c r="BG1213" i="1" s="1"/>
  <c r="BH1213" i="1"/>
  <c r="BA1214" i="1"/>
  <c r="BB1214" i="1"/>
  <c r="BC1214" i="1"/>
  <c r="BD1214" i="1" s="1"/>
  <c r="BE1214" i="1" s="1"/>
  <c r="BH1214" i="1"/>
  <c r="BA1215" i="1"/>
  <c r="BB1215" i="1"/>
  <c r="BC1215" i="1"/>
  <c r="BD1215" i="1" s="1"/>
  <c r="BE1215" i="1" s="1"/>
  <c r="BH1215" i="1"/>
  <c r="BA1216" i="1"/>
  <c r="BD1216" i="1" s="1"/>
  <c r="BE1216" i="1" s="1"/>
  <c r="BB1216" i="1"/>
  <c r="BC1216" i="1"/>
  <c r="BH1216" i="1"/>
  <c r="BA1217" i="1"/>
  <c r="BB1217" i="1"/>
  <c r="BC1217" i="1"/>
  <c r="BD1217" i="1" s="1"/>
  <c r="BE1217" i="1" s="1"/>
  <c r="BH1217" i="1"/>
  <c r="BA1218" i="1"/>
  <c r="BB1218" i="1"/>
  <c r="BC1218" i="1"/>
  <c r="BD1218" i="1" s="1"/>
  <c r="BE1218" i="1" s="1"/>
  <c r="BH1218" i="1"/>
  <c r="BA1219" i="1"/>
  <c r="BB1219" i="1"/>
  <c r="BC1219" i="1"/>
  <c r="BD1219" i="1" s="1"/>
  <c r="BE1219" i="1" s="1"/>
  <c r="BY1219" i="1" s="1"/>
  <c r="BH1219" i="1"/>
  <c r="BA1220" i="1"/>
  <c r="BB1220" i="1"/>
  <c r="BC1220" i="1"/>
  <c r="BD1220" i="1" s="1"/>
  <c r="BE1220" i="1" s="1"/>
  <c r="BH1220" i="1"/>
  <c r="BA1221" i="1"/>
  <c r="BB1221" i="1"/>
  <c r="BC1221" i="1"/>
  <c r="BD1221" i="1" s="1"/>
  <c r="BE1221" i="1" s="1"/>
  <c r="BH1221" i="1"/>
  <c r="BA1222" i="1"/>
  <c r="BB1222" i="1"/>
  <c r="BC1222" i="1"/>
  <c r="BD1222" i="1" s="1"/>
  <c r="BE1222" i="1" s="1"/>
  <c r="BH1222" i="1"/>
  <c r="BA1223" i="1"/>
  <c r="BD1223" i="1" s="1"/>
  <c r="BE1223" i="1" s="1"/>
  <c r="BB1223" i="1"/>
  <c r="BC1223" i="1"/>
  <c r="BH1223" i="1"/>
  <c r="BY1223" i="1" l="1"/>
  <c r="BF1223" i="1"/>
  <c r="BG1223" i="1" s="1"/>
  <c r="BF1217" i="1"/>
  <c r="BG1217" i="1" s="1"/>
  <c r="BY1217" i="1"/>
  <c r="BF1216" i="1"/>
  <c r="BG1216" i="1" s="1"/>
  <c r="BY1216" i="1"/>
  <c r="BF1215" i="1"/>
  <c r="BG1215" i="1" s="1"/>
  <c r="BY1215" i="1"/>
  <c r="BY1214" i="1"/>
  <c r="BF1214" i="1"/>
  <c r="BG1214" i="1" s="1"/>
  <c r="BY1222" i="1"/>
  <c r="BF1222" i="1"/>
  <c r="BG1222" i="1" s="1"/>
  <c r="BF1220" i="1"/>
  <c r="BG1220" i="1" s="1"/>
  <c r="BY1220" i="1"/>
  <c r="BY1218" i="1"/>
  <c r="BF1218" i="1"/>
  <c r="BG1218" i="1" s="1"/>
  <c r="BY1221" i="1"/>
  <c r="BF1221" i="1"/>
  <c r="BG1221" i="1" s="1"/>
  <c r="BF1219" i="1"/>
  <c r="BG1219" i="1" s="1"/>
  <c r="BY1212" i="1"/>
  <c r="BF1212" i="1"/>
  <c r="BG1212" i="1" s="1"/>
  <c r="BY1205" i="1"/>
  <c r="BF1205" i="1"/>
  <c r="BG1205" i="1" s="1"/>
  <c r="BY1204" i="1"/>
  <c r="BF1204" i="1"/>
  <c r="BG1204" i="1" s="1"/>
  <c r="BY1211" i="1"/>
  <c r="BF1211" i="1"/>
  <c r="BG1211" i="1" s="1"/>
  <c r="BF1210" i="1"/>
  <c r="BG1210" i="1" s="1"/>
  <c r="BY1210" i="1"/>
  <c r="BY1203" i="1"/>
  <c r="BF1203" i="1"/>
  <c r="BG1203" i="1" s="1"/>
  <c r="BY1209" i="1"/>
  <c r="BF1209" i="1"/>
  <c r="BG1209" i="1" s="1"/>
  <c r="BY1208" i="1"/>
  <c r="BF1208" i="1"/>
  <c r="BG1208" i="1" s="1"/>
  <c r="BY1213" i="1"/>
  <c r="BI1213" i="1"/>
  <c r="BQ1213" i="1" s="1"/>
  <c r="BR1213" i="1" s="1"/>
  <c r="BY1207" i="1"/>
  <c r="BF1207" i="1"/>
  <c r="BG1207" i="1" s="1"/>
  <c r="BF1206" i="1"/>
  <c r="BG1206" i="1" s="1"/>
  <c r="BY1206" i="1"/>
  <c r="BA1197" i="1"/>
  <c r="BB1197" i="1"/>
  <c r="BC1197" i="1"/>
  <c r="BD1197" i="1" s="1"/>
  <c r="BE1197" i="1" s="1"/>
  <c r="BY1197" i="1" s="1"/>
  <c r="BH1197" i="1"/>
  <c r="BA1198" i="1"/>
  <c r="BB1198" i="1"/>
  <c r="BC1198" i="1"/>
  <c r="BD1198" i="1" s="1"/>
  <c r="BE1198" i="1" s="1"/>
  <c r="BY1198" i="1" s="1"/>
  <c r="BH1198" i="1"/>
  <c r="BA1199" i="1"/>
  <c r="BB1199" i="1"/>
  <c r="BC1199" i="1"/>
  <c r="BD1199" i="1" s="1"/>
  <c r="BE1199" i="1" s="1"/>
  <c r="BY1199" i="1" s="1"/>
  <c r="BH1199" i="1"/>
  <c r="BA1200" i="1"/>
  <c r="BB1200" i="1"/>
  <c r="BC1200" i="1"/>
  <c r="BD1200" i="1" s="1"/>
  <c r="BE1200" i="1" s="1"/>
  <c r="BY1200" i="1" s="1"/>
  <c r="BH1200" i="1"/>
  <c r="BA1201" i="1"/>
  <c r="BB1201" i="1"/>
  <c r="BC1201" i="1"/>
  <c r="BD1201" i="1" s="1"/>
  <c r="BE1201" i="1" s="1"/>
  <c r="BY1201" i="1" s="1"/>
  <c r="BH1201" i="1"/>
  <c r="BA1202" i="1"/>
  <c r="BB1202" i="1"/>
  <c r="BC1202" i="1"/>
  <c r="BH1202" i="1"/>
  <c r="BA1195" i="1"/>
  <c r="BB1195" i="1"/>
  <c r="BC1195" i="1"/>
  <c r="BD1195" i="1" s="1"/>
  <c r="BE1195" i="1" s="1"/>
  <c r="BY1195" i="1" s="1"/>
  <c r="BH1195" i="1"/>
  <c r="BA1196" i="1"/>
  <c r="BB1196" i="1"/>
  <c r="BC1196" i="1"/>
  <c r="BD1196" i="1" s="1"/>
  <c r="BE1196" i="1" s="1"/>
  <c r="BY1196" i="1" s="1"/>
  <c r="BH1196" i="1"/>
  <c r="BB3" i="1"/>
  <c r="BC3" i="1"/>
  <c r="BB4" i="1"/>
  <c r="BC4" i="1"/>
  <c r="BD4" i="1" s="1"/>
  <c r="BB5" i="1"/>
  <c r="BC5" i="1"/>
  <c r="BD5" i="1" s="1"/>
  <c r="BB6" i="1"/>
  <c r="BC6" i="1"/>
  <c r="BD6" i="1" s="1"/>
  <c r="BB7" i="1"/>
  <c r="BC7" i="1"/>
  <c r="BB8" i="1"/>
  <c r="BC8" i="1"/>
  <c r="BD8" i="1" s="1"/>
  <c r="BB9" i="1"/>
  <c r="BC9" i="1"/>
  <c r="BB10" i="1"/>
  <c r="BC10" i="1"/>
  <c r="BB11" i="1"/>
  <c r="BC11" i="1"/>
  <c r="BB12" i="1"/>
  <c r="BC12" i="1"/>
  <c r="BB13" i="1"/>
  <c r="BC13" i="1"/>
  <c r="BD13" i="1" s="1"/>
  <c r="BB14" i="1"/>
  <c r="BC14" i="1"/>
  <c r="BB15" i="1"/>
  <c r="BC15" i="1"/>
  <c r="BD15" i="1" s="1"/>
  <c r="BB16" i="1"/>
  <c r="BC16" i="1"/>
  <c r="BD16" i="1" s="1"/>
  <c r="BB17" i="1"/>
  <c r="BC17" i="1"/>
  <c r="BD17" i="1" s="1"/>
  <c r="BB18" i="1"/>
  <c r="BC18" i="1"/>
  <c r="BD18" i="1" s="1"/>
  <c r="BB19" i="1"/>
  <c r="BC19" i="1"/>
  <c r="BD19" i="1" s="1"/>
  <c r="BB20" i="1"/>
  <c r="BC20" i="1"/>
  <c r="BD20" i="1" s="1"/>
  <c r="BB21" i="1"/>
  <c r="BC21" i="1"/>
  <c r="BD21" i="1" s="1"/>
  <c r="BB22" i="1"/>
  <c r="BC22" i="1"/>
  <c r="BD22" i="1" s="1"/>
  <c r="BB23" i="1"/>
  <c r="BC23" i="1"/>
  <c r="BB24" i="1"/>
  <c r="BC24" i="1"/>
  <c r="BD24" i="1" s="1"/>
  <c r="BB25" i="1"/>
  <c r="BC25" i="1"/>
  <c r="BB26" i="1"/>
  <c r="BC26" i="1"/>
  <c r="BD26" i="1" s="1"/>
  <c r="BB27" i="1"/>
  <c r="BC27" i="1"/>
  <c r="BD27" i="1" s="1"/>
  <c r="BB28" i="1"/>
  <c r="BC28" i="1"/>
  <c r="BD28" i="1" s="1"/>
  <c r="BB29" i="1"/>
  <c r="BC29" i="1"/>
  <c r="BD29" i="1" s="1"/>
  <c r="BB30" i="1"/>
  <c r="BC30" i="1"/>
  <c r="BD30" i="1" s="1"/>
  <c r="BB31" i="1"/>
  <c r="BC31" i="1"/>
  <c r="BD31" i="1" s="1"/>
  <c r="BB32" i="1"/>
  <c r="BC32" i="1"/>
  <c r="BB33" i="1"/>
  <c r="BC33" i="1"/>
  <c r="BD33" i="1" s="1"/>
  <c r="BB34" i="1"/>
  <c r="BC34" i="1"/>
  <c r="BB35" i="1"/>
  <c r="BC35" i="1"/>
  <c r="BD35" i="1" s="1"/>
  <c r="BB36" i="1"/>
  <c r="BC36" i="1"/>
  <c r="BD36" i="1" s="1"/>
  <c r="BB37" i="1"/>
  <c r="BC37" i="1"/>
  <c r="BD37" i="1" s="1"/>
  <c r="BB38" i="1"/>
  <c r="BC38" i="1"/>
  <c r="BB39" i="1"/>
  <c r="BC39" i="1"/>
  <c r="BD39" i="1" s="1"/>
  <c r="BB40" i="1"/>
  <c r="BC40" i="1"/>
  <c r="BD40" i="1" s="1"/>
  <c r="BB41" i="1"/>
  <c r="BC41" i="1"/>
  <c r="BD41" i="1" s="1"/>
  <c r="BB42" i="1"/>
  <c r="BC42" i="1"/>
  <c r="BD42" i="1" s="1"/>
  <c r="BB43" i="1"/>
  <c r="BC43" i="1"/>
  <c r="BB44" i="1"/>
  <c r="BC44" i="1"/>
  <c r="BB45" i="1"/>
  <c r="BC45" i="1"/>
  <c r="BB46" i="1"/>
  <c r="BC46" i="1"/>
  <c r="BD46" i="1" s="1"/>
  <c r="BB47" i="1"/>
  <c r="BC47" i="1"/>
  <c r="BD47" i="1" s="1"/>
  <c r="BB48" i="1"/>
  <c r="BC48" i="1"/>
  <c r="BD48" i="1" s="1"/>
  <c r="BB49" i="1"/>
  <c r="BC49" i="1"/>
  <c r="BB50" i="1"/>
  <c r="BC50" i="1"/>
  <c r="BB51" i="1"/>
  <c r="BC51" i="1"/>
  <c r="BD51" i="1" s="1"/>
  <c r="BB52" i="1"/>
  <c r="BC52" i="1"/>
  <c r="BD52" i="1" s="1"/>
  <c r="BB53" i="1"/>
  <c r="BC53" i="1"/>
  <c r="BB54" i="1"/>
  <c r="BC54" i="1"/>
  <c r="BD54" i="1" s="1"/>
  <c r="BB55" i="1"/>
  <c r="BC55" i="1"/>
  <c r="BB56" i="1"/>
  <c r="BC56" i="1"/>
  <c r="BB57" i="1"/>
  <c r="BC57" i="1"/>
  <c r="BB58" i="1"/>
  <c r="BC58" i="1"/>
  <c r="BB59" i="1"/>
  <c r="BC59" i="1"/>
  <c r="BB60" i="1"/>
  <c r="BC60" i="1"/>
  <c r="BB61" i="1"/>
  <c r="BC61" i="1"/>
  <c r="BB62" i="1"/>
  <c r="BC62" i="1"/>
  <c r="BB63" i="1"/>
  <c r="BC63" i="1"/>
  <c r="BB64" i="1"/>
  <c r="BC64" i="1"/>
  <c r="BB65" i="1"/>
  <c r="BC65" i="1"/>
  <c r="BB66" i="1"/>
  <c r="BC66" i="1"/>
  <c r="BB67" i="1"/>
  <c r="BC67" i="1"/>
  <c r="BB68" i="1"/>
  <c r="BC68" i="1"/>
  <c r="BB69" i="1"/>
  <c r="BC69" i="1"/>
  <c r="BB70" i="1"/>
  <c r="BC70" i="1"/>
  <c r="BB71" i="1"/>
  <c r="BC71" i="1"/>
  <c r="BB72" i="1"/>
  <c r="BC72" i="1"/>
  <c r="BB73" i="1"/>
  <c r="BC73" i="1"/>
  <c r="BB74" i="1"/>
  <c r="BC74" i="1"/>
  <c r="BB75" i="1"/>
  <c r="BC75" i="1"/>
  <c r="BB76" i="1"/>
  <c r="BC76" i="1"/>
  <c r="BB77" i="1"/>
  <c r="BC77" i="1"/>
  <c r="BB78" i="1"/>
  <c r="BC78" i="1"/>
  <c r="BD78" i="1" s="1"/>
  <c r="BB79" i="1"/>
  <c r="BC79" i="1"/>
  <c r="BD79" i="1" s="1"/>
  <c r="BB80" i="1"/>
  <c r="BC80" i="1"/>
  <c r="BD80" i="1" s="1"/>
  <c r="BB81" i="1"/>
  <c r="BC81" i="1"/>
  <c r="BD81" i="1" s="1"/>
  <c r="BB82" i="1"/>
  <c r="BC82" i="1"/>
  <c r="BD82" i="1" s="1"/>
  <c r="BB83" i="1"/>
  <c r="BC83" i="1"/>
  <c r="BD83" i="1" s="1"/>
  <c r="BB84" i="1"/>
  <c r="BC84" i="1"/>
  <c r="BD84" i="1" s="1"/>
  <c r="BB85" i="1"/>
  <c r="BC85" i="1"/>
  <c r="BD85" i="1" s="1"/>
  <c r="BB86" i="1"/>
  <c r="BC86" i="1"/>
  <c r="BD86" i="1" s="1"/>
  <c r="BB87" i="1"/>
  <c r="BC87" i="1"/>
  <c r="BD87" i="1" s="1"/>
  <c r="BB88" i="1"/>
  <c r="BC88" i="1"/>
  <c r="BB89" i="1"/>
  <c r="BC89" i="1"/>
  <c r="BD89" i="1" s="1"/>
  <c r="BB90" i="1"/>
  <c r="BC90" i="1"/>
  <c r="BD90" i="1" s="1"/>
  <c r="BB91" i="1"/>
  <c r="BC91" i="1"/>
  <c r="BD91" i="1" s="1"/>
  <c r="BB92" i="1"/>
  <c r="BC92" i="1"/>
  <c r="BB93" i="1"/>
  <c r="BC93" i="1"/>
  <c r="BD93" i="1" s="1"/>
  <c r="BB94" i="1"/>
  <c r="BC94" i="1"/>
  <c r="BD94" i="1" s="1"/>
  <c r="BB95" i="1"/>
  <c r="BC95" i="1"/>
  <c r="BD95" i="1" s="1"/>
  <c r="BB96" i="1"/>
  <c r="BC96" i="1"/>
  <c r="BD96" i="1" s="1"/>
  <c r="BB97" i="1"/>
  <c r="BC97" i="1"/>
  <c r="BD97" i="1" s="1"/>
  <c r="BB98" i="1"/>
  <c r="BC98" i="1"/>
  <c r="BD98" i="1" s="1"/>
  <c r="BB99" i="1"/>
  <c r="BC99" i="1"/>
  <c r="BD99" i="1" s="1"/>
  <c r="BB100" i="1"/>
  <c r="BC100" i="1"/>
  <c r="BD100" i="1" s="1"/>
  <c r="BB101" i="1"/>
  <c r="BC101" i="1"/>
  <c r="BD101" i="1" s="1"/>
  <c r="BB102" i="1"/>
  <c r="BC102" i="1"/>
  <c r="BD102" i="1" s="1"/>
  <c r="BB103" i="1"/>
  <c r="BC103" i="1"/>
  <c r="BD103" i="1" s="1"/>
  <c r="BB104" i="1"/>
  <c r="BC104" i="1"/>
  <c r="BD104" i="1" s="1"/>
  <c r="BB105" i="1"/>
  <c r="BC105" i="1"/>
  <c r="BB106" i="1"/>
  <c r="BC106" i="1"/>
  <c r="BD106" i="1" s="1"/>
  <c r="BB107" i="1"/>
  <c r="BC107" i="1"/>
  <c r="BD107" i="1" s="1"/>
  <c r="BB108" i="1"/>
  <c r="BC108" i="1"/>
  <c r="BD108" i="1" s="1"/>
  <c r="BB109" i="1"/>
  <c r="BC109" i="1"/>
  <c r="BD109" i="1" s="1"/>
  <c r="BB110" i="1"/>
  <c r="BC110" i="1"/>
  <c r="BD110" i="1" s="1"/>
  <c r="BB111" i="1"/>
  <c r="BC111" i="1"/>
  <c r="BD111" i="1" s="1"/>
  <c r="BB112" i="1"/>
  <c r="BC112" i="1"/>
  <c r="BD112" i="1" s="1"/>
  <c r="BB113" i="1"/>
  <c r="BC113" i="1"/>
  <c r="BD113" i="1" s="1"/>
  <c r="BB114" i="1"/>
  <c r="BC114" i="1"/>
  <c r="BD114" i="1" s="1"/>
  <c r="BB115" i="1"/>
  <c r="BC115" i="1"/>
  <c r="BD115" i="1" s="1"/>
  <c r="BB116" i="1"/>
  <c r="BC116" i="1"/>
  <c r="BD116" i="1" s="1"/>
  <c r="BB117" i="1"/>
  <c r="BC117" i="1"/>
  <c r="BD117" i="1" s="1"/>
  <c r="BB118" i="1"/>
  <c r="BC118" i="1"/>
  <c r="BD118" i="1" s="1"/>
  <c r="BB119" i="1"/>
  <c r="BC119" i="1"/>
  <c r="BD119" i="1" s="1"/>
  <c r="BB120" i="1"/>
  <c r="BC120" i="1"/>
  <c r="BD120" i="1" s="1"/>
  <c r="BB121" i="1"/>
  <c r="BC121" i="1"/>
  <c r="BB122" i="1"/>
  <c r="BC122" i="1"/>
  <c r="BB123" i="1"/>
  <c r="BC123" i="1"/>
  <c r="BB124" i="1"/>
  <c r="BC124" i="1"/>
  <c r="BB125" i="1"/>
  <c r="BC125" i="1"/>
  <c r="BB126" i="1"/>
  <c r="BC126" i="1"/>
  <c r="BB127" i="1"/>
  <c r="BC127" i="1"/>
  <c r="BD127" i="1" s="1"/>
  <c r="BB128" i="1"/>
  <c r="BC128" i="1"/>
  <c r="BD128" i="1" s="1"/>
  <c r="BB129" i="1"/>
  <c r="BC129" i="1"/>
  <c r="BD129" i="1" s="1"/>
  <c r="BB130" i="1"/>
  <c r="BC130" i="1"/>
  <c r="BD130" i="1" s="1"/>
  <c r="BB131" i="1"/>
  <c r="BC131" i="1"/>
  <c r="BD131" i="1" s="1"/>
  <c r="BB132" i="1"/>
  <c r="BC132" i="1"/>
  <c r="BD132" i="1" s="1"/>
  <c r="BB133" i="1"/>
  <c r="BC133" i="1"/>
  <c r="BD133" i="1" s="1"/>
  <c r="BB134" i="1"/>
  <c r="BC134" i="1"/>
  <c r="BB135" i="1"/>
  <c r="BC135" i="1"/>
  <c r="BD135" i="1" s="1"/>
  <c r="BB136" i="1"/>
  <c r="BC136" i="1"/>
  <c r="BD136" i="1" s="1"/>
  <c r="BB137" i="1"/>
  <c r="BC137" i="1"/>
  <c r="BD137" i="1" s="1"/>
  <c r="BB138" i="1"/>
  <c r="BC138" i="1"/>
  <c r="BD138" i="1" s="1"/>
  <c r="BB139" i="1"/>
  <c r="BC139" i="1"/>
  <c r="BD139" i="1" s="1"/>
  <c r="BB140" i="1"/>
  <c r="BC140" i="1"/>
  <c r="BD140" i="1" s="1"/>
  <c r="BB141" i="1"/>
  <c r="BC141" i="1"/>
  <c r="BD141" i="1" s="1"/>
  <c r="BB142" i="1"/>
  <c r="BC142" i="1"/>
  <c r="BD142" i="1" s="1"/>
  <c r="BB143" i="1"/>
  <c r="BC143" i="1"/>
  <c r="BD143" i="1" s="1"/>
  <c r="BB144" i="1"/>
  <c r="BC144" i="1"/>
  <c r="BD144" i="1" s="1"/>
  <c r="BB145" i="1"/>
  <c r="BC145" i="1"/>
  <c r="BD145" i="1" s="1"/>
  <c r="BB146" i="1"/>
  <c r="BC146" i="1"/>
  <c r="BD146" i="1" s="1"/>
  <c r="BB147" i="1"/>
  <c r="BC147" i="1"/>
  <c r="BD147" i="1" s="1"/>
  <c r="BB148" i="1"/>
  <c r="BC148" i="1"/>
  <c r="BD148" i="1" s="1"/>
  <c r="BB149" i="1"/>
  <c r="BC149" i="1"/>
  <c r="BD149" i="1" s="1"/>
  <c r="BB150" i="1"/>
  <c r="BC150" i="1"/>
  <c r="BD150" i="1" s="1"/>
  <c r="BB151" i="1"/>
  <c r="BC151" i="1"/>
  <c r="BD151" i="1" s="1"/>
  <c r="BB152" i="1"/>
  <c r="BC152" i="1"/>
  <c r="BB153" i="1"/>
  <c r="BC153" i="1"/>
  <c r="BD153" i="1" s="1"/>
  <c r="BB154" i="1"/>
  <c r="BC154" i="1"/>
  <c r="BD154" i="1" s="1"/>
  <c r="BB155" i="1"/>
  <c r="BC155" i="1"/>
  <c r="BD155" i="1" s="1"/>
  <c r="BB156" i="1"/>
  <c r="BC156" i="1"/>
  <c r="BB157" i="1"/>
  <c r="BC157" i="1"/>
  <c r="BD157" i="1" s="1"/>
  <c r="BB158" i="1"/>
  <c r="BC158" i="1"/>
  <c r="BD158" i="1" s="1"/>
  <c r="BB159" i="1"/>
  <c r="BC159" i="1"/>
  <c r="BD159" i="1" s="1"/>
  <c r="BB160" i="1"/>
  <c r="BC160" i="1"/>
  <c r="BD160" i="1" s="1"/>
  <c r="BB161" i="1"/>
  <c r="BC161" i="1"/>
  <c r="BD161" i="1" s="1"/>
  <c r="BB162" i="1"/>
  <c r="BC162" i="1"/>
  <c r="BD162" i="1" s="1"/>
  <c r="BB163" i="1"/>
  <c r="BC163" i="1"/>
  <c r="BB164" i="1"/>
  <c r="BC164" i="1"/>
  <c r="BD164" i="1" s="1"/>
  <c r="BB165" i="1"/>
  <c r="BC165" i="1"/>
  <c r="BD165" i="1" s="1"/>
  <c r="BB166" i="1"/>
  <c r="BC166" i="1"/>
  <c r="BD166" i="1" s="1"/>
  <c r="BB167" i="1"/>
  <c r="BC167" i="1"/>
  <c r="BD167" i="1" s="1"/>
  <c r="BB168" i="1"/>
  <c r="BC168" i="1"/>
  <c r="BD168" i="1" s="1"/>
  <c r="BB169" i="1"/>
  <c r="BC169" i="1"/>
  <c r="BD169" i="1" s="1"/>
  <c r="BB170" i="1"/>
  <c r="BC170" i="1"/>
  <c r="BD170" i="1" s="1"/>
  <c r="BB171" i="1"/>
  <c r="BC171" i="1"/>
  <c r="BD171" i="1" s="1"/>
  <c r="BB172" i="1"/>
  <c r="BC172" i="1"/>
  <c r="BD172" i="1" s="1"/>
  <c r="BB173" i="1"/>
  <c r="BC173" i="1"/>
  <c r="BD173" i="1" s="1"/>
  <c r="BB174" i="1"/>
  <c r="BC174" i="1"/>
  <c r="BD174" i="1" s="1"/>
  <c r="BB175" i="1"/>
  <c r="BC175" i="1"/>
  <c r="BD175" i="1" s="1"/>
  <c r="BB176" i="1"/>
  <c r="BC176" i="1"/>
  <c r="BD176" i="1" s="1"/>
  <c r="BB177" i="1"/>
  <c r="BC177" i="1"/>
  <c r="BD177" i="1" s="1"/>
  <c r="BB178" i="1"/>
  <c r="BC178" i="1"/>
  <c r="BB179" i="1"/>
  <c r="BC179" i="1"/>
  <c r="BD179" i="1" s="1"/>
  <c r="BB180" i="1"/>
  <c r="BC180" i="1"/>
  <c r="BD180" i="1" s="1"/>
  <c r="BB181" i="1"/>
  <c r="BC181" i="1"/>
  <c r="BD181" i="1" s="1"/>
  <c r="BB182" i="1"/>
  <c r="BC182" i="1"/>
  <c r="BD182" i="1" s="1"/>
  <c r="BB183" i="1"/>
  <c r="BC183" i="1"/>
  <c r="BD183" i="1" s="1"/>
  <c r="BB184" i="1"/>
  <c r="BC184" i="1"/>
  <c r="BD184" i="1" s="1"/>
  <c r="BB185" i="1"/>
  <c r="BC185" i="1"/>
  <c r="BD185" i="1" s="1"/>
  <c r="BB186" i="1"/>
  <c r="BC186" i="1"/>
  <c r="BD186" i="1" s="1"/>
  <c r="BB187" i="1"/>
  <c r="BC187" i="1"/>
  <c r="BD187" i="1" s="1"/>
  <c r="BB188" i="1"/>
  <c r="BC188" i="1"/>
  <c r="BD188" i="1" s="1"/>
  <c r="BB189" i="1"/>
  <c r="BC189" i="1"/>
  <c r="BB190" i="1"/>
  <c r="BC190" i="1"/>
  <c r="BB191" i="1"/>
  <c r="BC191" i="1"/>
  <c r="BD191" i="1" s="1"/>
  <c r="BB192" i="1"/>
  <c r="BC192" i="1"/>
  <c r="BD192" i="1" s="1"/>
  <c r="BB193" i="1"/>
  <c r="BC193" i="1"/>
  <c r="BD193" i="1" s="1"/>
  <c r="BB194" i="1"/>
  <c r="BC194" i="1"/>
  <c r="BD194" i="1" s="1"/>
  <c r="BB195" i="1"/>
  <c r="BC195" i="1"/>
  <c r="BD195" i="1" s="1"/>
  <c r="BB196" i="1"/>
  <c r="BC196" i="1"/>
  <c r="BD196" i="1" s="1"/>
  <c r="BB197" i="1"/>
  <c r="BC197" i="1"/>
  <c r="BB198" i="1"/>
  <c r="BC198" i="1"/>
  <c r="BD198" i="1" s="1"/>
  <c r="BB199" i="1"/>
  <c r="BC199" i="1"/>
  <c r="BB200" i="1"/>
  <c r="BC200" i="1"/>
  <c r="BD200" i="1" s="1"/>
  <c r="BB201" i="1"/>
  <c r="BC201" i="1"/>
  <c r="BD201" i="1" s="1"/>
  <c r="BB202" i="1"/>
  <c r="BC202" i="1"/>
  <c r="BD202" i="1" s="1"/>
  <c r="BB203" i="1"/>
  <c r="BC203" i="1"/>
  <c r="BD203" i="1" s="1"/>
  <c r="BB204" i="1"/>
  <c r="BC204" i="1"/>
  <c r="BD204" i="1" s="1"/>
  <c r="BB205" i="1"/>
  <c r="BC205" i="1"/>
  <c r="BD205" i="1" s="1"/>
  <c r="BB206" i="1"/>
  <c r="BC206" i="1"/>
  <c r="BD206" i="1" s="1"/>
  <c r="BB207" i="1"/>
  <c r="BC207" i="1"/>
  <c r="BB208" i="1"/>
  <c r="BC208" i="1"/>
  <c r="BD208" i="1" s="1"/>
  <c r="BB209" i="1"/>
  <c r="BC209" i="1"/>
  <c r="BD209" i="1" s="1"/>
  <c r="BB210" i="1"/>
  <c r="BC210" i="1"/>
  <c r="BD210" i="1" s="1"/>
  <c r="BB211" i="1"/>
  <c r="BC211" i="1"/>
  <c r="BD211" i="1" s="1"/>
  <c r="BB212" i="1"/>
  <c r="BC212" i="1"/>
  <c r="BD212" i="1" s="1"/>
  <c r="BB213" i="1"/>
  <c r="BC213" i="1"/>
  <c r="BD213" i="1" s="1"/>
  <c r="BB214" i="1"/>
  <c r="BC214" i="1"/>
  <c r="BD214" i="1" s="1"/>
  <c r="BB215" i="1"/>
  <c r="BC215" i="1"/>
  <c r="BB216" i="1"/>
  <c r="BC216" i="1"/>
  <c r="BD216" i="1" s="1"/>
  <c r="BB217" i="1"/>
  <c r="BC217" i="1"/>
  <c r="BD217" i="1" s="1"/>
  <c r="BB218" i="1"/>
  <c r="BC218" i="1"/>
  <c r="BB219" i="1"/>
  <c r="BC219" i="1"/>
  <c r="BD219" i="1" s="1"/>
  <c r="BB220" i="1"/>
  <c r="BC220" i="1"/>
  <c r="BD220" i="1" s="1"/>
  <c r="BB221" i="1"/>
  <c r="BC221" i="1"/>
  <c r="BD221" i="1" s="1"/>
  <c r="BB222" i="1"/>
  <c r="BC222" i="1"/>
  <c r="BD222" i="1" s="1"/>
  <c r="BB223" i="1"/>
  <c r="BC223" i="1"/>
  <c r="BD223" i="1" s="1"/>
  <c r="BB224" i="1"/>
  <c r="BC224" i="1"/>
  <c r="BD224" i="1" s="1"/>
  <c r="BB225" i="1"/>
  <c r="BC225" i="1"/>
  <c r="BD225" i="1" s="1"/>
  <c r="BB226" i="1"/>
  <c r="BC226" i="1"/>
  <c r="BD226" i="1" s="1"/>
  <c r="BB227" i="1"/>
  <c r="BC227" i="1"/>
  <c r="BD227" i="1" s="1"/>
  <c r="BB228" i="1"/>
  <c r="BC228" i="1"/>
  <c r="BD228" i="1" s="1"/>
  <c r="BB229" i="1"/>
  <c r="BC229" i="1"/>
  <c r="BD229" i="1" s="1"/>
  <c r="BB230" i="1"/>
  <c r="BC230" i="1"/>
  <c r="BD230" i="1" s="1"/>
  <c r="BB231" i="1"/>
  <c r="BC231" i="1"/>
  <c r="BD231" i="1" s="1"/>
  <c r="BB232" i="1"/>
  <c r="BC232" i="1"/>
  <c r="BB233" i="1"/>
  <c r="BC233" i="1"/>
  <c r="BB234" i="1"/>
  <c r="BC234" i="1"/>
  <c r="BD234" i="1" s="1"/>
  <c r="BB235" i="1"/>
  <c r="BC235" i="1"/>
  <c r="BD235" i="1" s="1"/>
  <c r="BB236" i="1"/>
  <c r="BC236" i="1"/>
  <c r="BD236" i="1" s="1"/>
  <c r="BB237" i="1"/>
  <c r="BC237" i="1"/>
  <c r="BD237" i="1" s="1"/>
  <c r="BB238" i="1"/>
  <c r="BC238" i="1"/>
  <c r="BD238" i="1" s="1"/>
  <c r="BB239" i="1"/>
  <c r="BC239" i="1"/>
  <c r="BD239" i="1" s="1"/>
  <c r="BB240" i="1"/>
  <c r="BC240" i="1"/>
  <c r="BD240" i="1" s="1"/>
  <c r="BB241" i="1"/>
  <c r="BC241" i="1"/>
  <c r="BD241" i="1" s="1"/>
  <c r="BB242" i="1"/>
  <c r="BC242" i="1"/>
  <c r="BB243" i="1"/>
  <c r="BC243" i="1"/>
  <c r="BD243" i="1" s="1"/>
  <c r="BB244" i="1"/>
  <c r="BC244" i="1"/>
  <c r="BD244" i="1" s="1"/>
  <c r="BB245" i="1"/>
  <c r="BC245" i="1"/>
  <c r="BB246" i="1"/>
  <c r="BC246" i="1"/>
  <c r="BD246" i="1" s="1"/>
  <c r="BB247" i="1"/>
  <c r="BC247" i="1"/>
  <c r="BB248" i="1"/>
  <c r="BC248" i="1"/>
  <c r="BB249" i="1"/>
  <c r="BC249" i="1"/>
  <c r="BB250" i="1"/>
  <c r="BC250" i="1"/>
  <c r="BB251" i="1"/>
  <c r="BC251" i="1"/>
  <c r="BB252" i="1"/>
  <c r="BC252" i="1"/>
  <c r="BB253" i="1"/>
  <c r="BC253" i="1"/>
  <c r="BB254" i="1"/>
  <c r="BC254" i="1"/>
  <c r="BB255" i="1"/>
  <c r="BC255" i="1"/>
  <c r="BB256" i="1"/>
  <c r="BC256" i="1"/>
  <c r="BB257" i="1"/>
  <c r="BC257" i="1"/>
  <c r="BB258" i="1"/>
  <c r="BC258" i="1"/>
  <c r="BB259" i="1"/>
  <c r="BC259" i="1"/>
  <c r="BB260" i="1"/>
  <c r="BC260" i="1"/>
  <c r="BB261" i="1"/>
  <c r="BC261" i="1"/>
  <c r="BB262" i="1"/>
  <c r="BC262" i="1"/>
  <c r="BB263" i="1"/>
  <c r="BC263" i="1"/>
  <c r="BB264" i="1"/>
  <c r="BC264" i="1"/>
  <c r="BB265" i="1"/>
  <c r="BC265" i="1"/>
  <c r="BB266" i="1"/>
  <c r="BC266" i="1"/>
  <c r="BB267" i="1"/>
  <c r="BC267" i="1"/>
  <c r="BB268" i="1"/>
  <c r="BC268" i="1"/>
  <c r="BB269" i="1"/>
  <c r="BC269" i="1"/>
  <c r="BB270" i="1"/>
  <c r="BC270" i="1"/>
  <c r="BB271" i="1"/>
  <c r="BC271" i="1"/>
  <c r="BB272" i="1"/>
  <c r="BC272" i="1"/>
  <c r="BB273" i="1"/>
  <c r="BC273" i="1"/>
  <c r="BB274" i="1"/>
  <c r="BC274" i="1"/>
  <c r="BD274" i="1" s="1"/>
  <c r="BB275" i="1"/>
  <c r="BC275" i="1"/>
  <c r="BB276" i="1"/>
  <c r="BC276" i="1"/>
  <c r="BB277" i="1"/>
  <c r="BC277" i="1"/>
  <c r="BD277" i="1" s="1"/>
  <c r="BB278" i="1"/>
  <c r="BC278" i="1"/>
  <c r="BD278" i="1" s="1"/>
  <c r="BB279" i="1"/>
  <c r="BC279" i="1"/>
  <c r="BD279" i="1" s="1"/>
  <c r="BB280" i="1"/>
  <c r="BC280" i="1"/>
  <c r="BD280" i="1" s="1"/>
  <c r="BB281" i="1"/>
  <c r="BC281" i="1"/>
  <c r="BD281" i="1" s="1"/>
  <c r="BB282" i="1"/>
  <c r="BC282" i="1"/>
  <c r="BD282" i="1" s="1"/>
  <c r="BB283" i="1"/>
  <c r="BC283" i="1"/>
  <c r="BD283" i="1" s="1"/>
  <c r="BB284" i="1"/>
  <c r="BC284" i="1"/>
  <c r="BD284" i="1" s="1"/>
  <c r="BB285" i="1"/>
  <c r="BC285" i="1"/>
  <c r="BD285" i="1" s="1"/>
  <c r="BB286" i="1"/>
  <c r="BC286" i="1"/>
  <c r="BD286" i="1" s="1"/>
  <c r="BB287" i="1"/>
  <c r="BC287" i="1"/>
  <c r="BD287" i="1" s="1"/>
  <c r="BB288" i="1"/>
  <c r="BC288" i="1"/>
  <c r="BD288" i="1" s="1"/>
  <c r="BB289" i="1"/>
  <c r="BC289" i="1"/>
  <c r="BD289" i="1" s="1"/>
  <c r="BB290" i="1"/>
  <c r="BC290" i="1"/>
  <c r="BD290" i="1" s="1"/>
  <c r="BB291" i="1"/>
  <c r="BC291" i="1"/>
  <c r="BD291" i="1" s="1"/>
  <c r="BB292" i="1"/>
  <c r="BC292" i="1"/>
  <c r="BD292" i="1" s="1"/>
  <c r="BB293" i="1"/>
  <c r="BC293" i="1"/>
  <c r="BD293" i="1" s="1"/>
  <c r="BB294" i="1"/>
  <c r="BC294" i="1"/>
  <c r="BD294" i="1" s="1"/>
  <c r="BB295" i="1"/>
  <c r="BC295" i="1"/>
  <c r="BD295" i="1" s="1"/>
  <c r="BB296" i="1"/>
  <c r="BC296" i="1"/>
  <c r="BD296" i="1" s="1"/>
  <c r="BB297" i="1"/>
  <c r="BC297" i="1"/>
  <c r="BD297" i="1" s="1"/>
  <c r="BB298" i="1"/>
  <c r="BC298" i="1"/>
  <c r="BD298" i="1" s="1"/>
  <c r="BB299" i="1"/>
  <c r="BC299" i="1"/>
  <c r="BD299" i="1" s="1"/>
  <c r="BB300" i="1"/>
  <c r="BC300" i="1"/>
  <c r="BD300" i="1" s="1"/>
  <c r="BB301" i="1"/>
  <c r="BC301" i="1"/>
  <c r="BB302" i="1"/>
  <c r="BC302" i="1"/>
  <c r="BD302" i="1" s="1"/>
  <c r="BB303" i="1"/>
  <c r="BC303" i="1"/>
  <c r="BD303" i="1" s="1"/>
  <c r="BB304" i="1"/>
  <c r="BC304" i="1"/>
  <c r="BD304" i="1" s="1"/>
  <c r="BB305" i="1"/>
  <c r="BC305" i="1"/>
  <c r="BB306" i="1"/>
  <c r="BC306" i="1"/>
  <c r="BD306" i="1" s="1"/>
  <c r="BB307" i="1"/>
  <c r="BC307" i="1"/>
  <c r="BB308" i="1"/>
  <c r="BC308" i="1"/>
  <c r="BB309" i="1"/>
  <c r="BC309" i="1"/>
  <c r="BD309" i="1" s="1"/>
  <c r="BB310" i="1"/>
  <c r="BC310" i="1"/>
  <c r="BD310" i="1" s="1"/>
  <c r="BB311" i="1"/>
  <c r="BC311" i="1"/>
  <c r="BD311" i="1" s="1"/>
  <c r="BB312" i="1"/>
  <c r="BC312" i="1"/>
  <c r="BD312" i="1" s="1"/>
  <c r="BB313" i="1"/>
  <c r="BC313" i="1"/>
  <c r="BD313" i="1" s="1"/>
  <c r="BB314" i="1"/>
  <c r="BC314" i="1"/>
  <c r="BD314" i="1" s="1"/>
  <c r="BB315" i="1"/>
  <c r="BC315" i="1"/>
  <c r="BD315" i="1" s="1"/>
  <c r="BB316" i="1"/>
  <c r="BC316" i="1"/>
  <c r="BD316" i="1" s="1"/>
  <c r="BB317" i="1"/>
  <c r="BC317" i="1"/>
  <c r="BD317" i="1" s="1"/>
  <c r="BB318" i="1"/>
  <c r="BC318" i="1"/>
  <c r="BB319" i="1"/>
  <c r="BC319" i="1"/>
  <c r="BD319" i="1" s="1"/>
  <c r="BB320" i="1"/>
  <c r="BC320" i="1"/>
  <c r="BD320" i="1" s="1"/>
  <c r="BB321" i="1"/>
  <c r="BC321" i="1"/>
  <c r="BD321" i="1" s="1"/>
  <c r="BB322" i="1"/>
  <c r="BC322" i="1"/>
  <c r="BB323" i="1"/>
  <c r="BC323" i="1"/>
  <c r="BB324" i="1"/>
  <c r="BC324" i="1"/>
  <c r="BD324" i="1" s="1"/>
  <c r="BB325" i="1"/>
  <c r="BC325" i="1"/>
  <c r="BD325" i="1" s="1"/>
  <c r="BB326" i="1"/>
  <c r="BC326" i="1"/>
  <c r="BD326" i="1" s="1"/>
  <c r="BB327" i="1"/>
  <c r="BC327" i="1"/>
  <c r="BD327" i="1" s="1"/>
  <c r="BB328" i="1"/>
  <c r="BC328" i="1"/>
  <c r="BD328" i="1" s="1"/>
  <c r="BB329" i="1"/>
  <c r="BC329" i="1"/>
  <c r="BB330" i="1"/>
  <c r="BC330" i="1"/>
  <c r="BD330" i="1" s="1"/>
  <c r="BB331" i="1"/>
  <c r="BC331" i="1"/>
  <c r="BD331" i="1" s="1"/>
  <c r="BB332" i="1"/>
  <c r="BC332" i="1"/>
  <c r="BD332" i="1" s="1"/>
  <c r="BB333" i="1"/>
  <c r="BC333" i="1"/>
  <c r="BD333" i="1" s="1"/>
  <c r="BB334" i="1"/>
  <c r="BC334" i="1"/>
  <c r="BB335" i="1"/>
  <c r="BC335" i="1"/>
  <c r="BB336" i="1"/>
  <c r="BC336" i="1"/>
  <c r="BD336" i="1" s="1"/>
  <c r="BB337" i="1"/>
  <c r="BC337" i="1"/>
  <c r="BB338" i="1"/>
  <c r="BC338" i="1"/>
  <c r="BD338" i="1" s="1"/>
  <c r="BB339" i="1"/>
  <c r="BC339" i="1"/>
  <c r="BB340" i="1"/>
  <c r="BC340" i="1"/>
  <c r="BB341" i="1"/>
  <c r="BC341" i="1"/>
  <c r="BD341" i="1" s="1"/>
  <c r="BB342" i="1"/>
  <c r="BC342" i="1"/>
  <c r="BD342" i="1" s="1"/>
  <c r="BB343" i="1"/>
  <c r="BC343" i="1"/>
  <c r="BB344" i="1"/>
  <c r="BC344" i="1"/>
  <c r="BD344" i="1" s="1"/>
  <c r="BB345" i="1"/>
  <c r="BC345" i="1"/>
  <c r="BD345" i="1" s="1"/>
  <c r="BB346" i="1"/>
  <c r="BC346" i="1"/>
  <c r="BD346" i="1" s="1"/>
  <c r="BB347" i="1"/>
  <c r="BC347" i="1"/>
  <c r="BB348" i="1"/>
  <c r="BC348" i="1"/>
  <c r="BD348" i="1" s="1"/>
  <c r="BB349" i="1"/>
  <c r="BC349" i="1"/>
  <c r="BD349" i="1" s="1"/>
  <c r="BB350" i="1"/>
  <c r="BC350" i="1"/>
  <c r="BB351" i="1"/>
  <c r="BC351" i="1"/>
  <c r="BB352" i="1"/>
  <c r="BC352" i="1"/>
  <c r="BB353" i="1"/>
  <c r="BC353" i="1"/>
  <c r="BB354" i="1"/>
  <c r="BC354" i="1"/>
  <c r="BB355" i="1"/>
  <c r="BC355" i="1"/>
  <c r="BB356" i="1"/>
  <c r="BC356" i="1"/>
  <c r="BB357" i="1"/>
  <c r="BC357" i="1"/>
  <c r="BB358" i="1"/>
  <c r="BC358" i="1"/>
  <c r="BB359" i="1"/>
  <c r="BC359" i="1"/>
  <c r="BB360" i="1"/>
  <c r="BC360" i="1"/>
  <c r="BD360" i="1" s="1"/>
  <c r="BB361" i="1"/>
  <c r="BC361" i="1"/>
  <c r="BB362" i="1"/>
  <c r="BC362" i="1"/>
  <c r="BD362" i="1" s="1"/>
  <c r="BB363" i="1"/>
  <c r="BC363" i="1"/>
  <c r="BD363" i="1" s="1"/>
  <c r="BB364" i="1"/>
  <c r="BC364" i="1"/>
  <c r="BD364" i="1" s="1"/>
  <c r="BB365" i="1"/>
  <c r="BC365" i="1"/>
  <c r="BD365" i="1" s="1"/>
  <c r="BB366" i="1"/>
  <c r="BC366" i="1"/>
  <c r="BB367" i="1"/>
  <c r="BC367" i="1"/>
  <c r="BB368" i="1"/>
  <c r="BC368" i="1"/>
  <c r="BD368" i="1" s="1"/>
  <c r="BB369" i="1"/>
  <c r="BC369" i="1"/>
  <c r="BD369" i="1" s="1"/>
  <c r="BB370" i="1"/>
  <c r="BC370" i="1"/>
  <c r="BB371" i="1"/>
  <c r="BC371" i="1"/>
  <c r="BB372" i="1"/>
  <c r="BC372" i="1"/>
  <c r="BD372" i="1" s="1"/>
  <c r="BB373" i="1"/>
  <c r="BC373" i="1"/>
  <c r="BB374" i="1"/>
  <c r="BC374" i="1"/>
  <c r="BD374" i="1" s="1"/>
  <c r="BB375" i="1"/>
  <c r="BC375" i="1"/>
  <c r="BD375" i="1" s="1"/>
  <c r="BB376" i="1"/>
  <c r="BC376" i="1"/>
  <c r="BD376" i="1" s="1"/>
  <c r="BB377" i="1"/>
  <c r="BC377" i="1"/>
  <c r="BD377" i="1" s="1"/>
  <c r="BB378" i="1"/>
  <c r="BC378" i="1"/>
  <c r="BD378" i="1" s="1"/>
  <c r="BB379" i="1"/>
  <c r="BC379" i="1"/>
  <c r="BD379" i="1" s="1"/>
  <c r="BB380" i="1"/>
  <c r="BC380" i="1"/>
  <c r="BD380" i="1" s="1"/>
  <c r="BB381" i="1"/>
  <c r="BC381" i="1"/>
  <c r="BB382" i="1"/>
  <c r="BC382" i="1"/>
  <c r="BD382" i="1" s="1"/>
  <c r="BB383" i="1"/>
  <c r="BC383" i="1"/>
  <c r="BD383" i="1" s="1"/>
  <c r="BB384" i="1"/>
  <c r="BC384" i="1"/>
  <c r="BD384" i="1" s="1"/>
  <c r="BB385" i="1"/>
  <c r="BC385" i="1"/>
  <c r="BD385" i="1" s="1"/>
  <c r="BB386" i="1"/>
  <c r="BC386" i="1"/>
  <c r="BD386" i="1" s="1"/>
  <c r="BB387" i="1"/>
  <c r="BC387" i="1"/>
  <c r="BD387" i="1" s="1"/>
  <c r="BB388" i="1"/>
  <c r="BC388" i="1"/>
  <c r="BD388" i="1" s="1"/>
  <c r="BB389" i="1"/>
  <c r="BC389" i="1"/>
  <c r="BD389" i="1" s="1"/>
  <c r="BB390" i="1"/>
  <c r="BC390" i="1"/>
  <c r="BD390" i="1" s="1"/>
  <c r="BB391" i="1"/>
  <c r="BC391" i="1"/>
  <c r="BD391" i="1" s="1"/>
  <c r="BB392" i="1"/>
  <c r="BC392" i="1"/>
  <c r="BD392" i="1" s="1"/>
  <c r="BB393" i="1"/>
  <c r="BC393" i="1"/>
  <c r="BD393" i="1" s="1"/>
  <c r="BB394" i="1"/>
  <c r="BC394" i="1"/>
  <c r="BD394" i="1" s="1"/>
  <c r="BB395" i="1"/>
  <c r="BC395" i="1"/>
  <c r="BD395" i="1" s="1"/>
  <c r="BB396" i="1"/>
  <c r="BC396" i="1"/>
  <c r="BD396" i="1" s="1"/>
  <c r="BB397" i="1"/>
  <c r="BC397" i="1"/>
  <c r="BD397" i="1" s="1"/>
  <c r="BB398" i="1"/>
  <c r="BC398" i="1"/>
  <c r="BD398" i="1" s="1"/>
  <c r="BB399" i="1"/>
  <c r="BC399" i="1"/>
  <c r="BD399" i="1" s="1"/>
  <c r="BB400" i="1"/>
  <c r="BC400" i="1"/>
  <c r="BD400" i="1" s="1"/>
  <c r="BB401" i="1"/>
  <c r="BC401" i="1"/>
  <c r="BD401" i="1" s="1"/>
  <c r="BB402" i="1"/>
  <c r="BC402" i="1"/>
  <c r="BD402" i="1" s="1"/>
  <c r="BB403" i="1"/>
  <c r="BC403" i="1"/>
  <c r="BD403" i="1" s="1"/>
  <c r="BB404" i="1"/>
  <c r="BC404" i="1"/>
  <c r="BD404" i="1" s="1"/>
  <c r="BB405" i="1"/>
  <c r="BC405" i="1"/>
  <c r="BB406" i="1"/>
  <c r="BC406" i="1"/>
  <c r="BB407" i="1"/>
  <c r="BC407" i="1"/>
  <c r="BB408" i="1"/>
  <c r="BC408" i="1"/>
  <c r="BD408" i="1" s="1"/>
  <c r="BB409" i="1"/>
  <c r="BC409" i="1"/>
  <c r="BB410" i="1"/>
  <c r="BC410" i="1"/>
  <c r="BB411" i="1"/>
  <c r="BC411" i="1"/>
  <c r="BB412" i="1"/>
  <c r="BC412" i="1"/>
  <c r="BB413" i="1"/>
  <c r="BC413" i="1"/>
  <c r="BB414" i="1"/>
  <c r="BC414" i="1"/>
  <c r="BD414" i="1" s="1"/>
  <c r="BB415" i="1"/>
  <c r="BC415" i="1"/>
  <c r="BB416" i="1"/>
  <c r="BC416" i="1"/>
  <c r="BB417" i="1"/>
  <c r="BC417" i="1"/>
  <c r="BB418" i="1"/>
  <c r="BC418" i="1"/>
  <c r="BD418" i="1" s="1"/>
  <c r="BB419" i="1"/>
  <c r="BC419" i="1"/>
  <c r="BB420" i="1"/>
  <c r="BC420" i="1"/>
  <c r="BD420" i="1" s="1"/>
  <c r="BB421" i="1"/>
  <c r="BC421" i="1"/>
  <c r="BD421" i="1" s="1"/>
  <c r="BB422" i="1"/>
  <c r="BC422" i="1"/>
  <c r="BB423" i="1"/>
  <c r="BC423" i="1"/>
  <c r="BD423" i="1" s="1"/>
  <c r="BB424" i="1"/>
  <c r="BC424" i="1"/>
  <c r="BD424" i="1" s="1"/>
  <c r="BB425" i="1"/>
  <c r="BC425" i="1"/>
  <c r="BD425" i="1" s="1"/>
  <c r="BB426" i="1"/>
  <c r="BC426" i="1"/>
  <c r="BD426" i="1" s="1"/>
  <c r="BB427" i="1"/>
  <c r="BC427" i="1"/>
  <c r="BD427" i="1" s="1"/>
  <c r="BB428" i="1"/>
  <c r="BC428" i="1"/>
  <c r="BD428" i="1" s="1"/>
  <c r="BB429" i="1"/>
  <c r="BC429" i="1"/>
  <c r="BD429" i="1" s="1"/>
  <c r="BB430" i="1"/>
  <c r="BC430" i="1"/>
  <c r="BD430" i="1" s="1"/>
  <c r="BB431" i="1"/>
  <c r="BC431" i="1"/>
  <c r="BD431" i="1" s="1"/>
  <c r="BB432" i="1"/>
  <c r="BC432" i="1"/>
  <c r="BD432" i="1" s="1"/>
  <c r="BB433" i="1"/>
  <c r="BC433" i="1"/>
  <c r="BD433" i="1" s="1"/>
  <c r="BB434" i="1"/>
  <c r="BC434" i="1"/>
  <c r="BD434" i="1" s="1"/>
  <c r="BB435" i="1"/>
  <c r="BC435" i="1"/>
  <c r="BD435" i="1" s="1"/>
  <c r="BB436" i="1"/>
  <c r="BC436" i="1"/>
  <c r="BD436" i="1" s="1"/>
  <c r="BB437" i="1"/>
  <c r="BC437" i="1"/>
  <c r="BD437" i="1" s="1"/>
  <c r="BB438" i="1"/>
  <c r="BC438" i="1"/>
  <c r="BD438" i="1" s="1"/>
  <c r="BB439" i="1"/>
  <c r="BC439" i="1"/>
  <c r="BD439" i="1" s="1"/>
  <c r="BB440" i="1"/>
  <c r="BC440" i="1"/>
  <c r="BD440" i="1" s="1"/>
  <c r="BB441" i="1"/>
  <c r="BC441" i="1"/>
  <c r="BD441" i="1" s="1"/>
  <c r="BB442" i="1"/>
  <c r="BC442" i="1"/>
  <c r="BD442" i="1" s="1"/>
  <c r="BB443" i="1"/>
  <c r="BC443" i="1"/>
  <c r="BB444" i="1"/>
  <c r="BC444" i="1"/>
  <c r="BD444" i="1" s="1"/>
  <c r="BB445" i="1"/>
  <c r="BC445" i="1"/>
  <c r="BD445" i="1" s="1"/>
  <c r="BB446" i="1"/>
  <c r="BC446" i="1"/>
  <c r="BD446" i="1" s="1"/>
  <c r="BB447" i="1"/>
  <c r="BC447" i="1"/>
  <c r="BD447" i="1" s="1"/>
  <c r="BB448" i="1"/>
  <c r="BC448" i="1"/>
  <c r="BD448" i="1" s="1"/>
  <c r="BB449" i="1"/>
  <c r="BC449" i="1"/>
  <c r="BD449" i="1" s="1"/>
  <c r="BB450" i="1"/>
  <c r="BC450" i="1"/>
  <c r="BB451" i="1"/>
  <c r="BC451" i="1"/>
  <c r="BD451" i="1" s="1"/>
  <c r="BB452" i="1"/>
  <c r="BC452" i="1"/>
  <c r="BD452" i="1" s="1"/>
  <c r="BB453" i="1"/>
  <c r="BC453" i="1"/>
  <c r="BD453" i="1" s="1"/>
  <c r="BB454" i="1"/>
  <c r="BC454" i="1"/>
  <c r="BB455" i="1"/>
  <c r="BC455" i="1"/>
  <c r="BD455" i="1" s="1"/>
  <c r="BB456" i="1"/>
  <c r="BC456" i="1"/>
  <c r="BD456" i="1" s="1"/>
  <c r="BB457" i="1"/>
  <c r="BC457" i="1"/>
  <c r="BD457" i="1" s="1"/>
  <c r="BB458" i="1"/>
  <c r="BC458" i="1"/>
  <c r="BD458" i="1" s="1"/>
  <c r="BB459" i="1"/>
  <c r="BC459" i="1"/>
  <c r="BD459" i="1" s="1"/>
  <c r="BB460" i="1"/>
  <c r="BC460" i="1"/>
  <c r="BD460" i="1" s="1"/>
  <c r="BB461" i="1"/>
  <c r="BC461" i="1"/>
  <c r="BD461" i="1" s="1"/>
  <c r="BB462" i="1"/>
  <c r="BC462" i="1"/>
  <c r="BD462" i="1" s="1"/>
  <c r="BB463" i="1"/>
  <c r="BC463" i="1"/>
  <c r="BD463" i="1" s="1"/>
  <c r="BB464" i="1"/>
  <c r="BC464" i="1"/>
  <c r="BD464" i="1" s="1"/>
  <c r="BB465" i="1"/>
  <c r="BC465" i="1"/>
  <c r="BD465" i="1" s="1"/>
  <c r="BB466" i="1"/>
  <c r="BC466" i="1"/>
  <c r="BD466" i="1" s="1"/>
  <c r="BB467" i="1"/>
  <c r="BC467" i="1"/>
  <c r="BD467" i="1" s="1"/>
  <c r="BB468" i="1"/>
  <c r="BC468" i="1"/>
  <c r="BB469" i="1"/>
  <c r="BC469" i="1"/>
  <c r="BB470" i="1"/>
  <c r="BC470" i="1"/>
  <c r="BB471" i="1"/>
  <c r="BC471" i="1"/>
  <c r="BB472" i="1"/>
  <c r="BC472" i="1"/>
  <c r="BB473" i="1"/>
  <c r="BC473" i="1"/>
  <c r="BB474" i="1"/>
  <c r="BC474" i="1"/>
  <c r="BB475" i="1"/>
  <c r="BC475" i="1"/>
  <c r="BD475" i="1" s="1"/>
  <c r="BB476" i="1"/>
  <c r="BC476" i="1"/>
  <c r="BD476" i="1" s="1"/>
  <c r="BB477" i="1"/>
  <c r="BC477" i="1"/>
  <c r="BD477" i="1" s="1"/>
  <c r="BB478" i="1"/>
  <c r="BC478" i="1"/>
  <c r="BD478" i="1" s="1"/>
  <c r="BB479" i="1"/>
  <c r="BC479" i="1"/>
  <c r="BD479" i="1" s="1"/>
  <c r="BB480" i="1"/>
  <c r="BC480" i="1"/>
  <c r="BD480" i="1" s="1"/>
  <c r="BB481" i="1"/>
  <c r="BC481" i="1"/>
  <c r="BD481" i="1" s="1"/>
  <c r="BB482" i="1"/>
  <c r="BC482" i="1"/>
  <c r="BD482" i="1" s="1"/>
  <c r="BB483" i="1"/>
  <c r="BC483" i="1"/>
  <c r="BD483" i="1" s="1"/>
  <c r="BB484" i="1"/>
  <c r="BC484" i="1"/>
  <c r="BD484" i="1" s="1"/>
  <c r="BB485" i="1"/>
  <c r="BC485" i="1"/>
  <c r="BB486" i="1"/>
  <c r="BC486" i="1"/>
  <c r="BD486" i="1" s="1"/>
  <c r="BB487" i="1"/>
  <c r="BC487" i="1"/>
  <c r="BB488" i="1"/>
  <c r="BC488" i="1"/>
  <c r="BB489" i="1"/>
  <c r="BC489" i="1"/>
  <c r="BB490" i="1"/>
  <c r="BC490" i="1"/>
  <c r="BB491" i="1"/>
  <c r="BC491" i="1"/>
  <c r="BB492" i="1"/>
  <c r="BC492" i="1"/>
  <c r="BB493" i="1"/>
  <c r="BC493" i="1"/>
  <c r="BB494" i="1"/>
  <c r="BC494" i="1"/>
  <c r="BB495" i="1"/>
  <c r="BC495" i="1"/>
  <c r="BB496" i="1"/>
  <c r="BC496" i="1"/>
  <c r="BB497" i="1"/>
  <c r="BC497" i="1"/>
  <c r="BB498" i="1"/>
  <c r="BC498" i="1"/>
  <c r="BB499" i="1"/>
  <c r="BC499" i="1"/>
  <c r="BB500" i="1"/>
  <c r="BC500" i="1"/>
  <c r="BB501" i="1"/>
  <c r="BC501" i="1"/>
  <c r="BB502" i="1"/>
  <c r="BC502" i="1"/>
  <c r="BB503" i="1"/>
  <c r="BC503" i="1"/>
  <c r="BB504" i="1"/>
  <c r="BC504" i="1"/>
  <c r="BB505" i="1"/>
  <c r="BC505" i="1"/>
  <c r="BB506" i="1"/>
  <c r="BC506" i="1"/>
  <c r="BB507" i="1"/>
  <c r="BC507" i="1"/>
  <c r="BB508" i="1"/>
  <c r="BC508" i="1"/>
  <c r="BB509" i="1"/>
  <c r="BC509" i="1"/>
  <c r="BB510" i="1"/>
  <c r="BC510" i="1"/>
  <c r="BB511" i="1"/>
  <c r="BC511" i="1"/>
  <c r="BB512" i="1"/>
  <c r="BC512" i="1"/>
  <c r="BB513" i="1"/>
  <c r="BC513" i="1"/>
  <c r="BB514" i="1"/>
  <c r="BC514" i="1"/>
  <c r="BB515" i="1"/>
  <c r="BC515" i="1"/>
  <c r="BB516" i="1"/>
  <c r="BC516" i="1"/>
  <c r="BB517" i="1"/>
  <c r="BC517" i="1"/>
  <c r="BB518" i="1"/>
  <c r="BC518" i="1"/>
  <c r="BB519" i="1"/>
  <c r="BC519" i="1"/>
  <c r="BB520" i="1"/>
  <c r="BC520" i="1"/>
  <c r="BB521" i="1"/>
  <c r="BC521" i="1"/>
  <c r="BB522" i="1"/>
  <c r="BC522" i="1"/>
  <c r="BB523" i="1"/>
  <c r="BC523" i="1"/>
  <c r="BB524" i="1"/>
  <c r="BC524" i="1"/>
  <c r="BB525" i="1"/>
  <c r="BC525" i="1"/>
  <c r="BD525" i="1" s="1"/>
  <c r="BB526" i="1"/>
  <c r="BC526" i="1"/>
  <c r="BD526" i="1" s="1"/>
  <c r="BB527" i="1"/>
  <c r="BC527" i="1"/>
  <c r="BD527" i="1" s="1"/>
  <c r="BB528" i="1"/>
  <c r="BC528" i="1"/>
  <c r="BB529" i="1"/>
  <c r="BC529" i="1"/>
  <c r="BD529" i="1" s="1"/>
  <c r="BB530" i="1"/>
  <c r="BC530" i="1"/>
  <c r="BD530" i="1" s="1"/>
  <c r="BB531" i="1"/>
  <c r="BC531" i="1"/>
  <c r="BD531" i="1" s="1"/>
  <c r="BB532" i="1"/>
  <c r="BC532" i="1"/>
  <c r="BB533" i="1"/>
  <c r="BC533" i="1"/>
  <c r="BB534" i="1"/>
  <c r="BC534" i="1"/>
  <c r="BD534" i="1" s="1"/>
  <c r="BB535" i="1"/>
  <c r="BC535" i="1"/>
  <c r="BD535" i="1" s="1"/>
  <c r="BB536" i="1"/>
  <c r="BC536" i="1"/>
  <c r="BD536" i="1" s="1"/>
  <c r="BB537" i="1"/>
  <c r="BC537" i="1"/>
  <c r="BD537" i="1" s="1"/>
  <c r="BB538" i="1"/>
  <c r="BC538" i="1"/>
  <c r="BD538" i="1" s="1"/>
  <c r="BB539" i="1"/>
  <c r="BC539" i="1"/>
  <c r="BD539" i="1" s="1"/>
  <c r="BB540" i="1"/>
  <c r="BC540" i="1"/>
  <c r="BD540" i="1" s="1"/>
  <c r="BB541" i="1"/>
  <c r="BC541" i="1"/>
  <c r="BD541" i="1" s="1"/>
  <c r="BB542" i="1"/>
  <c r="BC542" i="1"/>
  <c r="BD542" i="1" s="1"/>
  <c r="BB543" i="1"/>
  <c r="BC543" i="1"/>
  <c r="BD543" i="1" s="1"/>
  <c r="BB544" i="1"/>
  <c r="BC544" i="1"/>
  <c r="BD544" i="1" s="1"/>
  <c r="BB545" i="1"/>
  <c r="BC545" i="1"/>
  <c r="BD545" i="1" s="1"/>
  <c r="BB546" i="1"/>
  <c r="BC546" i="1"/>
  <c r="BD546" i="1" s="1"/>
  <c r="BB547" i="1"/>
  <c r="BC547" i="1"/>
  <c r="BD547" i="1" s="1"/>
  <c r="BB548" i="1"/>
  <c r="BC548" i="1"/>
  <c r="BB549" i="1"/>
  <c r="BC549" i="1"/>
  <c r="BD549" i="1" s="1"/>
  <c r="BB550" i="1"/>
  <c r="BC550" i="1"/>
  <c r="BD550" i="1" s="1"/>
  <c r="BB551" i="1"/>
  <c r="BC551" i="1"/>
  <c r="BD551" i="1" s="1"/>
  <c r="BB552" i="1"/>
  <c r="BC552" i="1"/>
  <c r="BB553" i="1"/>
  <c r="BC553" i="1"/>
  <c r="BB554" i="1"/>
  <c r="BC554" i="1"/>
  <c r="BD554" i="1" s="1"/>
  <c r="BB555" i="1"/>
  <c r="BC555" i="1"/>
  <c r="BD555" i="1" s="1"/>
  <c r="BB556" i="1"/>
  <c r="BC556" i="1"/>
  <c r="BB557" i="1"/>
  <c r="BC557" i="1"/>
  <c r="BB558" i="1"/>
  <c r="BC558" i="1"/>
  <c r="BB559" i="1"/>
  <c r="BC559" i="1"/>
  <c r="BD559" i="1" s="1"/>
  <c r="BB560" i="1"/>
  <c r="BC560" i="1"/>
  <c r="BD560" i="1" s="1"/>
  <c r="BB561" i="1"/>
  <c r="BC561" i="1"/>
  <c r="BD561" i="1" s="1"/>
  <c r="BB562" i="1"/>
  <c r="BC562" i="1"/>
  <c r="BD562" i="1" s="1"/>
  <c r="BB563" i="1"/>
  <c r="BC563" i="1"/>
  <c r="BB564" i="1"/>
  <c r="BC564" i="1"/>
  <c r="BD564" i="1" s="1"/>
  <c r="BB565" i="1"/>
  <c r="BC565" i="1"/>
  <c r="BD565" i="1" s="1"/>
  <c r="BB566" i="1"/>
  <c r="BC566" i="1"/>
  <c r="BD566" i="1" s="1"/>
  <c r="BB567" i="1"/>
  <c r="BC567" i="1"/>
  <c r="BB568" i="1"/>
  <c r="BC568" i="1"/>
  <c r="BB569" i="1"/>
  <c r="BC569" i="1"/>
  <c r="BD569" i="1" s="1"/>
  <c r="BB570" i="1"/>
  <c r="BC570" i="1"/>
  <c r="BB571" i="1"/>
  <c r="BC571" i="1"/>
  <c r="BB572" i="1"/>
  <c r="BC572" i="1"/>
  <c r="BB573" i="1"/>
  <c r="BC573" i="1"/>
  <c r="BD573" i="1" s="1"/>
  <c r="BB574" i="1"/>
  <c r="BC574" i="1"/>
  <c r="BB575" i="1"/>
  <c r="BC575" i="1"/>
  <c r="BB576" i="1"/>
  <c r="BC576" i="1"/>
  <c r="BD576" i="1" s="1"/>
  <c r="BB577" i="1"/>
  <c r="BC577" i="1"/>
  <c r="BD577" i="1" s="1"/>
  <c r="BB578" i="1"/>
  <c r="BC578" i="1"/>
  <c r="BD578" i="1" s="1"/>
  <c r="BB579" i="1"/>
  <c r="BC579" i="1"/>
  <c r="BD579" i="1" s="1"/>
  <c r="BB580" i="1"/>
  <c r="BC580" i="1"/>
  <c r="BB581" i="1"/>
  <c r="BC581" i="1"/>
  <c r="BB582" i="1"/>
  <c r="BC582" i="1"/>
  <c r="BB583" i="1"/>
  <c r="BC583" i="1"/>
  <c r="BB584" i="1"/>
  <c r="BC584" i="1"/>
  <c r="BB585" i="1"/>
  <c r="BC585" i="1"/>
  <c r="BD585" i="1" s="1"/>
  <c r="BB586" i="1"/>
  <c r="BC586" i="1"/>
  <c r="BD586" i="1" s="1"/>
  <c r="BB587" i="1"/>
  <c r="BC587" i="1"/>
  <c r="BD587" i="1" s="1"/>
  <c r="BB588" i="1"/>
  <c r="BC588" i="1"/>
  <c r="BD588" i="1" s="1"/>
  <c r="BB589" i="1"/>
  <c r="BC589" i="1"/>
  <c r="BD589" i="1" s="1"/>
  <c r="BB590" i="1"/>
  <c r="BC590" i="1"/>
  <c r="BD590" i="1" s="1"/>
  <c r="BB591" i="1"/>
  <c r="BC591" i="1"/>
  <c r="BD591" i="1" s="1"/>
  <c r="BB592" i="1"/>
  <c r="BC592" i="1"/>
  <c r="BD592" i="1" s="1"/>
  <c r="BB593" i="1"/>
  <c r="BC593" i="1"/>
  <c r="BD593" i="1" s="1"/>
  <c r="BB594" i="1"/>
  <c r="BC594" i="1"/>
  <c r="BB595" i="1"/>
  <c r="BC595" i="1"/>
  <c r="BB596" i="1"/>
  <c r="BC596" i="1"/>
  <c r="BB597" i="1"/>
  <c r="BC597" i="1"/>
  <c r="BD597" i="1" s="1"/>
  <c r="BB598" i="1"/>
  <c r="BC598" i="1"/>
  <c r="BD598" i="1" s="1"/>
  <c r="BB599" i="1"/>
  <c r="BC599" i="1"/>
  <c r="BD599" i="1" s="1"/>
  <c r="BB600" i="1"/>
  <c r="BC600" i="1"/>
  <c r="BD600" i="1" s="1"/>
  <c r="BB601" i="1"/>
  <c r="BC601" i="1"/>
  <c r="BD601" i="1" s="1"/>
  <c r="BB602" i="1"/>
  <c r="BC602" i="1"/>
  <c r="BD602" i="1" s="1"/>
  <c r="BB603" i="1"/>
  <c r="BC603" i="1"/>
  <c r="BD603" i="1" s="1"/>
  <c r="BB604" i="1"/>
  <c r="BC604" i="1"/>
  <c r="BD604" i="1" s="1"/>
  <c r="BB605" i="1"/>
  <c r="BC605" i="1"/>
  <c r="BD605" i="1" s="1"/>
  <c r="BB606" i="1"/>
  <c r="BC606" i="1"/>
  <c r="BD606" i="1" s="1"/>
  <c r="BB607" i="1"/>
  <c r="BC607" i="1"/>
  <c r="BD607" i="1" s="1"/>
  <c r="BB608" i="1"/>
  <c r="BC608" i="1"/>
  <c r="BD608" i="1" s="1"/>
  <c r="BB609" i="1"/>
  <c r="BC609" i="1"/>
  <c r="BD609" i="1" s="1"/>
  <c r="BB610" i="1"/>
  <c r="BC610" i="1"/>
  <c r="BD610" i="1" s="1"/>
  <c r="BB611" i="1"/>
  <c r="BC611" i="1"/>
  <c r="BD611" i="1" s="1"/>
  <c r="BB612" i="1"/>
  <c r="BC612" i="1"/>
  <c r="BD612" i="1" s="1"/>
  <c r="BB613" i="1"/>
  <c r="BC613" i="1"/>
  <c r="BD613" i="1" s="1"/>
  <c r="BB614" i="1"/>
  <c r="BC614" i="1"/>
  <c r="BD614" i="1" s="1"/>
  <c r="BB615" i="1"/>
  <c r="BC615" i="1"/>
  <c r="BD615" i="1" s="1"/>
  <c r="BB616" i="1"/>
  <c r="BC616" i="1"/>
  <c r="BD616" i="1" s="1"/>
  <c r="BB617" i="1"/>
  <c r="BC617" i="1"/>
  <c r="BD617" i="1" s="1"/>
  <c r="BB618" i="1"/>
  <c r="BC618" i="1"/>
  <c r="BD618" i="1" s="1"/>
  <c r="BB619" i="1"/>
  <c r="BC619" i="1"/>
  <c r="BD619" i="1" s="1"/>
  <c r="BB620" i="1"/>
  <c r="BC620" i="1"/>
  <c r="BD620" i="1" s="1"/>
  <c r="BB621" i="1"/>
  <c r="BC621" i="1"/>
  <c r="BD621" i="1" s="1"/>
  <c r="BB622" i="1"/>
  <c r="BC622" i="1"/>
  <c r="BB623" i="1"/>
  <c r="BC623" i="1"/>
  <c r="BD623" i="1" s="1"/>
  <c r="BB624" i="1"/>
  <c r="BC624" i="1"/>
  <c r="BD624" i="1" s="1"/>
  <c r="BB625" i="1"/>
  <c r="BC625" i="1"/>
  <c r="BD625" i="1" s="1"/>
  <c r="BB626" i="1"/>
  <c r="BC626" i="1"/>
  <c r="BD626" i="1" s="1"/>
  <c r="BB627" i="1"/>
  <c r="BC627" i="1"/>
  <c r="BB628" i="1"/>
  <c r="BC628" i="1"/>
  <c r="BD628" i="1" s="1"/>
  <c r="BB629" i="1"/>
  <c r="BC629" i="1"/>
  <c r="BD629" i="1" s="1"/>
  <c r="BB630" i="1"/>
  <c r="BC630" i="1"/>
  <c r="BD630" i="1" s="1"/>
  <c r="BB631" i="1"/>
  <c r="BC631" i="1"/>
  <c r="BD631" i="1" s="1"/>
  <c r="BB632" i="1"/>
  <c r="BC632" i="1"/>
  <c r="BD632" i="1" s="1"/>
  <c r="BB633" i="1"/>
  <c r="BC633" i="1"/>
  <c r="BD633" i="1" s="1"/>
  <c r="BB634" i="1"/>
  <c r="BC634" i="1"/>
  <c r="BD634" i="1" s="1"/>
  <c r="BB635" i="1"/>
  <c r="BC635" i="1"/>
  <c r="BD635" i="1" s="1"/>
  <c r="BB636" i="1"/>
  <c r="BC636" i="1"/>
  <c r="BD636" i="1" s="1"/>
  <c r="BB637" i="1"/>
  <c r="BC637" i="1"/>
  <c r="BD637" i="1" s="1"/>
  <c r="BB638" i="1"/>
  <c r="BC638" i="1"/>
  <c r="BB639" i="1"/>
  <c r="BC639" i="1"/>
  <c r="BB640" i="1"/>
  <c r="BC640" i="1"/>
  <c r="BD640" i="1" s="1"/>
  <c r="BB641" i="1"/>
  <c r="BC641" i="1"/>
  <c r="BD641" i="1" s="1"/>
  <c r="BB642" i="1"/>
  <c r="BC642" i="1"/>
  <c r="BD642" i="1" s="1"/>
  <c r="BB643" i="1"/>
  <c r="BC643" i="1"/>
  <c r="BD643" i="1" s="1"/>
  <c r="BB644" i="1"/>
  <c r="BC644" i="1"/>
  <c r="BD644" i="1" s="1"/>
  <c r="BB645" i="1"/>
  <c r="BC645" i="1"/>
  <c r="BD645" i="1" s="1"/>
  <c r="BB646" i="1"/>
  <c r="BC646" i="1"/>
  <c r="BD646" i="1" s="1"/>
  <c r="BB647" i="1"/>
  <c r="BC647" i="1"/>
  <c r="BD647" i="1" s="1"/>
  <c r="BB648" i="1"/>
  <c r="BC648" i="1"/>
  <c r="BD648" i="1" s="1"/>
  <c r="BB649" i="1"/>
  <c r="BC649" i="1"/>
  <c r="BD649" i="1" s="1"/>
  <c r="BB650" i="1"/>
  <c r="BC650" i="1"/>
  <c r="BD650" i="1" s="1"/>
  <c r="BB651" i="1"/>
  <c r="BC651" i="1"/>
  <c r="BD651" i="1" s="1"/>
  <c r="BB652" i="1"/>
  <c r="BC652" i="1"/>
  <c r="BD652" i="1" s="1"/>
  <c r="BB653" i="1"/>
  <c r="BC653" i="1"/>
  <c r="BB654" i="1"/>
  <c r="BC654" i="1"/>
  <c r="BB655" i="1"/>
  <c r="BC655" i="1"/>
  <c r="BB656" i="1"/>
  <c r="BC656" i="1"/>
  <c r="BD656" i="1" s="1"/>
  <c r="BB657" i="1"/>
  <c r="BC657" i="1"/>
  <c r="BD657" i="1" s="1"/>
  <c r="BB658" i="1"/>
  <c r="BC658" i="1"/>
  <c r="BB659" i="1"/>
  <c r="BC659" i="1"/>
  <c r="BB660" i="1"/>
  <c r="BC660" i="1"/>
  <c r="BB661" i="1"/>
  <c r="BC661" i="1"/>
  <c r="BD661" i="1" s="1"/>
  <c r="BB662" i="1"/>
  <c r="BC662" i="1"/>
  <c r="BD662" i="1" s="1"/>
  <c r="BB663" i="1"/>
  <c r="BC663" i="1"/>
  <c r="BD663" i="1" s="1"/>
  <c r="BB664" i="1"/>
  <c r="BC664" i="1"/>
  <c r="BD664" i="1" s="1"/>
  <c r="BB665" i="1"/>
  <c r="BC665" i="1"/>
  <c r="BD665" i="1" s="1"/>
  <c r="BB666" i="1"/>
  <c r="BC666" i="1"/>
  <c r="BD666" i="1" s="1"/>
  <c r="BB667" i="1"/>
  <c r="BC667" i="1"/>
  <c r="BD667" i="1" s="1"/>
  <c r="BB668" i="1"/>
  <c r="BC668" i="1"/>
  <c r="BD668" i="1" s="1"/>
  <c r="BB669" i="1"/>
  <c r="BC669" i="1"/>
  <c r="BD669" i="1" s="1"/>
  <c r="BB670" i="1"/>
  <c r="BC670" i="1"/>
  <c r="BD670" i="1" s="1"/>
  <c r="BB671" i="1"/>
  <c r="BC671" i="1"/>
  <c r="BB672" i="1"/>
  <c r="BC672" i="1"/>
  <c r="BD672" i="1" s="1"/>
  <c r="BB673" i="1"/>
  <c r="BC673" i="1"/>
  <c r="BD673" i="1" s="1"/>
  <c r="BB674" i="1"/>
  <c r="BC674" i="1"/>
  <c r="BD674" i="1" s="1"/>
  <c r="BB675" i="1"/>
  <c r="BC675" i="1"/>
  <c r="BD675" i="1" s="1"/>
  <c r="BB676" i="1"/>
  <c r="BC676" i="1"/>
  <c r="BD676" i="1" s="1"/>
  <c r="BB677" i="1"/>
  <c r="BC677" i="1"/>
  <c r="BD677" i="1" s="1"/>
  <c r="BB678" i="1"/>
  <c r="BC678" i="1"/>
  <c r="BD678" i="1" s="1"/>
  <c r="BB679" i="1"/>
  <c r="BC679" i="1"/>
  <c r="BD679" i="1" s="1"/>
  <c r="BB680" i="1"/>
  <c r="BC680" i="1"/>
  <c r="BB681" i="1"/>
  <c r="BC681" i="1"/>
  <c r="BD681" i="1" s="1"/>
  <c r="BB682" i="1"/>
  <c r="BC682" i="1"/>
  <c r="BD682" i="1" s="1"/>
  <c r="BB683" i="1"/>
  <c r="BC683" i="1"/>
  <c r="BD683" i="1" s="1"/>
  <c r="BB684" i="1"/>
  <c r="BC684" i="1"/>
  <c r="BD684" i="1" s="1"/>
  <c r="BB685" i="1"/>
  <c r="BC685" i="1"/>
  <c r="BD685" i="1" s="1"/>
  <c r="BB686" i="1"/>
  <c r="BC686" i="1"/>
  <c r="BD686" i="1" s="1"/>
  <c r="BB687" i="1"/>
  <c r="BC687" i="1"/>
  <c r="BD687" i="1" s="1"/>
  <c r="BB688" i="1"/>
  <c r="BC688" i="1"/>
  <c r="BD688" i="1" s="1"/>
  <c r="BB689" i="1"/>
  <c r="BC689" i="1"/>
  <c r="BD689" i="1" s="1"/>
  <c r="BB690" i="1"/>
  <c r="BC690" i="1"/>
  <c r="BD690" i="1" s="1"/>
  <c r="BB691" i="1"/>
  <c r="BC691" i="1"/>
  <c r="BD691" i="1" s="1"/>
  <c r="BB692" i="1"/>
  <c r="BC692" i="1"/>
  <c r="BD692" i="1" s="1"/>
  <c r="BB693" i="1"/>
  <c r="BC693" i="1"/>
  <c r="BB694" i="1"/>
  <c r="BC694" i="1"/>
  <c r="BD694" i="1" s="1"/>
  <c r="BB695" i="1"/>
  <c r="BC695" i="1"/>
  <c r="BD695" i="1" s="1"/>
  <c r="BB696" i="1"/>
  <c r="BC696" i="1"/>
  <c r="BD696" i="1" s="1"/>
  <c r="BB697" i="1"/>
  <c r="BC697" i="1"/>
  <c r="BD697" i="1" s="1"/>
  <c r="BB698" i="1"/>
  <c r="BC698" i="1"/>
  <c r="BB699" i="1"/>
  <c r="BC699" i="1"/>
  <c r="BD699" i="1" s="1"/>
  <c r="BB700" i="1"/>
  <c r="BC700" i="1"/>
  <c r="BD700" i="1" s="1"/>
  <c r="BB701" i="1"/>
  <c r="BC701" i="1"/>
  <c r="BD701" i="1" s="1"/>
  <c r="BB702" i="1"/>
  <c r="BC702" i="1"/>
  <c r="BD702" i="1" s="1"/>
  <c r="BB703" i="1"/>
  <c r="BC703" i="1"/>
  <c r="BD703" i="1" s="1"/>
  <c r="BB704" i="1"/>
  <c r="BC704" i="1"/>
  <c r="BD704" i="1" s="1"/>
  <c r="BB705" i="1"/>
  <c r="BC705" i="1"/>
  <c r="BD705" i="1" s="1"/>
  <c r="BB706" i="1"/>
  <c r="BC706" i="1"/>
  <c r="BD706" i="1" s="1"/>
  <c r="BB707" i="1"/>
  <c r="BC707" i="1"/>
  <c r="BB708" i="1"/>
  <c r="BC708" i="1"/>
  <c r="BD708" i="1" s="1"/>
  <c r="BB709" i="1"/>
  <c r="BC709" i="1"/>
  <c r="BD709" i="1" s="1"/>
  <c r="BB710" i="1"/>
  <c r="BC710" i="1"/>
  <c r="BD710" i="1" s="1"/>
  <c r="BB711" i="1"/>
  <c r="BC711" i="1"/>
  <c r="BD711" i="1" s="1"/>
  <c r="BB712" i="1"/>
  <c r="BC712" i="1"/>
  <c r="BD712" i="1" s="1"/>
  <c r="BB713" i="1"/>
  <c r="BC713" i="1"/>
  <c r="BD713" i="1" s="1"/>
  <c r="BB714" i="1"/>
  <c r="BC714" i="1"/>
  <c r="BD714" i="1" s="1"/>
  <c r="BB715" i="1"/>
  <c r="BC715" i="1"/>
  <c r="BB716" i="1"/>
  <c r="BC716" i="1"/>
  <c r="BD716" i="1" s="1"/>
  <c r="BB717" i="1"/>
  <c r="BC717" i="1"/>
  <c r="BD717" i="1" s="1"/>
  <c r="BB718" i="1"/>
  <c r="BC718" i="1"/>
  <c r="BD718" i="1" s="1"/>
  <c r="BB719" i="1"/>
  <c r="BC719" i="1"/>
  <c r="BB720" i="1"/>
  <c r="BC720" i="1"/>
  <c r="BD720" i="1" s="1"/>
  <c r="BB721" i="1"/>
  <c r="BC721" i="1"/>
  <c r="BD721" i="1" s="1"/>
  <c r="BB722" i="1"/>
  <c r="BC722" i="1"/>
  <c r="BB723" i="1"/>
  <c r="BC723" i="1"/>
  <c r="BD723" i="1" s="1"/>
  <c r="BB724" i="1"/>
  <c r="BC724" i="1"/>
  <c r="BD724" i="1" s="1"/>
  <c r="BB725" i="1"/>
  <c r="BC725" i="1"/>
  <c r="BB726" i="1"/>
  <c r="BC726" i="1"/>
  <c r="BB727" i="1"/>
  <c r="BC727" i="1"/>
  <c r="BD727" i="1" s="1"/>
  <c r="BB728" i="1"/>
  <c r="BC728" i="1"/>
  <c r="BD728" i="1" s="1"/>
  <c r="BB729" i="1"/>
  <c r="BC729" i="1"/>
  <c r="BD729" i="1" s="1"/>
  <c r="BB730" i="1"/>
  <c r="BC730" i="1"/>
  <c r="BD730" i="1" s="1"/>
  <c r="BB731" i="1"/>
  <c r="BC731" i="1"/>
  <c r="BD731" i="1" s="1"/>
  <c r="BB732" i="1"/>
  <c r="BC732" i="1"/>
  <c r="BD732" i="1" s="1"/>
  <c r="BB733" i="1"/>
  <c r="BC733" i="1"/>
  <c r="BD733" i="1" s="1"/>
  <c r="BB734" i="1"/>
  <c r="BC734" i="1"/>
  <c r="BD734" i="1" s="1"/>
  <c r="BB735" i="1"/>
  <c r="BC735" i="1"/>
  <c r="BD735" i="1" s="1"/>
  <c r="BB736" i="1"/>
  <c r="BC736" i="1"/>
  <c r="BD736" i="1" s="1"/>
  <c r="BB737" i="1"/>
  <c r="BC737" i="1"/>
  <c r="BD737" i="1" s="1"/>
  <c r="BB738" i="1"/>
  <c r="BC738" i="1"/>
  <c r="BD738" i="1" s="1"/>
  <c r="BB739" i="1"/>
  <c r="BC739" i="1"/>
  <c r="BD739" i="1" s="1"/>
  <c r="BB740" i="1"/>
  <c r="BC740" i="1"/>
  <c r="BD740" i="1" s="1"/>
  <c r="BB741" i="1"/>
  <c r="BC741" i="1"/>
  <c r="BB742" i="1"/>
  <c r="BC742" i="1"/>
  <c r="BD742" i="1" s="1"/>
  <c r="BB743" i="1"/>
  <c r="BC743" i="1"/>
  <c r="BD743" i="1" s="1"/>
  <c r="BB744" i="1"/>
  <c r="BC744" i="1"/>
  <c r="BD744" i="1" s="1"/>
  <c r="BB745" i="1"/>
  <c r="BC745" i="1"/>
  <c r="BD745" i="1" s="1"/>
  <c r="BB746" i="1"/>
  <c r="BC746" i="1"/>
  <c r="BD746" i="1" s="1"/>
  <c r="BB747" i="1"/>
  <c r="BC747" i="1"/>
  <c r="BD747" i="1" s="1"/>
  <c r="BB748" i="1"/>
  <c r="BC748" i="1"/>
  <c r="BD748" i="1" s="1"/>
  <c r="BB749" i="1"/>
  <c r="BC749" i="1"/>
  <c r="BD749" i="1" s="1"/>
  <c r="BB750" i="1"/>
  <c r="BC750" i="1"/>
  <c r="BD750" i="1" s="1"/>
  <c r="BB751" i="1"/>
  <c r="BC751" i="1"/>
  <c r="BD751" i="1" s="1"/>
  <c r="BB752" i="1"/>
  <c r="BC752" i="1"/>
  <c r="BD752" i="1" s="1"/>
  <c r="BB753" i="1"/>
  <c r="BC753" i="1"/>
  <c r="BD753" i="1" s="1"/>
  <c r="BB754" i="1"/>
  <c r="BC754" i="1"/>
  <c r="BD754" i="1" s="1"/>
  <c r="BB755" i="1"/>
  <c r="BC755" i="1"/>
  <c r="BD755" i="1" s="1"/>
  <c r="BB756" i="1"/>
  <c r="BC756" i="1"/>
  <c r="BB757" i="1"/>
  <c r="BC757" i="1"/>
  <c r="BB758" i="1"/>
  <c r="BC758" i="1"/>
  <c r="BD758" i="1" s="1"/>
  <c r="BB759" i="1"/>
  <c r="BC759" i="1"/>
  <c r="BD759" i="1" s="1"/>
  <c r="BB760" i="1"/>
  <c r="BC760" i="1"/>
  <c r="BD760" i="1" s="1"/>
  <c r="BB761" i="1"/>
  <c r="BC761" i="1"/>
  <c r="BD761" i="1" s="1"/>
  <c r="BB762" i="1"/>
  <c r="BC762" i="1"/>
  <c r="BB763" i="1"/>
  <c r="BC763" i="1"/>
  <c r="BB764" i="1"/>
  <c r="BC764" i="1"/>
  <c r="BD764" i="1" s="1"/>
  <c r="BB765" i="1"/>
  <c r="BC765" i="1"/>
  <c r="BD765" i="1" s="1"/>
  <c r="BB766" i="1"/>
  <c r="BC766" i="1"/>
  <c r="BD766" i="1" s="1"/>
  <c r="BB767" i="1"/>
  <c r="BC767" i="1"/>
  <c r="BD767" i="1" s="1"/>
  <c r="BB768" i="1"/>
  <c r="BC768" i="1"/>
  <c r="BD768" i="1" s="1"/>
  <c r="BB769" i="1"/>
  <c r="BC769" i="1"/>
  <c r="BD769" i="1" s="1"/>
  <c r="BB770" i="1"/>
  <c r="BC770" i="1"/>
  <c r="BD770" i="1" s="1"/>
  <c r="BB771" i="1"/>
  <c r="BC771" i="1"/>
  <c r="BD771" i="1" s="1"/>
  <c r="BB772" i="1"/>
  <c r="BC772" i="1"/>
  <c r="BD772" i="1" s="1"/>
  <c r="BB773" i="1"/>
  <c r="BC773" i="1"/>
  <c r="BB774" i="1"/>
  <c r="BC774" i="1"/>
  <c r="BD774" i="1" s="1"/>
  <c r="BB775" i="1"/>
  <c r="BC775" i="1"/>
  <c r="BD775" i="1" s="1"/>
  <c r="BB776" i="1"/>
  <c r="BC776" i="1"/>
  <c r="BD776" i="1" s="1"/>
  <c r="BB777" i="1"/>
  <c r="BC777" i="1"/>
  <c r="BD777" i="1" s="1"/>
  <c r="BB778" i="1"/>
  <c r="BC778" i="1"/>
  <c r="BB779" i="1"/>
  <c r="BC779" i="1"/>
  <c r="BD779" i="1" s="1"/>
  <c r="BB780" i="1"/>
  <c r="BC780" i="1"/>
  <c r="BD780" i="1" s="1"/>
  <c r="BB781" i="1"/>
  <c r="BC781" i="1"/>
  <c r="BD781" i="1" s="1"/>
  <c r="BB782" i="1"/>
  <c r="BC782" i="1"/>
  <c r="BD782" i="1" s="1"/>
  <c r="BB783" i="1"/>
  <c r="BC783" i="1"/>
  <c r="BD783" i="1" s="1"/>
  <c r="BB784" i="1"/>
  <c r="BC784" i="1"/>
  <c r="BD784" i="1" s="1"/>
  <c r="BB785" i="1"/>
  <c r="BC785" i="1"/>
  <c r="BB786" i="1"/>
  <c r="BC786" i="1"/>
  <c r="BB787" i="1"/>
  <c r="BC787" i="1"/>
  <c r="BB788" i="1"/>
  <c r="BC788" i="1"/>
  <c r="BD788" i="1" s="1"/>
  <c r="BB789" i="1"/>
  <c r="BC789" i="1"/>
  <c r="BD789" i="1" s="1"/>
  <c r="BB790" i="1"/>
  <c r="BC790" i="1"/>
  <c r="BD790" i="1" s="1"/>
  <c r="BB791" i="1"/>
  <c r="BC791" i="1"/>
  <c r="BB792" i="1"/>
  <c r="BC792" i="1"/>
  <c r="BB793" i="1"/>
  <c r="BC793" i="1"/>
  <c r="BB794" i="1"/>
  <c r="BC794" i="1"/>
  <c r="BD794" i="1" s="1"/>
  <c r="BB795" i="1"/>
  <c r="BC795" i="1"/>
  <c r="BD795" i="1" s="1"/>
  <c r="BB796" i="1"/>
  <c r="BC796" i="1"/>
  <c r="BB797" i="1"/>
  <c r="BC797" i="1"/>
  <c r="BD797" i="1" s="1"/>
  <c r="BB798" i="1"/>
  <c r="BC798" i="1"/>
  <c r="BD798" i="1" s="1"/>
  <c r="BB799" i="1"/>
  <c r="BC799" i="1"/>
  <c r="BD799" i="1" s="1"/>
  <c r="BB800" i="1"/>
  <c r="BC800" i="1"/>
  <c r="BB801" i="1"/>
  <c r="BC801" i="1"/>
  <c r="BD801" i="1" s="1"/>
  <c r="BB802" i="1"/>
  <c r="BC802" i="1"/>
  <c r="BD802" i="1" s="1"/>
  <c r="BB803" i="1"/>
  <c r="BC803" i="1"/>
  <c r="BD803" i="1" s="1"/>
  <c r="BB804" i="1"/>
  <c r="BC804" i="1"/>
  <c r="BD804" i="1" s="1"/>
  <c r="BB805" i="1"/>
  <c r="BC805" i="1"/>
  <c r="BD805" i="1" s="1"/>
  <c r="BB806" i="1"/>
  <c r="BC806" i="1"/>
  <c r="BD806" i="1" s="1"/>
  <c r="BB807" i="1"/>
  <c r="BC807" i="1"/>
  <c r="BD807" i="1" s="1"/>
  <c r="BB808" i="1"/>
  <c r="BC808" i="1"/>
  <c r="BD808" i="1" s="1"/>
  <c r="BB809" i="1"/>
  <c r="BC809" i="1"/>
  <c r="BB810" i="1"/>
  <c r="BC810" i="1"/>
  <c r="BD810" i="1" s="1"/>
  <c r="BB811" i="1"/>
  <c r="BC811" i="1"/>
  <c r="BD811" i="1" s="1"/>
  <c r="BB812" i="1"/>
  <c r="BC812" i="1"/>
  <c r="BD812" i="1" s="1"/>
  <c r="BB813" i="1"/>
  <c r="BC813" i="1"/>
  <c r="BB814" i="1"/>
  <c r="BC814" i="1"/>
  <c r="BD814" i="1" s="1"/>
  <c r="BB815" i="1"/>
  <c r="BC815" i="1"/>
  <c r="BD815" i="1" s="1"/>
  <c r="BB816" i="1"/>
  <c r="BC816" i="1"/>
  <c r="BD816" i="1" s="1"/>
  <c r="BB817" i="1"/>
  <c r="BC817" i="1"/>
  <c r="BD817" i="1" s="1"/>
  <c r="BB818" i="1"/>
  <c r="BC818" i="1"/>
  <c r="BD818" i="1" s="1"/>
  <c r="BB819" i="1"/>
  <c r="BC819" i="1"/>
  <c r="BB820" i="1"/>
  <c r="BC820" i="1"/>
  <c r="BB821" i="1"/>
  <c r="BC821" i="1"/>
  <c r="BD821" i="1" s="1"/>
  <c r="BB822" i="1"/>
  <c r="BC822" i="1"/>
  <c r="BD822" i="1" s="1"/>
  <c r="BB823" i="1"/>
  <c r="BC823" i="1"/>
  <c r="BD823" i="1" s="1"/>
  <c r="BB824" i="1"/>
  <c r="BC824" i="1"/>
  <c r="BD824" i="1" s="1"/>
  <c r="BB825" i="1"/>
  <c r="BC825" i="1"/>
  <c r="BB826" i="1"/>
  <c r="BC826" i="1"/>
  <c r="BB827" i="1"/>
  <c r="BC827" i="1"/>
  <c r="BD827" i="1" s="1"/>
  <c r="BB828" i="1"/>
  <c r="BC828" i="1"/>
  <c r="BD828" i="1" s="1"/>
  <c r="BB829" i="1"/>
  <c r="BC829" i="1"/>
  <c r="BD829" i="1" s="1"/>
  <c r="BB830" i="1"/>
  <c r="BC830" i="1"/>
  <c r="BD830" i="1" s="1"/>
  <c r="BB831" i="1"/>
  <c r="BC831" i="1"/>
  <c r="BD831" i="1" s="1"/>
  <c r="BB832" i="1"/>
  <c r="BC832" i="1"/>
  <c r="BD832" i="1" s="1"/>
  <c r="BB833" i="1"/>
  <c r="BC833" i="1"/>
  <c r="BB834" i="1"/>
  <c r="BC834" i="1"/>
  <c r="BD834" i="1" s="1"/>
  <c r="BB835" i="1"/>
  <c r="BC835" i="1"/>
  <c r="BB836" i="1"/>
  <c r="BC836" i="1"/>
  <c r="BD836" i="1" s="1"/>
  <c r="BB837" i="1"/>
  <c r="BC837" i="1"/>
  <c r="BD837" i="1" s="1"/>
  <c r="BB838" i="1"/>
  <c r="BC838" i="1"/>
  <c r="BD838" i="1" s="1"/>
  <c r="BB839" i="1"/>
  <c r="BC839" i="1"/>
  <c r="BD839" i="1" s="1"/>
  <c r="BB840" i="1"/>
  <c r="BC840" i="1"/>
  <c r="BD840" i="1" s="1"/>
  <c r="BB841" i="1"/>
  <c r="BC841" i="1"/>
  <c r="BB842" i="1"/>
  <c r="BC842" i="1"/>
  <c r="BD842" i="1" s="1"/>
  <c r="BB843" i="1"/>
  <c r="BC843" i="1"/>
  <c r="BD843" i="1" s="1"/>
  <c r="BB844" i="1"/>
  <c r="BC844" i="1"/>
  <c r="BD844" i="1" s="1"/>
  <c r="BB845" i="1"/>
  <c r="BC845" i="1"/>
  <c r="BD845" i="1" s="1"/>
  <c r="BB846" i="1"/>
  <c r="BC846" i="1"/>
  <c r="BB847" i="1"/>
  <c r="BC847" i="1"/>
  <c r="BB848" i="1"/>
  <c r="BC848" i="1"/>
  <c r="BD848" i="1" s="1"/>
  <c r="BB849" i="1"/>
  <c r="BC849" i="1"/>
  <c r="BD849" i="1" s="1"/>
  <c r="BB850" i="1"/>
  <c r="BC850" i="1"/>
  <c r="BD850" i="1" s="1"/>
  <c r="BB851" i="1"/>
  <c r="BC851" i="1"/>
  <c r="BD851" i="1" s="1"/>
  <c r="BB852" i="1"/>
  <c r="BC852" i="1"/>
  <c r="BD852" i="1" s="1"/>
  <c r="BB853" i="1"/>
  <c r="BC853" i="1"/>
  <c r="BB854" i="1"/>
  <c r="BC854" i="1"/>
  <c r="BD854" i="1" s="1"/>
  <c r="BB855" i="1"/>
  <c r="BC855" i="1"/>
  <c r="BD855" i="1" s="1"/>
  <c r="BB856" i="1"/>
  <c r="BC856" i="1"/>
  <c r="BD856" i="1" s="1"/>
  <c r="BB857" i="1"/>
  <c r="BC857" i="1"/>
  <c r="BB858" i="1"/>
  <c r="BC858" i="1"/>
  <c r="BD858" i="1" s="1"/>
  <c r="BB859" i="1"/>
  <c r="BC859" i="1"/>
  <c r="BD859" i="1" s="1"/>
  <c r="BB860" i="1"/>
  <c r="BC860" i="1"/>
  <c r="BD860" i="1" s="1"/>
  <c r="BB861" i="1"/>
  <c r="BC861" i="1"/>
  <c r="BB862" i="1"/>
  <c r="BC862" i="1"/>
  <c r="BD862" i="1" s="1"/>
  <c r="BB863" i="1"/>
  <c r="BC863" i="1"/>
  <c r="BD863" i="1" s="1"/>
  <c r="BB864" i="1"/>
  <c r="BC864" i="1"/>
  <c r="BD864" i="1" s="1"/>
  <c r="BB865" i="1"/>
  <c r="BC865" i="1"/>
  <c r="BD865" i="1" s="1"/>
  <c r="BB866" i="1"/>
  <c r="BC866" i="1"/>
  <c r="BD866" i="1" s="1"/>
  <c r="BB867" i="1"/>
  <c r="BC867" i="1"/>
  <c r="BD867" i="1" s="1"/>
  <c r="BB868" i="1"/>
  <c r="BC868" i="1"/>
  <c r="BD868" i="1" s="1"/>
  <c r="BB869" i="1"/>
  <c r="BC869" i="1"/>
  <c r="BB870" i="1"/>
  <c r="BC870" i="1"/>
  <c r="BB871" i="1"/>
  <c r="BC871" i="1"/>
  <c r="BB872" i="1"/>
  <c r="BC872" i="1"/>
  <c r="BB873" i="1"/>
  <c r="BC873" i="1"/>
  <c r="BB874" i="1"/>
  <c r="BC874" i="1"/>
  <c r="BD874" i="1" s="1"/>
  <c r="BB875" i="1"/>
  <c r="BC875" i="1"/>
  <c r="BD875" i="1" s="1"/>
  <c r="BB876" i="1"/>
  <c r="BC876" i="1"/>
  <c r="BB877" i="1"/>
  <c r="BC877" i="1"/>
  <c r="BB878" i="1"/>
  <c r="BC878" i="1"/>
  <c r="BB879" i="1"/>
  <c r="BC879" i="1"/>
  <c r="BB880" i="1"/>
  <c r="BC880" i="1"/>
  <c r="BD880" i="1" s="1"/>
  <c r="BB881" i="1"/>
  <c r="BC881" i="1"/>
  <c r="BD881" i="1" s="1"/>
  <c r="BB882" i="1"/>
  <c r="BC882" i="1"/>
  <c r="BD882" i="1" s="1"/>
  <c r="BB883" i="1"/>
  <c r="BC883" i="1"/>
  <c r="BD883" i="1" s="1"/>
  <c r="BB884" i="1"/>
  <c r="BC884" i="1"/>
  <c r="BB885" i="1"/>
  <c r="BC885" i="1"/>
  <c r="BD885" i="1" s="1"/>
  <c r="BB886" i="1"/>
  <c r="BC886" i="1"/>
  <c r="BD886" i="1" s="1"/>
  <c r="BB887" i="1"/>
  <c r="BC887" i="1"/>
  <c r="BD887" i="1" s="1"/>
  <c r="BB888" i="1"/>
  <c r="BC888" i="1"/>
  <c r="BB889" i="1"/>
  <c r="BC889" i="1"/>
  <c r="BD889" i="1" s="1"/>
  <c r="BB890" i="1"/>
  <c r="BC890" i="1"/>
  <c r="BD890" i="1" s="1"/>
  <c r="BB891" i="1"/>
  <c r="BC891" i="1"/>
  <c r="BD891" i="1" s="1"/>
  <c r="BB892" i="1"/>
  <c r="BC892" i="1"/>
  <c r="BB893" i="1"/>
  <c r="BC893" i="1"/>
  <c r="BB894" i="1"/>
  <c r="BC894" i="1"/>
  <c r="BB895" i="1"/>
  <c r="BC895" i="1"/>
  <c r="BD895" i="1" s="1"/>
  <c r="BB896" i="1"/>
  <c r="BC896" i="1"/>
  <c r="BD896" i="1" s="1"/>
  <c r="BB897" i="1"/>
  <c r="BC897" i="1"/>
  <c r="BB898" i="1"/>
  <c r="BC898" i="1"/>
  <c r="BD898" i="1" s="1"/>
  <c r="BB899" i="1"/>
  <c r="BC899" i="1"/>
  <c r="BD899" i="1" s="1"/>
  <c r="BB900" i="1"/>
  <c r="BC900" i="1"/>
  <c r="BD900" i="1" s="1"/>
  <c r="BB901" i="1"/>
  <c r="BC901" i="1"/>
  <c r="BD901" i="1" s="1"/>
  <c r="BB902" i="1"/>
  <c r="BC902" i="1"/>
  <c r="BB903" i="1"/>
  <c r="BC903" i="1"/>
  <c r="BD903" i="1" s="1"/>
  <c r="BB904" i="1"/>
  <c r="BC904" i="1"/>
  <c r="BD904" i="1" s="1"/>
  <c r="BB905" i="1"/>
  <c r="BC905" i="1"/>
  <c r="BB906" i="1"/>
  <c r="BC906" i="1"/>
  <c r="BB907" i="1"/>
  <c r="BC907" i="1"/>
  <c r="BD907" i="1" s="1"/>
  <c r="BB908" i="1"/>
  <c r="BC908" i="1"/>
  <c r="BB909" i="1"/>
  <c r="BC909" i="1"/>
  <c r="BD909" i="1" s="1"/>
  <c r="BB910" i="1"/>
  <c r="BC910" i="1"/>
  <c r="BD910" i="1" s="1"/>
  <c r="BB911" i="1"/>
  <c r="BC911" i="1"/>
  <c r="BD911" i="1" s="1"/>
  <c r="BB912" i="1"/>
  <c r="BC912" i="1"/>
  <c r="BB913" i="1"/>
  <c r="BC913" i="1"/>
  <c r="BD913" i="1" s="1"/>
  <c r="BB914" i="1"/>
  <c r="BC914" i="1"/>
  <c r="BB915" i="1"/>
  <c r="BC915" i="1"/>
  <c r="BD915" i="1" s="1"/>
  <c r="BB916" i="1"/>
  <c r="BC916" i="1"/>
  <c r="BD916" i="1" s="1"/>
  <c r="BB917" i="1"/>
  <c r="BC917" i="1"/>
  <c r="BD917" i="1" s="1"/>
  <c r="BB918" i="1"/>
  <c r="BC918" i="1"/>
  <c r="BD918" i="1" s="1"/>
  <c r="BB919" i="1"/>
  <c r="BC919" i="1"/>
  <c r="BD919" i="1" s="1"/>
  <c r="BB920" i="1"/>
  <c r="BC920" i="1"/>
  <c r="BD920" i="1" s="1"/>
  <c r="BB921" i="1"/>
  <c r="BC921" i="1"/>
  <c r="BD921" i="1" s="1"/>
  <c r="BB922" i="1"/>
  <c r="BC922" i="1"/>
  <c r="BD922" i="1" s="1"/>
  <c r="BB923" i="1"/>
  <c r="BC923" i="1"/>
  <c r="BD923" i="1" s="1"/>
  <c r="BB924" i="1"/>
  <c r="BC924" i="1"/>
  <c r="BD924" i="1" s="1"/>
  <c r="BB925" i="1"/>
  <c r="BC925" i="1"/>
  <c r="BD925" i="1" s="1"/>
  <c r="BB926" i="1"/>
  <c r="BC926" i="1"/>
  <c r="BD926" i="1" s="1"/>
  <c r="BB927" i="1"/>
  <c r="BC927" i="1"/>
  <c r="BD927" i="1" s="1"/>
  <c r="BB928" i="1"/>
  <c r="BC928" i="1"/>
  <c r="BD928" i="1" s="1"/>
  <c r="BB929" i="1"/>
  <c r="BC929" i="1"/>
  <c r="BD929" i="1" s="1"/>
  <c r="BB930" i="1"/>
  <c r="BC930" i="1"/>
  <c r="BD930" i="1" s="1"/>
  <c r="BB931" i="1"/>
  <c r="BC931" i="1"/>
  <c r="BD931" i="1" s="1"/>
  <c r="BB932" i="1"/>
  <c r="BC932" i="1"/>
  <c r="BD932" i="1" s="1"/>
  <c r="BB933" i="1"/>
  <c r="BC933" i="1"/>
  <c r="BD933" i="1" s="1"/>
  <c r="BB934" i="1"/>
  <c r="BC934" i="1"/>
  <c r="BD934" i="1" s="1"/>
  <c r="BB935" i="1"/>
  <c r="BC935" i="1"/>
  <c r="BD935" i="1" s="1"/>
  <c r="BB936" i="1"/>
  <c r="BC936" i="1"/>
  <c r="BD936" i="1" s="1"/>
  <c r="BB937" i="1"/>
  <c r="BC937" i="1"/>
  <c r="BB938" i="1"/>
  <c r="BC938" i="1"/>
  <c r="BD938" i="1" s="1"/>
  <c r="BB939" i="1"/>
  <c r="BC939" i="1"/>
  <c r="BD939" i="1" s="1"/>
  <c r="BB940" i="1"/>
  <c r="BC940" i="1"/>
  <c r="BD940" i="1" s="1"/>
  <c r="BB941" i="1"/>
  <c r="BC941" i="1"/>
  <c r="BD941" i="1" s="1"/>
  <c r="BB942" i="1"/>
  <c r="BC942" i="1"/>
  <c r="BD942" i="1" s="1"/>
  <c r="BB943" i="1"/>
  <c r="BC943" i="1"/>
  <c r="BB944" i="1"/>
  <c r="BC944" i="1"/>
  <c r="BD944" i="1" s="1"/>
  <c r="BB945" i="1"/>
  <c r="BC945" i="1"/>
  <c r="BD945" i="1" s="1"/>
  <c r="BB946" i="1"/>
  <c r="BC946" i="1"/>
  <c r="BD946" i="1" s="1"/>
  <c r="BB947" i="1"/>
  <c r="BC947" i="1"/>
  <c r="BD947" i="1" s="1"/>
  <c r="BB948" i="1"/>
  <c r="BC948" i="1"/>
  <c r="BD948" i="1" s="1"/>
  <c r="BB949" i="1"/>
  <c r="BC949" i="1"/>
  <c r="BD949" i="1" s="1"/>
  <c r="BB950" i="1"/>
  <c r="BC950" i="1"/>
  <c r="BD950" i="1" s="1"/>
  <c r="BB951" i="1"/>
  <c r="BC951" i="1"/>
  <c r="BD951" i="1" s="1"/>
  <c r="BB952" i="1"/>
  <c r="BC952" i="1"/>
  <c r="BD952" i="1" s="1"/>
  <c r="BB953" i="1"/>
  <c r="BC953" i="1"/>
  <c r="BB954" i="1"/>
  <c r="BC954" i="1"/>
  <c r="BD954" i="1" s="1"/>
  <c r="BB955" i="1"/>
  <c r="BC955" i="1"/>
  <c r="BD955" i="1" s="1"/>
  <c r="BB956" i="1"/>
  <c r="BC956" i="1"/>
  <c r="BD956" i="1" s="1"/>
  <c r="BB957" i="1"/>
  <c r="BC957" i="1"/>
  <c r="BD957" i="1" s="1"/>
  <c r="BB958" i="1"/>
  <c r="BC958" i="1"/>
  <c r="BD958" i="1" s="1"/>
  <c r="BB959" i="1"/>
  <c r="BC959" i="1"/>
  <c r="BD959" i="1" s="1"/>
  <c r="BB960" i="1"/>
  <c r="BC960" i="1"/>
  <c r="BD960" i="1" s="1"/>
  <c r="BB961" i="1"/>
  <c r="BC961" i="1"/>
  <c r="BD961" i="1" s="1"/>
  <c r="BB962" i="1"/>
  <c r="BC962" i="1"/>
  <c r="BD962" i="1" s="1"/>
  <c r="BB963" i="1"/>
  <c r="BC963" i="1"/>
  <c r="BD963" i="1" s="1"/>
  <c r="BB964" i="1"/>
  <c r="BC964" i="1"/>
  <c r="BD964" i="1" s="1"/>
  <c r="BB965" i="1"/>
  <c r="BC965" i="1"/>
  <c r="BD965" i="1" s="1"/>
  <c r="BB966" i="1"/>
  <c r="BC966" i="1"/>
  <c r="BD966" i="1" s="1"/>
  <c r="BB967" i="1"/>
  <c r="BC967" i="1"/>
  <c r="BD967" i="1" s="1"/>
  <c r="BB968" i="1"/>
  <c r="BC968" i="1"/>
  <c r="BD968" i="1" s="1"/>
  <c r="BB969" i="1"/>
  <c r="BC969" i="1"/>
  <c r="BD969" i="1" s="1"/>
  <c r="BB970" i="1"/>
  <c r="BC970" i="1"/>
  <c r="BD970" i="1" s="1"/>
  <c r="BB971" i="1"/>
  <c r="BC971" i="1"/>
  <c r="BD971" i="1" s="1"/>
  <c r="BB972" i="1"/>
  <c r="BC972" i="1"/>
  <c r="BD972" i="1" s="1"/>
  <c r="BB973" i="1"/>
  <c r="BC973" i="1"/>
  <c r="BD973" i="1" s="1"/>
  <c r="BB974" i="1"/>
  <c r="BC974" i="1"/>
  <c r="BD974" i="1" s="1"/>
  <c r="BB975" i="1"/>
  <c r="BC975" i="1"/>
  <c r="BD975" i="1" s="1"/>
  <c r="BB976" i="1"/>
  <c r="BC976" i="1"/>
  <c r="BB977" i="1"/>
  <c r="BC977" i="1"/>
  <c r="BB978" i="1"/>
  <c r="BC978" i="1"/>
  <c r="BB979" i="1"/>
  <c r="BC979" i="1"/>
  <c r="BD979" i="1" s="1"/>
  <c r="BB980" i="1"/>
  <c r="BC980" i="1"/>
  <c r="BD980" i="1" s="1"/>
  <c r="BB981" i="1"/>
  <c r="BC981" i="1"/>
  <c r="BD981" i="1" s="1"/>
  <c r="BB982" i="1"/>
  <c r="BC982" i="1"/>
  <c r="BD982" i="1" s="1"/>
  <c r="BB983" i="1"/>
  <c r="BC983" i="1"/>
  <c r="BB984" i="1"/>
  <c r="BC984" i="1"/>
  <c r="BD984" i="1" s="1"/>
  <c r="BB985" i="1"/>
  <c r="BC985" i="1"/>
  <c r="BD985" i="1" s="1"/>
  <c r="BB986" i="1"/>
  <c r="BC986" i="1"/>
  <c r="BB987" i="1"/>
  <c r="BC987" i="1"/>
  <c r="BD987" i="1" s="1"/>
  <c r="BB988" i="1"/>
  <c r="BC988" i="1"/>
  <c r="BD988" i="1" s="1"/>
  <c r="BB989" i="1"/>
  <c r="BC989" i="1"/>
  <c r="BD989" i="1" s="1"/>
  <c r="BB990" i="1"/>
  <c r="BC990" i="1"/>
  <c r="BD990" i="1" s="1"/>
  <c r="BB991" i="1"/>
  <c r="BC991" i="1"/>
  <c r="BB992" i="1"/>
  <c r="BC992" i="1"/>
  <c r="BD992" i="1" s="1"/>
  <c r="BB993" i="1"/>
  <c r="BC993" i="1"/>
  <c r="BD993" i="1" s="1"/>
  <c r="BB994" i="1"/>
  <c r="BC994" i="1"/>
  <c r="BD994" i="1" s="1"/>
  <c r="BB995" i="1"/>
  <c r="BC995" i="1"/>
  <c r="BD995" i="1" s="1"/>
  <c r="BB996" i="1"/>
  <c r="BC996" i="1"/>
  <c r="BD996" i="1" s="1"/>
  <c r="BB997" i="1"/>
  <c r="BC997" i="1"/>
  <c r="BD997" i="1" s="1"/>
  <c r="BB998" i="1"/>
  <c r="BC998" i="1"/>
  <c r="BB999" i="1"/>
  <c r="BC999" i="1"/>
  <c r="BB1000" i="1"/>
  <c r="BC1000" i="1"/>
  <c r="BD1000" i="1" s="1"/>
  <c r="BB1001" i="1"/>
  <c r="BC1001" i="1"/>
  <c r="BD1001" i="1" s="1"/>
  <c r="BB1002" i="1"/>
  <c r="BC1002" i="1"/>
  <c r="BD1002" i="1" s="1"/>
  <c r="BB1003" i="1"/>
  <c r="BC1003" i="1"/>
  <c r="BD1003" i="1" s="1"/>
  <c r="BB1004" i="1"/>
  <c r="BC1004" i="1"/>
  <c r="BB1005" i="1"/>
  <c r="BC1005" i="1"/>
  <c r="BB1006" i="1"/>
  <c r="BC1006" i="1"/>
  <c r="BD1006" i="1" s="1"/>
  <c r="BB1007" i="1"/>
  <c r="BC1007" i="1"/>
  <c r="BD1007" i="1" s="1"/>
  <c r="BB1008" i="1"/>
  <c r="BC1008" i="1"/>
  <c r="BB1009" i="1"/>
  <c r="BC1009" i="1"/>
  <c r="BD1009" i="1" s="1"/>
  <c r="BB1010" i="1"/>
  <c r="BC1010" i="1"/>
  <c r="BD1010" i="1" s="1"/>
  <c r="BB1011" i="1"/>
  <c r="BC1011" i="1"/>
  <c r="BD1011" i="1" s="1"/>
  <c r="BB1012" i="1"/>
  <c r="BC1012" i="1"/>
  <c r="BD1012" i="1" s="1"/>
  <c r="BB1013" i="1"/>
  <c r="BC1013" i="1"/>
  <c r="BD1013" i="1" s="1"/>
  <c r="BB1014" i="1"/>
  <c r="BC1014" i="1"/>
  <c r="BB1015" i="1"/>
  <c r="BC1015" i="1"/>
  <c r="BD1015" i="1" s="1"/>
  <c r="BB1016" i="1"/>
  <c r="BC1016" i="1"/>
  <c r="BB1017" i="1"/>
  <c r="BC1017" i="1"/>
  <c r="BB1018" i="1"/>
  <c r="BC1018" i="1"/>
  <c r="BD1018" i="1" s="1"/>
  <c r="BB1019" i="1"/>
  <c r="BC1019" i="1"/>
  <c r="BB1020" i="1"/>
  <c r="BC1020" i="1"/>
  <c r="BB1021" i="1"/>
  <c r="BC1021" i="1"/>
  <c r="BB1022" i="1"/>
  <c r="BC1022" i="1"/>
  <c r="BB1023" i="1"/>
  <c r="BC1023" i="1"/>
  <c r="BB1024" i="1"/>
  <c r="BC1024" i="1"/>
  <c r="BB1025" i="1"/>
  <c r="BC1025" i="1"/>
  <c r="BB1026" i="1"/>
  <c r="BC1026" i="1"/>
  <c r="BB1027" i="1"/>
  <c r="BC1027" i="1"/>
  <c r="BB1028" i="1"/>
  <c r="BC1028" i="1"/>
  <c r="BB1029" i="1"/>
  <c r="BC1029" i="1"/>
  <c r="BB1030" i="1"/>
  <c r="BC1030" i="1"/>
  <c r="BB1031" i="1"/>
  <c r="BC1031" i="1"/>
  <c r="BB1032" i="1"/>
  <c r="BC1032" i="1"/>
  <c r="BB1033" i="1"/>
  <c r="BC1033" i="1"/>
  <c r="BB1034" i="1"/>
  <c r="BC1034" i="1"/>
  <c r="BD1034" i="1" s="1"/>
  <c r="BB1035" i="1"/>
  <c r="BC1035" i="1"/>
  <c r="BD1035" i="1" s="1"/>
  <c r="BB1036" i="1"/>
  <c r="BC1036" i="1"/>
  <c r="BB1037" i="1"/>
  <c r="BC1037" i="1"/>
  <c r="BB1038" i="1"/>
  <c r="BC1038" i="1"/>
  <c r="BD1038" i="1" s="1"/>
  <c r="BB1039" i="1"/>
  <c r="BC1039" i="1"/>
  <c r="BD1039" i="1" s="1"/>
  <c r="BB1040" i="1"/>
  <c r="BC1040" i="1"/>
  <c r="BD1040" i="1" s="1"/>
  <c r="BB1041" i="1"/>
  <c r="BC1041" i="1"/>
  <c r="BB1042" i="1"/>
  <c r="BC1042" i="1"/>
  <c r="BB1043" i="1"/>
  <c r="BC1043" i="1"/>
  <c r="BD1043" i="1" s="1"/>
  <c r="BB1044" i="1"/>
  <c r="BC1044" i="1"/>
  <c r="BD1044" i="1" s="1"/>
  <c r="BB1045" i="1"/>
  <c r="BC1045" i="1"/>
  <c r="BB1046" i="1"/>
  <c r="BC1046" i="1"/>
  <c r="BD1046" i="1" s="1"/>
  <c r="BB1047" i="1"/>
  <c r="BC1047" i="1"/>
  <c r="BD1047" i="1" s="1"/>
  <c r="BB1048" i="1"/>
  <c r="BC1048" i="1"/>
  <c r="BD1048" i="1" s="1"/>
  <c r="BB1049" i="1"/>
  <c r="BC1049" i="1"/>
  <c r="BD1049" i="1" s="1"/>
  <c r="BB1050" i="1"/>
  <c r="BC1050" i="1"/>
  <c r="BD1050" i="1" s="1"/>
  <c r="BB1051" i="1"/>
  <c r="BC1051" i="1"/>
  <c r="BD1051" i="1" s="1"/>
  <c r="BB1052" i="1"/>
  <c r="BC1052" i="1"/>
  <c r="BD1052" i="1" s="1"/>
  <c r="BB1053" i="1"/>
  <c r="BC1053" i="1"/>
  <c r="BD1053" i="1" s="1"/>
  <c r="BB1054" i="1"/>
  <c r="BC1054" i="1"/>
  <c r="BD1054" i="1" s="1"/>
  <c r="BB1055" i="1"/>
  <c r="BC1055" i="1"/>
  <c r="BD1055" i="1" s="1"/>
  <c r="BB1056" i="1"/>
  <c r="BC1056" i="1"/>
  <c r="BD1056" i="1" s="1"/>
  <c r="BB1057" i="1"/>
  <c r="BC1057" i="1"/>
  <c r="BD1057" i="1" s="1"/>
  <c r="BB1058" i="1"/>
  <c r="BC1058" i="1"/>
  <c r="BD1058" i="1" s="1"/>
  <c r="BB1059" i="1"/>
  <c r="BC1059" i="1"/>
  <c r="BD1059" i="1" s="1"/>
  <c r="BB1060" i="1"/>
  <c r="BC1060" i="1"/>
  <c r="BD1060" i="1" s="1"/>
  <c r="BB1061" i="1"/>
  <c r="BC1061" i="1"/>
  <c r="BD1061" i="1" s="1"/>
  <c r="BB1062" i="1"/>
  <c r="BC1062" i="1"/>
  <c r="BD1062" i="1" s="1"/>
  <c r="BB1063" i="1"/>
  <c r="BC1063" i="1"/>
  <c r="BD1063" i="1" s="1"/>
  <c r="BB1064" i="1"/>
  <c r="BC1064" i="1"/>
  <c r="BD1064" i="1" s="1"/>
  <c r="BB1065" i="1"/>
  <c r="BC1065" i="1"/>
  <c r="BB1066" i="1"/>
  <c r="BC1066" i="1"/>
  <c r="BB1067" i="1"/>
  <c r="BC1067" i="1"/>
  <c r="BD1067" i="1" s="1"/>
  <c r="BB1068" i="1"/>
  <c r="BC1068" i="1"/>
  <c r="BB1069" i="1"/>
  <c r="BC1069" i="1"/>
  <c r="BB1070" i="1"/>
  <c r="BC1070" i="1"/>
  <c r="BB1071" i="1"/>
  <c r="BC1071" i="1"/>
  <c r="BB1072" i="1"/>
  <c r="BC1072" i="1"/>
  <c r="BB1073" i="1"/>
  <c r="BC1073" i="1"/>
  <c r="BB1074" i="1"/>
  <c r="BC1074" i="1"/>
  <c r="BB1075" i="1"/>
  <c r="BC1075" i="1"/>
  <c r="BB1076" i="1"/>
  <c r="BC1076" i="1"/>
  <c r="BB1077" i="1"/>
  <c r="BC1077" i="1"/>
  <c r="BB1078" i="1"/>
  <c r="BC1078" i="1"/>
  <c r="BB1079" i="1"/>
  <c r="BC1079" i="1"/>
  <c r="BB1080" i="1"/>
  <c r="BC1080" i="1"/>
  <c r="BB1081" i="1"/>
  <c r="BC1081" i="1"/>
  <c r="BB1082" i="1"/>
  <c r="BC1082" i="1"/>
  <c r="BB1083" i="1"/>
  <c r="BC1083" i="1"/>
  <c r="BB1084" i="1"/>
  <c r="BC1084" i="1"/>
  <c r="BD1084" i="1" s="1"/>
  <c r="BB1085" i="1"/>
  <c r="BC1085" i="1"/>
  <c r="BB1086" i="1"/>
  <c r="BC1086" i="1"/>
  <c r="BB1087" i="1"/>
  <c r="BC1087" i="1"/>
  <c r="BB1088" i="1"/>
  <c r="BC1088" i="1"/>
  <c r="BB1089" i="1"/>
  <c r="BC1089" i="1"/>
  <c r="BB1090" i="1"/>
  <c r="BC1090" i="1"/>
  <c r="BB1091" i="1"/>
  <c r="BC1091" i="1"/>
  <c r="BD1091" i="1" s="1"/>
  <c r="BB1092" i="1"/>
  <c r="BC1092" i="1"/>
  <c r="BD1092" i="1" s="1"/>
  <c r="BB1093" i="1"/>
  <c r="BC1093" i="1"/>
  <c r="BD1093" i="1" s="1"/>
  <c r="BB1094" i="1"/>
  <c r="BC1094" i="1"/>
  <c r="BD1094" i="1" s="1"/>
  <c r="BB1095" i="1"/>
  <c r="BC1095" i="1"/>
  <c r="BD1095" i="1" s="1"/>
  <c r="BB1096" i="1"/>
  <c r="BC1096" i="1"/>
  <c r="BD1096" i="1" s="1"/>
  <c r="BB1097" i="1"/>
  <c r="BC1097" i="1"/>
  <c r="BD1097" i="1" s="1"/>
  <c r="BB1098" i="1"/>
  <c r="BC1098" i="1"/>
  <c r="BD1098" i="1" s="1"/>
  <c r="BB1099" i="1"/>
  <c r="BC1099" i="1"/>
  <c r="BD1099" i="1" s="1"/>
  <c r="BB1100" i="1"/>
  <c r="BC1100" i="1"/>
  <c r="BD1100" i="1" s="1"/>
  <c r="BB1101" i="1"/>
  <c r="BC1101" i="1"/>
  <c r="BD1101" i="1" s="1"/>
  <c r="BB1102" i="1"/>
  <c r="BC1102" i="1"/>
  <c r="BD1102" i="1" s="1"/>
  <c r="BB1103" i="1"/>
  <c r="BC1103" i="1"/>
  <c r="BB1104" i="1"/>
  <c r="BC1104" i="1"/>
  <c r="BD1104" i="1" s="1"/>
  <c r="BB1105" i="1"/>
  <c r="BC1105" i="1"/>
  <c r="BD1105" i="1" s="1"/>
  <c r="BB1106" i="1"/>
  <c r="BC1106" i="1"/>
  <c r="BD1106" i="1" s="1"/>
  <c r="BB1107" i="1"/>
  <c r="BC1107" i="1"/>
  <c r="BB1108" i="1"/>
  <c r="BC1108" i="1"/>
  <c r="BB1109" i="1"/>
  <c r="BC1109" i="1"/>
  <c r="BD1109" i="1" s="1"/>
  <c r="BB1110" i="1"/>
  <c r="BC1110" i="1"/>
  <c r="BD1110" i="1" s="1"/>
  <c r="BB1111" i="1"/>
  <c r="BC1111" i="1"/>
  <c r="BD1111" i="1" s="1"/>
  <c r="BB1112" i="1"/>
  <c r="BC1112" i="1"/>
  <c r="BB1113" i="1"/>
  <c r="BC1113" i="1"/>
  <c r="BD1113" i="1" s="1"/>
  <c r="BB1114" i="1"/>
  <c r="BC1114" i="1"/>
  <c r="BD1114" i="1" s="1"/>
  <c r="BB1115" i="1"/>
  <c r="BC1115" i="1"/>
  <c r="BB1116" i="1"/>
  <c r="BC1116" i="1"/>
  <c r="BD1116" i="1" s="1"/>
  <c r="BB1117" i="1"/>
  <c r="BC1117" i="1"/>
  <c r="BB1118" i="1"/>
  <c r="BC1118" i="1"/>
  <c r="BB1119" i="1"/>
  <c r="BC1119" i="1"/>
  <c r="BD1119" i="1" s="1"/>
  <c r="BB1120" i="1"/>
  <c r="BC1120" i="1"/>
  <c r="BD1120" i="1" s="1"/>
  <c r="BB1121" i="1"/>
  <c r="BC1121" i="1"/>
  <c r="BB1122" i="1"/>
  <c r="BC1122" i="1"/>
  <c r="BB1123" i="1"/>
  <c r="BC1123" i="1"/>
  <c r="BB1124" i="1"/>
  <c r="BC1124" i="1"/>
  <c r="BB1125" i="1"/>
  <c r="BC1125" i="1"/>
  <c r="BB1126" i="1"/>
  <c r="BC1126" i="1"/>
  <c r="BB1127" i="1"/>
  <c r="BC1127" i="1"/>
  <c r="BB1128" i="1"/>
  <c r="BC1128" i="1"/>
  <c r="BD1128" i="1" s="1"/>
  <c r="BB1129" i="1"/>
  <c r="BC1129" i="1"/>
  <c r="BB1130" i="1"/>
  <c r="BC1130" i="1"/>
  <c r="BD1130" i="1" s="1"/>
  <c r="BB1131" i="1"/>
  <c r="BC1131" i="1"/>
  <c r="BD1131" i="1" s="1"/>
  <c r="BB1132" i="1"/>
  <c r="BC1132" i="1"/>
  <c r="BD1132" i="1" s="1"/>
  <c r="BB1133" i="1"/>
  <c r="BC1133" i="1"/>
  <c r="BB1134" i="1"/>
  <c r="BC1134" i="1"/>
  <c r="BD1134" i="1" s="1"/>
  <c r="BB1135" i="1"/>
  <c r="BC1135" i="1"/>
  <c r="BD1135" i="1" s="1"/>
  <c r="BB1136" i="1"/>
  <c r="BC1136" i="1"/>
  <c r="BD1136" i="1" s="1"/>
  <c r="BB1137" i="1"/>
  <c r="BC1137" i="1"/>
  <c r="BD1137" i="1" s="1"/>
  <c r="BB1138" i="1"/>
  <c r="BC1138" i="1"/>
  <c r="BB1139" i="1"/>
  <c r="BC1139" i="1"/>
  <c r="BB1140" i="1"/>
  <c r="BC1140" i="1"/>
  <c r="BD1140" i="1" s="1"/>
  <c r="BB1141" i="1"/>
  <c r="BC1141" i="1"/>
  <c r="BD1141" i="1" s="1"/>
  <c r="BB1142" i="1"/>
  <c r="BC1142" i="1"/>
  <c r="BD1142" i="1" s="1"/>
  <c r="BB1143" i="1"/>
  <c r="BC1143" i="1"/>
  <c r="BD1143" i="1" s="1"/>
  <c r="BB1144" i="1"/>
  <c r="BC1144" i="1"/>
  <c r="BB1145" i="1"/>
  <c r="BC1145" i="1"/>
  <c r="BD1145" i="1" s="1"/>
  <c r="BB1146" i="1"/>
  <c r="BC1146" i="1"/>
  <c r="BB1147" i="1"/>
  <c r="BC1147" i="1"/>
  <c r="BB1148" i="1"/>
  <c r="BC1148" i="1"/>
  <c r="BD1148" i="1" s="1"/>
  <c r="BB1149" i="1"/>
  <c r="BC1149" i="1"/>
  <c r="BB1150" i="1"/>
  <c r="BC1150" i="1"/>
  <c r="BD1150" i="1" s="1"/>
  <c r="BB1151" i="1"/>
  <c r="BC1151" i="1"/>
  <c r="BD1151" i="1" s="1"/>
  <c r="BB1152" i="1"/>
  <c r="BC1152" i="1"/>
  <c r="BD1152" i="1" s="1"/>
  <c r="BB1153" i="1"/>
  <c r="BC1153" i="1"/>
  <c r="BB1154" i="1"/>
  <c r="BC1154" i="1"/>
  <c r="BD1154" i="1" s="1"/>
  <c r="BB1155" i="1"/>
  <c r="BC1155" i="1"/>
  <c r="BD1155" i="1" s="1"/>
  <c r="BB1156" i="1"/>
  <c r="BC1156" i="1"/>
  <c r="BD1156" i="1" s="1"/>
  <c r="BB1157" i="1"/>
  <c r="BC1157" i="1"/>
  <c r="BD1157" i="1" s="1"/>
  <c r="BB1158" i="1"/>
  <c r="BC1158" i="1"/>
  <c r="BB1159" i="1"/>
  <c r="BC1159" i="1"/>
  <c r="BD1159" i="1" s="1"/>
  <c r="BB1160" i="1"/>
  <c r="BC1160" i="1"/>
  <c r="BD1160" i="1" s="1"/>
  <c r="BB1161" i="1"/>
  <c r="BC1161" i="1"/>
  <c r="BB1162" i="1"/>
  <c r="BC1162" i="1"/>
  <c r="BD1162" i="1" s="1"/>
  <c r="BB1163" i="1"/>
  <c r="BC1163" i="1"/>
  <c r="BB1164" i="1"/>
  <c r="BC1164" i="1"/>
  <c r="BB1165" i="1"/>
  <c r="BC1165" i="1"/>
  <c r="BD1165" i="1" s="1"/>
  <c r="BB1166" i="1"/>
  <c r="BC1166" i="1"/>
  <c r="BD1166" i="1" s="1"/>
  <c r="BB1167" i="1"/>
  <c r="BC1167" i="1"/>
  <c r="BD1167" i="1" s="1"/>
  <c r="BB1168" i="1"/>
  <c r="BC1168" i="1"/>
  <c r="BD1168" i="1" s="1"/>
  <c r="BB1169" i="1"/>
  <c r="BC1169" i="1"/>
  <c r="BD1169" i="1" s="1"/>
  <c r="BB1170" i="1"/>
  <c r="BC1170" i="1"/>
  <c r="BD1170" i="1" s="1"/>
  <c r="BB1171" i="1"/>
  <c r="BC1171" i="1"/>
  <c r="BD1171" i="1" s="1"/>
  <c r="BB1172" i="1"/>
  <c r="BC1172" i="1"/>
  <c r="BD1172" i="1" s="1"/>
  <c r="BB1173" i="1"/>
  <c r="BC1173" i="1"/>
  <c r="BD1173" i="1" s="1"/>
  <c r="BB1174" i="1"/>
  <c r="BC1174" i="1"/>
  <c r="BD1174" i="1" s="1"/>
  <c r="BB1175" i="1"/>
  <c r="BC1175" i="1"/>
  <c r="BD1175" i="1" s="1"/>
  <c r="BB1176" i="1"/>
  <c r="BC1176" i="1"/>
  <c r="BD1176" i="1" s="1"/>
  <c r="BB1177" i="1"/>
  <c r="BC1177" i="1"/>
  <c r="BD1177" i="1" s="1"/>
  <c r="BB1178" i="1"/>
  <c r="BC1178" i="1"/>
  <c r="BD1178" i="1" s="1"/>
  <c r="BB1179" i="1"/>
  <c r="BC1179" i="1"/>
  <c r="BD1179" i="1" s="1"/>
  <c r="BB1180" i="1"/>
  <c r="BC1180" i="1"/>
  <c r="BB1181" i="1"/>
  <c r="BC1181" i="1"/>
  <c r="BD1181" i="1" s="1"/>
  <c r="BB1182" i="1"/>
  <c r="BC1182" i="1"/>
  <c r="BD1182" i="1" s="1"/>
  <c r="BB1183" i="1"/>
  <c r="BC1183" i="1"/>
  <c r="BD1183" i="1" s="1"/>
  <c r="BB1184" i="1"/>
  <c r="BC1184" i="1"/>
  <c r="BD1184" i="1" s="1"/>
  <c r="BB1185" i="1"/>
  <c r="BC1185" i="1"/>
  <c r="BD1185" i="1" s="1"/>
  <c r="BB1186" i="1"/>
  <c r="BC1186" i="1"/>
  <c r="BD1186" i="1" s="1"/>
  <c r="BB1187" i="1"/>
  <c r="BC1187" i="1"/>
  <c r="BD1187" i="1" s="1"/>
  <c r="BB1188" i="1"/>
  <c r="BC1188" i="1"/>
  <c r="BD1188" i="1" s="1"/>
  <c r="BB1189" i="1"/>
  <c r="BC1189" i="1"/>
  <c r="BD1189" i="1" s="1"/>
  <c r="BB1190" i="1"/>
  <c r="BC1190" i="1"/>
  <c r="BD1190" i="1" s="1"/>
  <c r="BB1191" i="1"/>
  <c r="BC1191" i="1"/>
  <c r="BD1191" i="1" s="1"/>
  <c r="BB1192" i="1"/>
  <c r="BC1192" i="1"/>
  <c r="BD1192" i="1" s="1"/>
  <c r="BB1193" i="1"/>
  <c r="BC1193" i="1"/>
  <c r="BD1193" i="1" s="1"/>
  <c r="BB1194" i="1"/>
  <c r="BC1194" i="1"/>
  <c r="BD1194" i="1" s="1"/>
  <c r="BC2" i="1"/>
  <c r="BB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1002" i="1"/>
  <c r="BH1003" i="1"/>
  <c r="BH1004" i="1"/>
  <c r="BH1005" i="1"/>
  <c r="BH1006" i="1"/>
  <c r="BH1007" i="1"/>
  <c r="BH1008" i="1"/>
  <c r="BH1009" i="1"/>
  <c r="BH1010" i="1"/>
  <c r="BH1011" i="1"/>
  <c r="BH1012" i="1"/>
  <c r="BH1013" i="1"/>
  <c r="BH1014" i="1"/>
  <c r="BH1015" i="1"/>
  <c r="BH1016" i="1"/>
  <c r="BH1017" i="1"/>
  <c r="BH1018" i="1"/>
  <c r="BH1019" i="1"/>
  <c r="BH1020" i="1"/>
  <c r="BH1021" i="1"/>
  <c r="BH1022" i="1"/>
  <c r="BH1023" i="1"/>
  <c r="BH1024" i="1"/>
  <c r="BH1025" i="1"/>
  <c r="BH1026" i="1"/>
  <c r="BH1027" i="1"/>
  <c r="BH1028" i="1"/>
  <c r="BH1029" i="1"/>
  <c r="BH1030" i="1"/>
  <c r="BH1031" i="1"/>
  <c r="BH1032" i="1"/>
  <c r="BH1033" i="1"/>
  <c r="BH1034" i="1"/>
  <c r="BH1035" i="1"/>
  <c r="BH1036" i="1"/>
  <c r="BH1037" i="1"/>
  <c r="BH1038" i="1"/>
  <c r="BH1039" i="1"/>
  <c r="BH1040" i="1"/>
  <c r="BH1041" i="1"/>
  <c r="BH1042" i="1"/>
  <c r="BH1043" i="1"/>
  <c r="BH1044" i="1"/>
  <c r="BH1045" i="1"/>
  <c r="BH1046" i="1"/>
  <c r="BH1047" i="1"/>
  <c r="BH1048" i="1"/>
  <c r="BH1049" i="1"/>
  <c r="BH1050" i="1"/>
  <c r="BH1051" i="1"/>
  <c r="BH1052" i="1"/>
  <c r="BH1053" i="1"/>
  <c r="BH1054" i="1"/>
  <c r="BH1055" i="1"/>
  <c r="BH1056" i="1"/>
  <c r="BH1057" i="1"/>
  <c r="BH1058" i="1"/>
  <c r="BH1059" i="1"/>
  <c r="BH1060" i="1"/>
  <c r="BH1061" i="1"/>
  <c r="BH1062" i="1"/>
  <c r="BH1063" i="1"/>
  <c r="BH1064" i="1"/>
  <c r="BH1065" i="1"/>
  <c r="BH1066" i="1"/>
  <c r="BH1067" i="1"/>
  <c r="BH1068" i="1"/>
  <c r="BH1069" i="1"/>
  <c r="BH1070" i="1"/>
  <c r="BH1071" i="1"/>
  <c r="BH1072" i="1"/>
  <c r="BH1073" i="1"/>
  <c r="BH1074" i="1"/>
  <c r="BH1075" i="1"/>
  <c r="BH1076" i="1"/>
  <c r="BH1077" i="1"/>
  <c r="BH1078" i="1"/>
  <c r="BH1079" i="1"/>
  <c r="BH1080" i="1"/>
  <c r="BH1081" i="1"/>
  <c r="BH1082" i="1"/>
  <c r="BH1083" i="1"/>
  <c r="BH1084" i="1"/>
  <c r="BH1085" i="1"/>
  <c r="BH1086" i="1"/>
  <c r="BH1087" i="1"/>
  <c r="BH1088" i="1"/>
  <c r="BH1089" i="1"/>
  <c r="BH1090" i="1"/>
  <c r="BH1091" i="1"/>
  <c r="BH1092" i="1"/>
  <c r="BH1093" i="1"/>
  <c r="BH1094" i="1"/>
  <c r="BH1095" i="1"/>
  <c r="BH1096" i="1"/>
  <c r="BH1097" i="1"/>
  <c r="BH1098" i="1"/>
  <c r="BH1099" i="1"/>
  <c r="BH1100" i="1"/>
  <c r="BH1101" i="1"/>
  <c r="BH1102" i="1"/>
  <c r="BH1103" i="1"/>
  <c r="BH1104" i="1"/>
  <c r="BH1105" i="1"/>
  <c r="BH1106" i="1"/>
  <c r="BH1107" i="1"/>
  <c r="BH1108" i="1"/>
  <c r="BH1109" i="1"/>
  <c r="BH1110" i="1"/>
  <c r="BH1111" i="1"/>
  <c r="BH1112" i="1"/>
  <c r="BH1113" i="1"/>
  <c r="BH1114" i="1"/>
  <c r="BH1115" i="1"/>
  <c r="BH1116" i="1"/>
  <c r="BH1117" i="1"/>
  <c r="BH1118" i="1"/>
  <c r="BH1119" i="1"/>
  <c r="BH1120" i="1"/>
  <c r="BH1121" i="1"/>
  <c r="BH1122" i="1"/>
  <c r="BH1123" i="1"/>
  <c r="BH1124" i="1"/>
  <c r="BH1125" i="1"/>
  <c r="BH1126" i="1"/>
  <c r="BH1127" i="1"/>
  <c r="BH1128" i="1"/>
  <c r="BH1129" i="1"/>
  <c r="BH1130" i="1"/>
  <c r="BH1131" i="1"/>
  <c r="BH1132" i="1"/>
  <c r="BH1133" i="1"/>
  <c r="BH1134" i="1"/>
  <c r="BH1135" i="1"/>
  <c r="BH1136" i="1"/>
  <c r="BH1137" i="1"/>
  <c r="BH1138" i="1"/>
  <c r="BH1139" i="1"/>
  <c r="BH1140" i="1"/>
  <c r="BH1141" i="1"/>
  <c r="BH1142" i="1"/>
  <c r="BH1143" i="1"/>
  <c r="BH1144" i="1"/>
  <c r="BH1145" i="1"/>
  <c r="BH1146" i="1"/>
  <c r="BH1147" i="1"/>
  <c r="BH1148" i="1"/>
  <c r="BH1149" i="1"/>
  <c r="BH1150" i="1"/>
  <c r="BH1151" i="1"/>
  <c r="BH1152" i="1"/>
  <c r="BH1153" i="1"/>
  <c r="BH1154" i="1"/>
  <c r="BH1155" i="1"/>
  <c r="BH1156" i="1"/>
  <c r="BH1157" i="1"/>
  <c r="BH1158" i="1"/>
  <c r="BH1159" i="1"/>
  <c r="BH1160" i="1"/>
  <c r="BH1161" i="1"/>
  <c r="BH1162" i="1"/>
  <c r="BH1163" i="1"/>
  <c r="BH1164" i="1"/>
  <c r="BH1165" i="1"/>
  <c r="BH1166" i="1"/>
  <c r="BH1167" i="1"/>
  <c r="BH1168" i="1"/>
  <c r="BH1169" i="1"/>
  <c r="BH1170" i="1"/>
  <c r="BH1171" i="1"/>
  <c r="BH1172" i="1"/>
  <c r="BH1173" i="1"/>
  <c r="BH1174" i="1"/>
  <c r="BH1175" i="1"/>
  <c r="BH1176" i="1"/>
  <c r="BH1177" i="1"/>
  <c r="BH1178" i="1"/>
  <c r="BH1179" i="1"/>
  <c r="BH1180" i="1"/>
  <c r="BH1181" i="1"/>
  <c r="BH1182" i="1"/>
  <c r="BH1183" i="1"/>
  <c r="BH1184" i="1"/>
  <c r="BH1185" i="1"/>
  <c r="BH1186" i="1"/>
  <c r="BH1187" i="1"/>
  <c r="BH1188" i="1"/>
  <c r="BH1189" i="1"/>
  <c r="BH1190" i="1"/>
  <c r="BH1191" i="1"/>
  <c r="BH1192" i="1"/>
  <c r="BH1193" i="1"/>
  <c r="BH1194" i="1"/>
  <c r="BH2" i="1"/>
  <c r="BA3" i="1"/>
  <c r="BA4" i="1"/>
  <c r="BA5" i="1"/>
  <c r="BA6" i="1"/>
  <c r="BA7" i="1"/>
  <c r="BA8" i="1"/>
  <c r="BA9" i="1"/>
  <c r="BA10" i="1"/>
  <c r="BD10" i="1" s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D38" i="1" s="1"/>
  <c r="BA39" i="1"/>
  <c r="BA40" i="1"/>
  <c r="BA41" i="1"/>
  <c r="BA42" i="1"/>
  <c r="BA43" i="1"/>
  <c r="BD43" i="1" s="1"/>
  <c r="BA44" i="1"/>
  <c r="BD44" i="1" s="1"/>
  <c r="BA45" i="1"/>
  <c r="BD45" i="1" s="1"/>
  <c r="BA46" i="1"/>
  <c r="BA47" i="1"/>
  <c r="BA48" i="1"/>
  <c r="BA49" i="1"/>
  <c r="BA50" i="1"/>
  <c r="BA51" i="1"/>
  <c r="BA52" i="1"/>
  <c r="BA53" i="1"/>
  <c r="BA54" i="1"/>
  <c r="BA55" i="1"/>
  <c r="BD55" i="1" s="1"/>
  <c r="BA56" i="1"/>
  <c r="BD56" i="1" s="1"/>
  <c r="BA57" i="1"/>
  <c r="BD57" i="1" s="1"/>
  <c r="BA58" i="1"/>
  <c r="BD58" i="1" s="1"/>
  <c r="BA59" i="1"/>
  <c r="BD59" i="1" s="1"/>
  <c r="BA60" i="1"/>
  <c r="BD60" i="1" s="1"/>
  <c r="BA61" i="1"/>
  <c r="BD61" i="1" s="1"/>
  <c r="BA62" i="1"/>
  <c r="BD62" i="1" s="1"/>
  <c r="BA63" i="1"/>
  <c r="BD63" i="1" s="1"/>
  <c r="BA64" i="1"/>
  <c r="BD64" i="1" s="1"/>
  <c r="BA65" i="1"/>
  <c r="BD65" i="1" s="1"/>
  <c r="BA66" i="1"/>
  <c r="BD66" i="1" s="1"/>
  <c r="BA67" i="1"/>
  <c r="BD67" i="1" s="1"/>
  <c r="BA68" i="1"/>
  <c r="BD68" i="1" s="1"/>
  <c r="BA69" i="1"/>
  <c r="BD69" i="1" s="1"/>
  <c r="BA70" i="1"/>
  <c r="BD70" i="1" s="1"/>
  <c r="BA71" i="1"/>
  <c r="BD71" i="1" s="1"/>
  <c r="BA72" i="1"/>
  <c r="BD72" i="1" s="1"/>
  <c r="BA73" i="1"/>
  <c r="BD73" i="1" s="1"/>
  <c r="BA74" i="1"/>
  <c r="BD74" i="1" s="1"/>
  <c r="BA75" i="1"/>
  <c r="BA76" i="1"/>
  <c r="BD76" i="1" s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D124" i="1" s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D249" i="1" s="1"/>
  <c r="BA250" i="1"/>
  <c r="BA251" i="1"/>
  <c r="BA252" i="1"/>
  <c r="BD252" i="1" s="1"/>
  <c r="BA253" i="1"/>
  <c r="BD253" i="1" s="1"/>
  <c r="BA254" i="1"/>
  <c r="BD254" i="1" s="1"/>
  <c r="BA255" i="1"/>
  <c r="BA256" i="1"/>
  <c r="BD256" i="1" s="1"/>
  <c r="BA257" i="1"/>
  <c r="BD257" i="1" s="1"/>
  <c r="BA258" i="1"/>
  <c r="BD258" i="1" s="1"/>
  <c r="BA259" i="1"/>
  <c r="BD259" i="1" s="1"/>
  <c r="BA260" i="1"/>
  <c r="BD260" i="1" s="1"/>
  <c r="BA261" i="1"/>
  <c r="BD261" i="1" s="1"/>
  <c r="BA262" i="1"/>
  <c r="BD262" i="1" s="1"/>
  <c r="BA263" i="1"/>
  <c r="BD263" i="1" s="1"/>
  <c r="BA264" i="1"/>
  <c r="BD264" i="1" s="1"/>
  <c r="BA265" i="1"/>
  <c r="BA266" i="1"/>
  <c r="BD266" i="1" s="1"/>
  <c r="BA267" i="1"/>
  <c r="BD267" i="1" s="1"/>
  <c r="BA268" i="1"/>
  <c r="BD268" i="1" s="1"/>
  <c r="BA269" i="1"/>
  <c r="BA270" i="1"/>
  <c r="BA271" i="1"/>
  <c r="BD271" i="1" s="1"/>
  <c r="BA272" i="1"/>
  <c r="BD272" i="1" s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D339" i="1" s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D354" i="1" s="1"/>
  <c r="BA355" i="1"/>
  <c r="BD355" i="1" s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D450" i="1" s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D489" i="1" s="1"/>
  <c r="BA490" i="1"/>
  <c r="BA491" i="1"/>
  <c r="BD491" i="1" s="1"/>
  <c r="BA492" i="1"/>
  <c r="BA493" i="1"/>
  <c r="BD493" i="1" s="1"/>
  <c r="BA494" i="1"/>
  <c r="BD494" i="1" s="1"/>
  <c r="BA495" i="1"/>
  <c r="BD495" i="1" s="1"/>
  <c r="BA496" i="1"/>
  <c r="BA497" i="1"/>
  <c r="BD497" i="1" s="1"/>
  <c r="BA498" i="1"/>
  <c r="BD498" i="1" s="1"/>
  <c r="BA499" i="1"/>
  <c r="BD499" i="1" s="1"/>
  <c r="BA500" i="1"/>
  <c r="BD500" i="1" s="1"/>
  <c r="BA501" i="1"/>
  <c r="BD501" i="1" s="1"/>
  <c r="BA502" i="1"/>
  <c r="BD502" i="1" s="1"/>
  <c r="BA503" i="1"/>
  <c r="BD503" i="1" s="1"/>
  <c r="BA504" i="1"/>
  <c r="BA505" i="1"/>
  <c r="BD505" i="1" s="1"/>
  <c r="BA506" i="1"/>
  <c r="BD506" i="1" s="1"/>
  <c r="BA507" i="1"/>
  <c r="BD507" i="1" s="1"/>
  <c r="BA508" i="1"/>
  <c r="BA509" i="1"/>
  <c r="BD509" i="1" s="1"/>
  <c r="BA510" i="1"/>
  <c r="BD510" i="1" s="1"/>
  <c r="BA511" i="1"/>
  <c r="BD511" i="1" s="1"/>
  <c r="BA512" i="1"/>
  <c r="BD512" i="1" s="1"/>
  <c r="BA513" i="1"/>
  <c r="BD513" i="1" s="1"/>
  <c r="BA514" i="1"/>
  <c r="BA515" i="1"/>
  <c r="BD515" i="1" s="1"/>
  <c r="BA516" i="1"/>
  <c r="BD516" i="1" s="1"/>
  <c r="BA517" i="1"/>
  <c r="BD517" i="1" s="1"/>
  <c r="BA518" i="1"/>
  <c r="BA519" i="1"/>
  <c r="BD519" i="1" s="1"/>
  <c r="BA520" i="1"/>
  <c r="BD520" i="1" s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D571" i="1" s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D1027" i="1" s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D1076" i="1" s="1"/>
  <c r="BA1077" i="1"/>
  <c r="BD1077" i="1" s="1"/>
  <c r="BA1078" i="1"/>
  <c r="BA1079" i="1"/>
  <c r="BD1079" i="1" s="1"/>
  <c r="BA1080" i="1"/>
  <c r="BD1080" i="1" s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2" i="1"/>
  <c r="BD1146" i="1" l="1"/>
  <c r="BD1138" i="1"/>
  <c r="BD1126" i="1"/>
  <c r="BD1122" i="1"/>
  <c r="BD1090" i="1"/>
  <c r="BD1066" i="1"/>
  <c r="BD1042" i="1"/>
  <c r="BD986" i="1"/>
  <c r="BD978" i="1"/>
  <c r="BD914" i="1"/>
  <c r="BD894" i="1"/>
  <c r="BD870" i="1"/>
  <c r="BI1207" i="1"/>
  <c r="BQ1207" i="1" s="1"/>
  <c r="BR1207" i="1" s="1"/>
  <c r="BI1208" i="1"/>
  <c r="BJ1208" i="1" s="1"/>
  <c r="BK1208" i="1" s="1"/>
  <c r="BL1208" i="1" s="1"/>
  <c r="BI1203" i="1"/>
  <c r="BQ1203" i="1" s="1"/>
  <c r="BR1203" i="1" s="1"/>
  <c r="BI1211" i="1"/>
  <c r="BQ1211" i="1" s="1"/>
  <c r="BR1211" i="1" s="1"/>
  <c r="BI1218" i="1"/>
  <c r="BQ1218" i="1" s="1"/>
  <c r="BR1218" i="1" s="1"/>
  <c r="BI1222" i="1"/>
  <c r="BJ1222" i="1" s="1"/>
  <c r="BK1222" i="1" s="1"/>
  <c r="BL1222" i="1" s="1"/>
  <c r="BI1205" i="1"/>
  <c r="BQ1205" i="1" s="1"/>
  <c r="BR1205" i="1" s="1"/>
  <c r="BI1219" i="1"/>
  <c r="BQ1219" i="1" s="1"/>
  <c r="BR1219" i="1" s="1"/>
  <c r="BI1215" i="1"/>
  <c r="BQ1215" i="1" s="1"/>
  <c r="BR1215" i="1" s="1"/>
  <c r="BI1217" i="1"/>
  <c r="BJ1217" i="1" s="1"/>
  <c r="BK1217" i="1" s="1"/>
  <c r="BL1217" i="1" s="1"/>
  <c r="BS1213" i="1"/>
  <c r="BI1209" i="1"/>
  <c r="BQ1209" i="1" s="1"/>
  <c r="BR1209" i="1" s="1"/>
  <c r="BJ1213" i="1"/>
  <c r="BK1213" i="1" s="1"/>
  <c r="BL1213" i="1" s="1"/>
  <c r="BI1221" i="1"/>
  <c r="BQ1221" i="1" s="1"/>
  <c r="BR1221" i="1" s="1"/>
  <c r="BI1214" i="1"/>
  <c r="BJ1214" i="1" s="1"/>
  <c r="BK1214" i="1" s="1"/>
  <c r="BL1214" i="1" s="1"/>
  <c r="BI1223" i="1"/>
  <c r="BQ1223" i="1" s="1"/>
  <c r="BR1223" i="1" s="1"/>
  <c r="BI1206" i="1"/>
  <c r="BJ1206" i="1" s="1"/>
  <c r="BK1206" i="1" s="1"/>
  <c r="BL1206" i="1" s="1"/>
  <c r="BI1210" i="1"/>
  <c r="BJ1210" i="1" s="1"/>
  <c r="BK1210" i="1" s="1"/>
  <c r="BL1210" i="1" s="1"/>
  <c r="BI1204" i="1"/>
  <c r="BJ1204" i="1" s="1"/>
  <c r="BK1204" i="1" s="1"/>
  <c r="BL1204" i="1" s="1"/>
  <c r="BI1212" i="1"/>
  <c r="BQ1212" i="1" s="1"/>
  <c r="BR1212" i="1" s="1"/>
  <c r="BI1220" i="1"/>
  <c r="BJ1220" i="1" s="1"/>
  <c r="BK1220" i="1" s="1"/>
  <c r="BL1220" i="1" s="1"/>
  <c r="BI1216" i="1"/>
  <c r="BQ1216" i="1" s="1"/>
  <c r="BR1216" i="1" s="1"/>
  <c r="BD1180" i="1"/>
  <c r="BD1144" i="1"/>
  <c r="BD1124" i="1"/>
  <c r="BD1108" i="1"/>
  <c r="BD1088" i="1"/>
  <c r="BD1016" i="1"/>
  <c r="BD892" i="1"/>
  <c r="BD888" i="1"/>
  <c r="BD884" i="1"/>
  <c r="BD876" i="1"/>
  <c r="BD846" i="1"/>
  <c r="BD826" i="1"/>
  <c r="BD820" i="1"/>
  <c r="BD800" i="1"/>
  <c r="BD796" i="1"/>
  <c r="BD778" i="1"/>
  <c r="BD726" i="1"/>
  <c r="BD722" i="1"/>
  <c r="BD680" i="1"/>
  <c r="BD638" i="1"/>
  <c r="BD622" i="1"/>
  <c r="BD596" i="1"/>
  <c r="BD594" i="1"/>
  <c r="BD584" i="1"/>
  <c r="BD582" i="1"/>
  <c r="BD580" i="1"/>
  <c r="BD558" i="1"/>
  <c r="BD548" i="1"/>
  <c r="BD532" i="1"/>
  <c r="BD528" i="1"/>
  <c r="BD474" i="1"/>
  <c r="BD472" i="1"/>
  <c r="BD470" i="1"/>
  <c r="BD468" i="1"/>
  <c r="BD422" i="1"/>
  <c r="BD410" i="1"/>
  <c r="BD406" i="1"/>
  <c r="BD340" i="1"/>
  <c r="BD334" i="1"/>
  <c r="BD322" i="1"/>
  <c r="BD318" i="1"/>
  <c r="BD308" i="1"/>
  <c r="BD242" i="1"/>
  <c r="BD232" i="1"/>
  <c r="BD190" i="1"/>
  <c r="BD178" i="1"/>
  <c r="BD156" i="1"/>
  <c r="BD152" i="1"/>
  <c r="BD134" i="1"/>
  <c r="BD122" i="1"/>
  <c r="BE122" i="1" s="1"/>
  <c r="BY122" i="1" s="1"/>
  <c r="BD92" i="1"/>
  <c r="BD88" i="1"/>
  <c r="BD50" i="1"/>
  <c r="BD34" i="1"/>
  <c r="BD32" i="1"/>
  <c r="BD14" i="1"/>
  <c r="BD12" i="1"/>
  <c r="BD1036" i="1"/>
  <c r="BD976" i="1"/>
  <c r="BD1074" i="1"/>
  <c r="BD1026" i="1"/>
  <c r="BD1202" i="1"/>
  <c r="BE1202" i="1" s="1"/>
  <c r="BY1202" i="1" s="1"/>
  <c r="BD1163" i="1"/>
  <c r="BD1161" i="1"/>
  <c r="BD1153" i="1"/>
  <c r="BD1149" i="1"/>
  <c r="BD1147" i="1"/>
  <c r="BD1127" i="1"/>
  <c r="BD1125" i="1"/>
  <c r="BD1121" i="1"/>
  <c r="BE1121" i="1" s="1"/>
  <c r="BY1121" i="1" s="1"/>
  <c r="BD1117" i="1"/>
  <c r="BD1115" i="1"/>
  <c r="BD1107" i="1"/>
  <c r="BD1103" i="1"/>
  <c r="BD1089" i="1"/>
  <c r="BD1087" i="1"/>
  <c r="BD1081" i="1"/>
  <c r="BD1065" i="1"/>
  <c r="BE1065" i="1" s="1"/>
  <c r="BY1065" i="1" s="1"/>
  <c r="BD1045" i="1"/>
  <c r="BD1041" i="1"/>
  <c r="BD1037" i="1"/>
  <c r="BD1019" i="1"/>
  <c r="BE1019" i="1" s="1"/>
  <c r="BY1019" i="1" s="1"/>
  <c r="BD1017" i="1"/>
  <c r="BD991" i="1"/>
  <c r="BD983" i="1"/>
  <c r="BD977" i="1"/>
  <c r="BD953" i="1"/>
  <c r="BD905" i="1"/>
  <c r="BD897" i="1"/>
  <c r="BD893" i="1"/>
  <c r="BD869" i="1"/>
  <c r="BD861" i="1"/>
  <c r="BD857" i="1"/>
  <c r="BD833" i="1"/>
  <c r="BE833" i="1" s="1"/>
  <c r="BY833" i="1" s="1"/>
  <c r="BD825" i="1"/>
  <c r="BD809" i="1"/>
  <c r="BD773" i="1"/>
  <c r="BD741" i="1"/>
  <c r="BD725" i="1"/>
  <c r="BD719" i="1"/>
  <c r="BD715" i="1"/>
  <c r="BD707" i="1"/>
  <c r="BD671" i="1"/>
  <c r="BD639" i="1"/>
  <c r="BD627" i="1"/>
  <c r="BD595" i="1"/>
  <c r="BD583" i="1"/>
  <c r="BD581" i="1"/>
  <c r="BD563" i="1"/>
  <c r="BD533" i="1"/>
  <c r="BD473" i="1"/>
  <c r="BD471" i="1"/>
  <c r="BD469" i="1"/>
  <c r="BD443" i="1"/>
  <c r="BD419" i="1"/>
  <c r="BD409" i="1"/>
  <c r="BD407" i="1"/>
  <c r="BD405" i="1"/>
  <c r="BD381" i="1"/>
  <c r="BD373" i="1"/>
  <c r="BD361" i="1"/>
  <c r="BD347" i="1"/>
  <c r="BD337" i="1"/>
  <c r="BD329" i="1"/>
  <c r="BD323" i="1"/>
  <c r="BD307" i="1"/>
  <c r="BD233" i="1"/>
  <c r="BD207" i="1"/>
  <c r="BD197" i="1"/>
  <c r="BD189" i="1"/>
  <c r="BD163" i="1"/>
  <c r="BD121" i="1"/>
  <c r="BD105" i="1"/>
  <c r="BD53" i="1"/>
  <c r="BD49" i="1"/>
  <c r="BD25" i="1"/>
  <c r="BD23" i="1"/>
  <c r="BD11" i="1"/>
  <c r="BD9" i="1"/>
  <c r="BD7" i="1"/>
  <c r="BD3" i="1"/>
  <c r="BD2" i="1"/>
  <c r="BD250" i="1"/>
  <c r="BD248" i="1"/>
  <c r="BD350" i="1"/>
  <c r="BF1196" i="1"/>
  <c r="BG1196" i="1" s="1"/>
  <c r="BI1196" i="1" s="1"/>
  <c r="BQ1196" i="1" s="1"/>
  <c r="BR1196" i="1" s="1"/>
  <c r="BF1200" i="1"/>
  <c r="BG1200" i="1" s="1"/>
  <c r="BI1200" i="1" s="1"/>
  <c r="BQ1200" i="1" s="1"/>
  <c r="BR1200" i="1" s="1"/>
  <c r="BF1195" i="1"/>
  <c r="BG1195" i="1" s="1"/>
  <c r="BI1195" i="1" s="1"/>
  <c r="BQ1195" i="1" s="1"/>
  <c r="BR1195" i="1" s="1"/>
  <c r="BF1199" i="1"/>
  <c r="BG1199" i="1" s="1"/>
  <c r="BI1199" i="1" s="1"/>
  <c r="BQ1199" i="1" s="1"/>
  <c r="BR1199" i="1" s="1"/>
  <c r="BD366" i="1"/>
  <c r="BF1198" i="1"/>
  <c r="BG1198" i="1" s="1"/>
  <c r="BI1198" i="1" s="1"/>
  <c r="BQ1198" i="1" s="1"/>
  <c r="BR1198" i="1" s="1"/>
  <c r="BF1201" i="1"/>
  <c r="BG1201" i="1" s="1"/>
  <c r="BI1201" i="1" s="1"/>
  <c r="BJ1201" i="1" s="1"/>
  <c r="BK1201" i="1" s="1"/>
  <c r="BL1201" i="1" s="1"/>
  <c r="BF1197" i="1"/>
  <c r="BG1197" i="1" s="1"/>
  <c r="BI1197" i="1" s="1"/>
  <c r="BQ1197" i="1" s="1"/>
  <c r="BR1197" i="1" s="1"/>
  <c r="BD352" i="1"/>
  <c r="BE352" i="1" s="1"/>
  <c r="BY352" i="1" s="1"/>
  <c r="BD518" i="1"/>
  <c r="BE518" i="1" s="1"/>
  <c r="BY518" i="1" s="1"/>
  <c r="BD490" i="1"/>
  <c r="BE490" i="1" s="1"/>
  <c r="BY490" i="1" s="1"/>
  <c r="BD412" i="1"/>
  <c r="BD508" i="1"/>
  <c r="BE508" i="1" s="1"/>
  <c r="BY508" i="1" s="1"/>
  <c r="BD496" i="1"/>
  <c r="BD488" i="1"/>
  <c r="BD552" i="1"/>
  <c r="BD872" i="1"/>
  <c r="BD756" i="1"/>
  <c r="BD568" i="1"/>
  <c r="BE568" i="1" s="1"/>
  <c r="BY568" i="1" s="1"/>
  <c r="BD654" i="1"/>
  <c r="BD570" i="1"/>
  <c r="BD1158" i="1"/>
  <c r="BD1070" i="1"/>
  <c r="BD1022" i="1"/>
  <c r="BD998" i="1"/>
  <c r="BD906" i="1"/>
  <c r="BD902" i="1"/>
  <c r="BD786" i="1"/>
  <c r="BD1031" i="1"/>
  <c r="BD1139" i="1"/>
  <c r="BD1083" i="1"/>
  <c r="BD1075" i="1"/>
  <c r="BE1075" i="1" s="1"/>
  <c r="BY1075" i="1" s="1"/>
  <c r="BD1112" i="1"/>
  <c r="BD1072" i="1"/>
  <c r="BD1068" i="1"/>
  <c r="BD1024" i="1"/>
  <c r="BE1024" i="1" s="1"/>
  <c r="BY1024" i="1" s="1"/>
  <c r="BD1020" i="1"/>
  <c r="BE1020" i="1" s="1"/>
  <c r="BY1020" i="1" s="1"/>
  <c r="BD1008" i="1"/>
  <c r="BD1129" i="1"/>
  <c r="BD1085" i="1"/>
  <c r="BD1005" i="1"/>
  <c r="BD841" i="1"/>
  <c r="BD793" i="1"/>
  <c r="BD1033" i="1"/>
  <c r="BD1029" i="1"/>
  <c r="BD877" i="1"/>
  <c r="BD853" i="1"/>
  <c r="BD943" i="1"/>
  <c r="BD879" i="1"/>
  <c r="BD819" i="1"/>
  <c r="BD791" i="1"/>
  <c r="BD763" i="1"/>
  <c r="BD659" i="1"/>
  <c r="BD575" i="1"/>
  <c r="BD557" i="1"/>
  <c r="BD523" i="1"/>
  <c r="BD521" i="1"/>
  <c r="BD417" i="1"/>
  <c r="BD415" i="1"/>
  <c r="BD371" i="1"/>
  <c r="BD359" i="1"/>
  <c r="BD357" i="1"/>
  <c r="BD343" i="1"/>
  <c r="BD305" i="1"/>
  <c r="BD275" i="1"/>
  <c r="BE275" i="1" s="1"/>
  <c r="BY275" i="1" s="1"/>
  <c r="BD273" i="1"/>
  <c r="BE273" i="1" s="1"/>
  <c r="BY273" i="1" s="1"/>
  <c r="BD265" i="1"/>
  <c r="BE265" i="1" s="1"/>
  <c r="BY265" i="1" s="1"/>
  <c r="BD251" i="1"/>
  <c r="BD199" i="1"/>
  <c r="BD125" i="1"/>
  <c r="BD77" i="1"/>
  <c r="BD1023" i="1"/>
  <c r="BE1023" i="1" s="1"/>
  <c r="BY1023" i="1" s="1"/>
  <c r="BD999" i="1"/>
  <c r="BD847" i="1"/>
  <c r="BD835" i="1"/>
  <c r="BD567" i="1"/>
  <c r="BE567" i="1" s="1"/>
  <c r="BY567" i="1" s="1"/>
  <c r="BD487" i="1"/>
  <c r="BE487" i="1" s="1"/>
  <c r="BY487" i="1" s="1"/>
  <c r="BD367" i="1"/>
  <c r="BD247" i="1"/>
  <c r="BE247" i="1" s="1"/>
  <c r="BY247" i="1" s="1"/>
  <c r="BD215" i="1"/>
  <c r="BD75" i="1"/>
  <c r="BD1030" i="1"/>
  <c r="BD878" i="1"/>
  <c r="BD762" i="1"/>
  <c r="BD572" i="1"/>
  <c r="BD504" i="1"/>
  <c r="BE504" i="1" s="1"/>
  <c r="BY504" i="1" s="1"/>
  <c r="BD454" i="1"/>
  <c r="BD416" i="1"/>
  <c r="BD276" i="1"/>
  <c r="BE276" i="1" s="1"/>
  <c r="BY276" i="1" s="1"/>
  <c r="BD1133" i="1"/>
  <c r="BD1073" i="1"/>
  <c r="BE1073" i="1" s="1"/>
  <c r="BY1073" i="1" s="1"/>
  <c r="BD1069" i="1"/>
  <c r="BE1069" i="1" s="1"/>
  <c r="BY1069" i="1" s="1"/>
  <c r="BD1025" i="1"/>
  <c r="BE1025" i="1" s="1"/>
  <c r="BY1025" i="1" s="1"/>
  <c r="BD1021" i="1"/>
  <c r="BE1021" i="1" s="1"/>
  <c r="BY1021" i="1" s="1"/>
  <c r="BD937" i="1"/>
  <c r="BD873" i="1"/>
  <c r="BD813" i="1"/>
  <c r="BD785" i="1"/>
  <c r="BE785" i="1" s="1"/>
  <c r="BY785" i="1" s="1"/>
  <c r="BD757" i="1"/>
  <c r="BD693" i="1"/>
  <c r="BD653" i="1"/>
  <c r="BE653" i="1" s="1"/>
  <c r="BY653" i="1" s="1"/>
  <c r="BD553" i="1"/>
  <c r="BD485" i="1"/>
  <c r="BE485" i="1" s="1"/>
  <c r="BY485" i="1" s="1"/>
  <c r="BD413" i="1"/>
  <c r="BD353" i="1"/>
  <c r="BE353" i="1" s="1"/>
  <c r="BY353" i="1" s="1"/>
  <c r="BD301" i="1"/>
  <c r="BD269" i="1"/>
  <c r="BE269" i="1" s="1"/>
  <c r="BY269" i="1" s="1"/>
  <c r="BD245" i="1"/>
  <c r="BE245" i="1" s="1"/>
  <c r="BY245" i="1" s="1"/>
  <c r="BD1071" i="1"/>
  <c r="BE1071" i="1" s="1"/>
  <c r="BY1071" i="1" s="1"/>
  <c r="BD787" i="1"/>
  <c r="BD351" i="1"/>
  <c r="BE351" i="1" s="1"/>
  <c r="BY351" i="1" s="1"/>
  <c r="BD335" i="1"/>
  <c r="BD255" i="1"/>
  <c r="BE255" i="1" s="1"/>
  <c r="BY255" i="1" s="1"/>
  <c r="BD1123" i="1"/>
  <c r="BD871" i="1"/>
  <c r="BE871" i="1" s="1"/>
  <c r="BY871" i="1" s="1"/>
  <c r="BD655" i="1"/>
  <c r="BD411" i="1"/>
  <c r="BE411" i="1" s="1"/>
  <c r="BY411" i="1" s="1"/>
  <c r="BD123" i="1"/>
  <c r="BD1164" i="1"/>
  <c r="BD1118" i="1"/>
  <c r="BD1086" i="1"/>
  <c r="BD1082" i="1"/>
  <c r="BD1078" i="1"/>
  <c r="BD1032" i="1"/>
  <c r="BD1028" i="1"/>
  <c r="BD1014" i="1"/>
  <c r="BD1004" i="1"/>
  <c r="BD912" i="1"/>
  <c r="BD908" i="1"/>
  <c r="BD792" i="1"/>
  <c r="BD698" i="1"/>
  <c r="BD660" i="1"/>
  <c r="BD658" i="1"/>
  <c r="BD574" i="1"/>
  <c r="BD556" i="1"/>
  <c r="BD524" i="1"/>
  <c r="BD522" i="1"/>
  <c r="BD514" i="1"/>
  <c r="BE514" i="1" s="1"/>
  <c r="BY514" i="1" s="1"/>
  <c r="BD492" i="1"/>
  <c r="BE492" i="1" s="1"/>
  <c r="BY492" i="1" s="1"/>
  <c r="BD370" i="1"/>
  <c r="BD358" i="1"/>
  <c r="BD356" i="1"/>
  <c r="BD270" i="1"/>
  <c r="BE270" i="1" s="1"/>
  <c r="BY270" i="1" s="1"/>
  <c r="BD218" i="1"/>
  <c r="BD126" i="1"/>
  <c r="BE1067" i="1"/>
  <c r="BY1067" i="1" s="1"/>
  <c r="BE519" i="1"/>
  <c r="BY519" i="1" s="1"/>
  <c r="BE503" i="1"/>
  <c r="BY503" i="1" s="1"/>
  <c r="BE491" i="1"/>
  <c r="BY491" i="1" s="1"/>
  <c r="BE267" i="1"/>
  <c r="BY267" i="1" s="1"/>
  <c r="BE71" i="1"/>
  <c r="BY71" i="1" s="1"/>
  <c r="BE55" i="1"/>
  <c r="BY55" i="1" s="1"/>
  <c r="BE511" i="1"/>
  <c r="BY511" i="1" s="1"/>
  <c r="BE499" i="1"/>
  <c r="BY499" i="1" s="1"/>
  <c r="BE263" i="1"/>
  <c r="BY263" i="1" s="1"/>
  <c r="BE67" i="1"/>
  <c r="BY67" i="1" s="1"/>
  <c r="BE59" i="1"/>
  <c r="BY59" i="1" s="1"/>
  <c r="BE1077" i="1"/>
  <c r="BY1077" i="1" s="1"/>
  <c r="BE515" i="1"/>
  <c r="BY515" i="1" s="1"/>
  <c r="BE507" i="1"/>
  <c r="BY507" i="1" s="1"/>
  <c r="BE495" i="1"/>
  <c r="BY495" i="1" s="1"/>
  <c r="BE271" i="1"/>
  <c r="BY271" i="1" s="1"/>
  <c r="BE259" i="1"/>
  <c r="BY259" i="1" s="1"/>
  <c r="BE251" i="1"/>
  <c r="BY251" i="1" s="1"/>
  <c r="BE63" i="1"/>
  <c r="BY63" i="1" s="1"/>
  <c r="BE43" i="1"/>
  <c r="BY43" i="1" s="1"/>
  <c r="BE510" i="1"/>
  <c r="BY510" i="1" s="1"/>
  <c r="BE506" i="1"/>
  <c r="BY506" i="1" s="1"/>
  <c r="BE502" i="1"/>
  <c r="BY502" i="1" s="1"/>
  <c r="BE498" i="1"/>
  <c r="BY498" i="1" s="1"/>
  <c r="BE494" i="1"/>
  <c r="BY494" i="1" s="1"/>
  <c r="BE486" i="1"/>
  <c r="BY486" i="1" s="1"/>
  <c r="BE354" i="1"/>
  <c r="BY354" i="1" s="1"/>
  <c r="BE350" i="1"/>
  <c r="BY350" i="1" s="1"/>
  <c r="BE274" i="1"/>
  <c r="BY274" i="1" s="1"/>
  <c r="BE266" i="1"/>
  <c r="BY266" i="1" s="1"/>
  <c r="BE262" i="1"/>
  <c r="BY262" i="1" s="1"/>
  <c r="BE258" i="1"/>
  <c r="BY258" i="1" s="1"/>
  <c r="BE254" i="1"/>
  <c r="BY254" i="1" s="1"/>
  <c r="BE250" i="1"/>
  <c r="BY250" i="1" s="1"/>
  <c r="BE246" i="1"/>
  <c r="BY246" i="1" s="1"/>
  <c r="BE74" i="1"/>
  <c r="BY74" i="1" s="1"/>
  <c r="BE70" i="1"/>
  <c r="BY70" i="1" s="1"/>
  <c r="BE66" i="1"/>
  <c r="BY66" i="1" s="1"/>
  <c r="BE62" i="1"/>
  <c r="BY62" i="1" s="1"/>
  <c r="BE58" i="1"/>
  <c r="BY58" i="1" s="1"/>
  <c r="BE569" i="1"/>
  <c r="BY569" i="1" s="1"/>
  <c r="BE517" i="1"/>
  <c r="BY517" i="1" s="1"/>
  <c r="BE513" i="1"/>
  <c r="BY513" i="1" s="1"/>
  <c r="BE509" i="1"/>
  <c r="BY509" i="1" s="1"/>
  <c r="BE505" i="1"/>
  <c r="BY505" i="1" s="1"/>
  <c r="BE501" i="1"/>
  <c r="BY501" i="1" s="1"/>
  <c r="BE497" i="1"/>
  <c r="BY497" i="1" s="1"/>
  <c r="BE493" i="1"/>
  <c r="BY493" i="1" s="1"/>
  <c r="BE489" i="1"/>
  <c r="BY489" i="1" s="1"/>
  <c r="BE261" i="1"/>
  <c r="BY261" i="1" s="1"/>
  <c r="BE257" i="1"/>
  <c r="BY257" i="1" s="1"/>
  <c r="BE253" i="1"/>
  <c r="BY253" i="1" s="1"/>
  <c r="BE249" i="1"/>
  <c r="BY249" i="1" s="1"/>
  <c r="BE73" i="1"/>
  <c r="BY73" i="1" s="1"/>
  <c r="BE69" i="1"/>
  <c r="BY69" i="1" s="1"/>
  <c r="BE65" i="1"/>
  <c r="BY65" i="1" s="1"/>
  <c r="BE61" i="1"/>
  <c r="BY61" i="1" s="1"/>
  <c r="BE57" i="1"/>
  <c r="BY57" i="1" s="1"/>
  <c r="BE516" i="1"/>
  <c r="BY516" i="1" s="1"/>
  <c r="BE512" i="1"/>
  <c r="BY512" i="1" s="1"/>
  <c r="BE500" i="1"/>
  <c r="BY500" i="1" s="1"/>
  <c r="BE496" i="1"/>
  <c r="BY496" i="1" s="1"/>
  <c r="BE488" i="1"/>
  <c r="BY488" i="1" s="1"/>
  <c r="BE272" i="1"/>
  <c r="BY272" i="1" s="1"/>
  <c r="BE268" i="1"/>
  <c r="BY268" i="1" s="1"/>
  <c r="BE264" i="1"/>
  <c r="BY264" i="1" s="1"/>
  <c r="BE260" i="1"/>
  <c r="BY260" i="1" s="1"/>
  <c r="BE256" i="1"/>
  <c r="BY256" i="1" s="1"/>
  <c r="BE252" i="1"/>
  <c r="BY252" i="1" s="1"/>
  <c r="BE248" i="1"/>
  <c r="BY248" i="1" s="1"/>
  <c r="BE72" i="1"/>
  <c r="BY72" i="1" s="1"/>
  <c r="BE68" i="1"/>
  <c r="BY68" i="1" s="1"/>
  <c r="BE64" i="1"/>
  <c r="BY64" i="1" s="1"/>
  <c r="BE60" i="1"/>
  <c r="BY60" i="1" s="1"/>
  <c r="BE56" i="1"/>
  <c r="BY56" i="1" s="1"/>
  <c r="BE44" i="1"/>
  <c r="BY44" i="1" s="1"/>
  <c r="BE37" i="1"/>
  <c r="BY37" i="1" s="1"/>
  <c r="BE869" i="1"/>
  <c r="BY869" i="1" s="1"/>
  <c r="BE904" i="1"/>
  <c r="BY904" i="1" s="1"/>
  <c r="BE900" i="1"/>
  <c r="BY900" i="1" s="1"/>
  <c r="BE997" i="1"/>
  <c r="BY997" i="1" s="1"/>
  <c r="BE996" i="1"/>
  <c r="BY996" i="1" s="1"/>
  <c r="BE1131" i="1"/>
  <c r="BY1131" i="1" s="1"/>
  <c r="BE935" i="1"/>
  <c r="BY935" i="1" s="1"/>
  <c r="BE811" i="1"/>
  <c r="BY811" i="1" s="1"/>
  <c r="BE566" i="1"/>
  <c r="BY566" i="1" s="1"/>
  <c r="BE550" i="1"/>
  <c r="BY550" i="1" s="1"/>
  <c r="BE783" i="1"/>
  <c r="BY783" i="1" s="1"/>
  <c r="BE755" i="1"/>
  <c r="BY755" i="1" s="1"/>
  <c r="BE691" i="1"/>
  <c r="BY691" i="1" s="1"/>
  <c r="BE651" i="1"/>
  <c r="BY651" i="1" s="1"/>
  <c r="BE551" i="1"/>
  <c r="BY551" i="1" s="1"/>
  <c r="BE483" i="1"/>
  <c r="BY483" i="1" s="1"/>
  <c r="BE299" i="1"/>
  <c r="BY299" i="1" s="1"/>
  <c r="BE243" i="1"/>
  <c r="BY243" i="1" s="1"/>
  <c r="BE410" i="1"/>
  <c r="BY410" i="1" s="1"/>
  <c r="BE54" i="1"/>
  <c r="BY54" i="1" s="1"/>
  <c r="BE42" i="1"/>
  <c r="BY42" i="1" s="1"/>
  <c r="BE565" i="1"/>
  <c r="BY565" i="1" s="1"/>
  <c r="BE409" i="1"/>
  <c r="BY409" i="1" s="1"/>
  <c r="BE365" i="1"/>
  <c r="BY365" i="1" s="1"/>
  <c r="BE349" i="1"/>
  <c r="BY349" i="1" s="1"/>
  <c r="BE337" i="1"/>
  <c r="BY337" i="1" s="1"/>
  <c r="BE333" i="1"/>
  <c r="BY333" i="1" s="1"/>
  <c r="BE213" i="1"/>
  <c r="BY213" i="1" s="1"/>
  <c r="BE121" i="1"/>
  <c r="BY121" i="1" s="1"/>
  <c r="BE784" i="1"/>
  <c r="BY784" i="1" s="1"/>
  <c r="BE652" i="1"/>
  <c r="BY652" i="1" s="1"/>
  <c r="BE484" i="1"/>
  <c r="BY484" i="1" s="1"/>
  <c r="BE448" i="1"/>
  <c r="BY448" i="1" s="1"/>
  <c r="BE364" i="1"/>
  <c r="BY364" i="1" s="1"/>
  <c r="BE348" i="1"/>
  <c r="BY348" i="1" s="1"/>
  <c r="BE332" i="1"/>
  <c r="BY332" i="1" s="1"/>
  <c r="BE300" i="1"/>
  <c r="BY300" i="1" s="1"/>
  <c r="BE244" i="1"/>
  <c r="BY244" i="1" s="1"/>
  <c r="BE845" i="1"/>
  <c r="BY845" i="1" s="1"/>
  <c r="BQ1217" i="1" l="1"/>
  <c r="BR1217" i="1" s="1"/>
  <c r="BS1217" i="1" s="1"/>
  <c r="BJ1212" i="1"/>
  <c r="BK1212" i="1" s="1"/>
  <c r="BL1212" i="1" s="1"/>
  <c r="BN1212" i="1" s="1"/>
  <c r="BQ1210" i="1"/>
  <c r="BR1210" i="1" s="1"/>
  <c r="BJ1223" i="1"/>
  <c r="BK1223" i="1" s="1"/>
  <c r="BL1223" i="1" s="1"/>
  <c r="BJ1215" i="1"/>
  <c r="BK1215" i="1" s="1"/>
  <c r="BL1215" i="1" s="1"/>
  <c r="BO1215" i="1" s="1"/>
  <c r="BJ1205" i="1"/>
  <c r="BK1205" i="1" s="1"/>
  <c r="BL1205" i="1" s="1"/>
  <c r="BM1205" i="1" s="1"/>
  <c r="BJ1203" i="1"/>
  <c r="BK1203" i="1" s="1"/>
  <c r="BL1203" i="1" s="1"/>
  <c r="BJ1219" i="1"/>
  <c r="BK1219" i="1" s="1"/>
  <c r="BL1219" i="1" s="1"/>
  <c r="BJ1211" i="1"/>
  <c r="BK1211" i="1" s="1"/>
  <c r="BL1211" i="1" s="1"/>
  <c r="BM1211" i="1" s="1"/>
  <c r="BF1202" i="1"/>
  <c r="BG1202" i="1" s="1"/>
  <c r="BI1202" i="1" s="1"/>
  <c r="BJ1216" i="1"/>
  <c r="BK1216" i="1" s="1"/>
  <c r="BL1216" i="1" s="1"/>
  <c r="BN1216" i="1" s="1"/>
  <c r="BQ1204" i="1"/>
  <c r="BR1204" i="1" s="1"/>
  <c r="BS1204" i="1" s="1"/>
  <c r="BQ1214" i="1"/>
  <c r="BR1214" i="1" s="1"/>
  <c r="BS1214" i="1" s="1"/>
  <c r="BQ1222" i="1"/>
  <c r="BR1222" i="1" s="1"/>
  <c r="BQ1208" i="1"/>
  <c r="BR1208" i="1" s="1"/>
  <c r="BS1216" i="1"/>
  <c r="BS1212" i="1"/>
  <c r="BS1223" i="1"/>
  <c r="BS1205" i="1"/>
  <c r="BS1203" i="1"/>
  <c r="BS1209" i="1"/>
  <c r="BN1220" i="1"/>
  <c r="BO1220" i="1"/>
  <c r="BM1220" i="1"/>
  <c r="BM1204" i="1"/>
  <c r="BN1204" i="1"/>
  <c r="BO1204" i="1"/>
  <c r="BN1206" i="1"/>
  <c r="BO1206" i="1"/>
  <c r="BM1206" i="1"/>
  <c r="BM1214" i="1"/>
  <c r="BO1214" i="1"/>
  <c r="BN1214" i="1"/>
  <c r="BS1215" i="1"/>
  <c r="BM1222" i="1"/>
  <c r="BN1222" i="1"/>
  <c r="BO1222" i="1"/>
  <c r="BM1208" i="1"/>
  <c r="BN1208" i="1"/>
  <c r="BO1208" i="1"/>
  <c r="BS1221" i="1"/>
  <c r="BS1218" i="1"/>
  <c r="BS1207" i="1"/>
  <c r="BQ1220" i="1"/>
  <c r="BR1220" i="1" s="1"/>
  <c r="BQ1206" i="1"/>
  <c r="BR1206" i="1" s="1"/>
  <c r="BN1213" i="1"/>
  <c r="BO1213" i="1"/>
  <c r="BM1213" i="1"/>
  <c r="BV1213" i="1"/>
  <c r="BT1213" i="1"/>
  <c r="BN1217" i="1"/>
  <c r="BM1217" i="1"/>
  <c r="BO1217" i="1"/>
  <c r="BO1219" i="1"/>
  <c r="BM1219" i="1"/>
  <c r="BN1219" i="1"/>
  <c r="BM1212" i="1"/>
  <c r="BJ1209" i="1"/>
  <c r="BK1209" i="1" s="1"/>
  <c r="BL1209" i="1" s="1"/>
  <c r="BS1219" i="1"/>
  <c r="BJ1218" i="1"/>
  <c r="BK1218" i="1" s="1"/>
  <c r="BL1218" i="1" s="1"/>
  <c r="BS1211" i="1"/>
  <c r="BJ1207" i="1"/>
  <c r="BK1207" i="1" s="1"/>
  <c r="BL1207" i="1" s="1"/>
  <c r="BO1223" i="1"/>
  <c r="BM1223" i="1"/>
  <c r="BN1223" i="1"/>
  <c r="BS1210" i="1"/>
  <c r="BJ1221" i="1"/>
  <c r="BK1221" i="1" s="1"/>
  <c r="BL1221" i="1" s="1"/>
  <c r="BN1210" i="1"/>
  <c r="BO1210" i="1"/>
  <c r="BM1210" i="1"/>
  <c r="BN1215" i="1"/>
  <c r="BO1205" i="1"/>
  <c r="BS1222" i="1"/>
  <c r="BM1203" i="1"/>
  <c r="BN1203" i="1"/>
  <c r="BO1203" i="1"/>
  <c r="BS1208" i="1"/>
  <c r="BF66" i="1"/>
  <c r="BG66" i="1" s="1"/>
  <c r="BF1025" i="1"/>
  <c r="BG1025" i="1" s="1"/>
  <c r="BF487" i="1"/>
  <c r="BG487" i="1" s="1"/>
  <c r="BF264" i="1"/>
  <c r="BG264" i="1" s="1"/>
  <c r="BF567" i="1"/>
  <c r="BG567" i="1" s="1"/>
  <c r="BI567" i="1" s="1"/>
  <c r="BQ567" i="1" s="1"/>
  <c r="BR567" i="1" s="1"/>
  <c r="BF1073" i="1"/>
  <c r="BG1073" i="1" s="1"/>
  <c r="BF257" i="1"/>
  <c r="BG257" i="1" s="1"/>
  <c r="BI257" i="1" s="1"/>
  <c r="BJ257" i="1" s="1"/>
  <c r="BK257" i="1" s="1"/>
  <c r="BL257" i="1" s="1"/>
  <c r="BN257" i="1" s="1"/>
  <c r="BF73" i="1"/>
  <c r="BG73" i="1" s="1"/>
  <c r="BF299" i="1"/>
  <c r="BG299" i="1" s="1"/>
  <c r="BI299" i="1" s="1"/>
  <c r="BF784" i="1"/>
  <c r="BG784" i="1" s="1"/>
  <c r="BI784" i="1" s="1"/>
  <c r="BQ784" i="1" s="1"/>
  <c r="BR784" i="1" s="1"/>
  <c r="BF869" i="1"/>
  <c r="BG869" i="1" s="1"/>
  <c r="BF276" i="1"/>
  <c r="BG276" i="1" s="1"/>
  <c r="BI276" i="1" s="1"/>
  <c r="BQ276" i="1" s="1"/>
  <c r="BR276" i="1" s="1"/>
  <c r="BF502" i="1"/>
  <c r="BG502" i="1" s="1"/>
  <c r="BI502" i="1" s="1"/>
  <c r="BQ502" i="1" s="1"/>
  <c r="BR502" i="1" s="1"/>
  <c r="BF510" i="1"/>
  <c r="BG510" i="1" s="1"/>
  <c r="BI510" i="1" s="1"/>
  <c r="BF691" i="1"/>
  <c r="BG691" i="1" s="1"/>
  <c r="BI691" i="1" s="1"/>
  <c r="BJ691" i="1" s="1"/>
  <c r="BK691" i="1" s="1"/>
  <c r="BL691" i="1" s="1"/>
  <c r="BF1023" i="1"/>
  <c r="BG1023" i="1" s="1"/>
  <c r="BI1023" i="1" s="1"/>
  <c r="BF1065" i="1"/>
  <c r="BG1065" i="1" s="1"/>
  <c r="BF70" i="1"/>
  <c r="BG70" i="1" s="1"/>
  <c r="BF74" i="1"/>
  <c r="BG74" i="1" s="1"/>
  <c r="BF551" i="1"/>
  <c r="BG551" i="1" s="1"/>
  <c r="BI551" i="1" s="1"/>
  <c r="BQ551" i="1" s="1"/>
  <c r="BR551" i="1" s="1"/>
  <c r="BF352" i="1"/>
  <c r="BG352" i="1" s="1"/>
  <c r="BF755" i="1"/>
  <c r="BG755" i="1" s="1"/>
  <c r="BI755" i="1" s="1"/>
  <c r="BF251" i="1"/>
  <c r="BG251" i="1" s="1"/>
  <c r="BI251" i="1" s="1"/>
  <c r="BQ251" i="1" s="1"/>
  <c r="BR251" i="1" s="1"/>
  <c r="BF485" i="1"/>
  <c r="BG485" i="1" s="1"/>
  <c r="BF260" i="1"/>
  <c r="BG260" i="1" s="1"/>
  <c r="BI260" i="1" s="1"/>
  <c r="BF249" i="1"/>
  <c r="BG249" i="1" s="1"/>
  <c r="BF253" i="1"/>
  <c r="BG253" i="1" s="1"/>
  <c r="BI253" i="1" s="1"/>
  <c r="BF43" i="1"/>
  <c r="BG43" i="1" s="1"/>
  <c r="BI43" i="1" s="1"/>
  <c r="BF489" i="1"/>
  <c r="BG489" i="1" s="1"/>
  <c r="BI489" i="1" s="1"/>
  <c r="BQ489" i="1" s="1"/>
  <c r="BR489" i="1" s="1"/>
  <c r="BF783" i="1"/>
  <c r="BG783" i="1" s="1"/>
  <c r="BF1071" i="1"/>
  <c r="BG1071" i="1" s="1"/>
  <c r="BI1071" i="1" s="1"/>
  <c r="BJ1071" i="1" s="1"/>
  <c r="BK1071" i="1" s="1"/>
  <c r="BL1071" i="1" s="1"/>
  <c r="BF483" i="1"/>
  <c r="BG483" i="1" s="1"/>
  <c r="BI483" i="1" s="1"/>
  <c r="BJ483" i="1" s="1"/>
  <c r="BK483" i="1" s="1"/>
  <c r="BL483" i="1" s="1"/>
  <c r="BF518" i="1"/>
  <c r="BG518" i="1" s="1"/>
  <c r="BF55" i="1"/>
  <c r="BG55" i="1" s="1"/>
  <c r="BF411" i="1"/>
  <c r="BG411" i="1" s="1"/>
  <c r="BF653" i="1"/>
  <c r="BG653" i="1" s="1"/>
  <c r="BI653" i="1" s="1"/>
  <c r="BF263" i="1"/>
  <c r="BG263" i="1" s="1"/>
  <c r="BI263" i="1" s="1"/>
  <c r="BF506" i="1"/>
  <c r="BG506" i="1" s="1"/>
  <c r="BI506" i="1" s="1"/>
  <c r="BJ506" i="1" s="1"/>
  <c r="BK506" i="1" s="1"/>
  <c r="BL506" i="1" s="1"/>
  <c r="BN506" i="1" s="1"/>
  <c r="BF492" i="1"/>
  <c r="BG492" i="1" s="1"/>
  <c r="BI492" i="1" s="1"/>
  <c r="BF272" i="1"/>
  <c r="BG272" i="1" s="1"/>
  <c r="BI272" i="1" s="1"/>
  <c r="BF651" i="1"/>
  <c r="BG651" i="1" s="1"/>
  <c r="BF37" i="1"/>
  <c r="BG37" i="1" s="1"/>
  <c r="BI37" i="1" s="1"/>
  <c r="BQ37" i="1" s="1"/>
  <c r="BR37" i="1" s="1"/>
  <c r="BF500" i="1"/>
  <c r="BG500" i="1" s="1"/>
  <c r="BI500" i="1" s="1"/>
  <c r="BQ500" i="1" s="1"/>
  <c r="BR500" i="1" s="1"/>
  <c r="BF501" i="1"/>
  <c r="BG501" i="1" s="1"/>
  <c r="BI501" i="1" s="1"/>
  <c r="BF845" i="1"/>
  <c r="BG845" i="1" s="1"/>
  <c r="BI845" i="1" s="1"/>
  <c r="BF365" i="1"/>
  <c r="BG365" i="1" s="1"/>
  <c r="BI365" i="1" s="1"/>
  <c r="BF566" i="1"/>
  <c r="BG566" i="1" s="1"/>
  <c r="BI566" i="1" s="1"/>
  <c r="BF60" i="1"/>
  <c r="BG60" i="1" s="1"/>
  <c r="BI60" i="1" s="1"/>
  <c r="BF512" i="1"/>
  <c r="BG512" i="1" s="1"/>
  <c r="BF505" i="1"/>
  <c r="BG505" i="1" s="1"/>
  <c r="BF274" i="1"/>
  <c r="BG274" i="1" s="1"/>
  <c r="BF351" i="1"/>
  <c r="BG351" i="1" s="1"/>
  <c r="BI351" i="1" s="1"/>
  <c r="BQ351" i="1" s="1"/>
  <c r="BR351" i="1" s="1"/>
  <c r="BF519" i="1"/>
  <c r="BG519" i="1" s="1"/>
  <c r="BI519" i="1" s="1"/>
  <c r="BQ519" i="1" s="1"/>
  <c r="BR519" i="1" s="1"/>
  <c r="BF1024" i="1"/>
  <c r="BG1024" i="1" s="1"/>
  <c r="BI1024" i="1" s="1"/>
  <c r="BF484" i="1"/>
  <c r="BG484" i="1" s="1"/>
  <c r="BF652" i="1"/>
  <c r="BG652" i="1" s="1"/>
  <c r="BI652" i="1" s="1"/>
  <c r="BQ652" i="1" s="1"/>
  <c r="BR652" i="1" s="1"/>
  <c r="BF268" i="1"/>
  <c r="BG268" i="1" s="1"/>
  <c r="BF904" i="1"/>
  <c r="BG904" i="1" s="1"/>
  <c r="BF261" i="1"/>
  <c r="BG261" i="1" s="1"/>
  <c r="BI261" i="1" s="1"/>
  <c r="BJ261" i="1" s="1"/>
  <c r="BK261" i="1" s="1"/>
  <c r="BL261" i="1" s="1"/>
  <c r="BF254" i="1"/>
  <c r="BG254" i="1" s="1"/>
  <c r="BI254" i="1" s="1"/>
  <c r="BQ254" i="1" s="1"/>
  <c r="BR254" i="1" s="1"/>
  <c r="BF1020" i="1"/>
  <c r="BG1020" i="1" s="1"/>
  <c r="BI1020" i="1" s="1"/>
  <c r="BQ1020" i="1" s="1"/>
  <c r="BR1020" i="1" s="1"/>
  <c r="BF258" i="1"/>
  <c r="BG258" i="1" s="1"/>
  <c r="BI258" i="1" s="1"/>
  <c r="BF337" i="1"/>
  <c r="BG337" i="1" s="1"/>
  <c r="BI337" i="1" s="1"/>
  <c r="BF504" i="1"/>
  <c r="BG504" i="1" s="1"/>
  <c r="BI504" i="1" s="1"/>
  <c r="BJ504" i="1" s="1"/>
  <c r="BK504" i="1" s="1"/>
  <c r="BL504" i="1" s="1"/>
  <c r="BF508" i="1"/>
  <c r="BG508" i="1" s="1"/>
  <c r="BF244" i="1"/>
  <c r="BG244" i="1" s="1"/>
  <c r="BF409" i="1"/>
  <c r="BG409" i="1" s="1"/>
  <c r="BF811" i="1"/>
  <c r="BG811" i="1" s="1"/>
  <c r="BF64" i="1"/>
  <c r="BG64" i="1" s="1"/>
  <c r="BI64" i="1" s="1"/>
  <c r="BF516" i="1"/>
  <c r="BG516" i="1" s="1"/>
  <c r="BI516" i="1" s="1"/>
  <c r="BF509" i="1"/>
  <c r="BG509" i="1" s="1"/>
  <c r="BI509" i="1" s="1"/>
  <c r="BJ509" i="1" s="1"/>
  <c r="BK509" i="1" s="1"/>
  <c r="BL509" i="1" s="1"/>
  <c r="BF350" i="1"/>
  <c r="BG350" i="1" s="1"/>
  <c r="BI350" i="1" s="1"/>
  <c r="BF495" i="1"/>
  <c r="BG495" i="1" s="1"/>
  <c r="BI495" i="1" s="1"/>
  <c r="BQ495" i="1" s="1"/>
  <c r="BR495" i="1" s="1"/>
  <c r="BF871" i="1"/>
  <c r="BG871" i="1" s="1"/>
  <c r="BF265" i="1"/>
  <c r="BG265" i="1" s="1"/>
  <c r="BI265" i="1" s="1"/>
  <c r="BQ265" i="1" s="1"/>
  <c r="BR265" i="1" s="1"/>
  <c r="BF243" i="1"/>
  <c r="BG243" i="1" s="1"/>
  <c r="BI243" i="1" s="1"/>
  <c r="BQ243" i="1" s="1"/>
  <c r="BR243" i="1" s="1"/>
  <c r="BF499" i="1"/>
  <c r="BG499" i="1" s="1"/>
  <c r="BI499" i="1" s="1"/>
  <c r="BF71" i="1"/>
  <c r="BG71" i="1" s="1"/>
  <c r="BI71" i="1" s="1"/>
  <c r="BQ71" i="1" s="1"/>
  <c r="BR71" i="1" s="1"/>
  <c r="BF259" i="1"/>
  <c r="BG259" i="1" s="1"/>
  <c r="BI259" i="1" s="1"/>
  <c r="BF550" i="1"/>
  <c r="BG550" i="1" s="1"/>
  <c r="BI550" i="1" s="1"/>
  <c r="BQ550" i="1" s="1"/>
  <c r="BR550" i="1" s="1"/>
  <c r="BF354" i="1"/>
  <c r="BG354" i="1" s="1"/>
  <c r="BI354" i="1" s="1"/>
  <c r="BF785" i="1"/>
  <c r="BG785" i="1" s="1"/>
  <c r="BF273" i="1"/>
  <c r="BG273" i="1" s="1"/>
  <c r="BF1069" i="1"/>
  <c r="BG1069" i="1" s="1"/>
  <c r="BI1069" i="1" s="1"/>
  <c r="BF514" i="1"/>
  <c r="BG514" i="1" s="1"/>
  <c r="BI514" i="1" s="1"/>
  <c r="BQ514" i="1" s="1"/>
  <c r="BR514" i="1" s="1"/>
  <c r="BF250" i="1"/>
  <c r="BG250" i="1" s="1"/>
  <c r="BI250" i="1" s="1"/>
  <c r="BQ250" i="1" s="1"/>
  <c r="BR250" i="1" s="1"/>
  <c r="BF44" i="1"/>
  <c r="BG44" i="1" s="1"/>
  <c r="BI44" i="1" s="1"/>
  <c r="BF491" i="1"/>
  <c r="BG491" i="1" s="1"/>
  <c r="BI491" i="1" s="1"/>
  <c r="BJ491" i="1" s="1"/>
  <c r="BK491" i="1" s="1"/>
  <c r="BL491" i="1" s="1"/>
  <c r="BF56" i="1"/>
  <c r="BG56" i="1" s="1"/>
  <c r="BF935" i="1"/>
  <c r="BG935" i="1" s="1"/>
  <c r="BI935" i="1" s="1"/>
  <c r="BQ935" i="1" s="1"/>
  <c r="BR935" i="1" s="1"/>
  <c r="BF332" i="1"/>
  <c r="BG332" i="1" s="1"/>
  <c r="BI332" i="1" s="1"/>
  <c r="BF57" i="1"/>
  <c r="BG57" i="1" s="1"/>
  <c r="BI57" i="1" s="1"/>
  <c r="BF517" i="1"/>
  <c r="BG517" i="1" s="1"/>
  <c r="BI517" i="1" s="1"/>
  <c r="BF486" i="1"/>
  <c r="BG486" i="1" s="1"/>
  <c r="BI486" i="1" s="1"/>
  <c r="BJ486" i="1" s="1"/>
  <c r="BK486" i="1" s="1"/>
  <c r="BL486" i="1" s="1"/>
  <c r="BF515" i="1"/>
  <c r="BG515" i="1" s="1"/>
  <c r="BI515" i="1" s="1"/>
  <c r="BJ515" i="1" s="1"/>
  <c r="BK515" i="1" s="1"/>
  <c r="BL515" i="1" s="1"/>
  <c r="BN515" i="1" s="1"/>
  <c r="BF255" i="1"/>
  <c r="BG255" i="1" s="1"/>
  <c r="BI255" i="1" s="1"/>
  <c r="BJ255" i="1" s="1"/>
  <c r="BK255" i="1" s="1"/>
  <c r="BL255" i="1" s="1"/>
  <c r="BO255" i="1" s="1"/>
  <c r="BF275" i="1"/>
  <c r="BG275" i="1" s="1"/>
  <c r="BF833" i="1"/>
  <c r="BG833" i="1" s="1"/>
  <c r="BF262" i="1"/>
  <c r="BG262" i="1" s="1"/>
  <c r="BF503" i="1"/>
  <c r="BG503" i="1" s="1"/>
  <c r="BI503" i="1" s="1"/>
  <c r="BF513" i="1"/>
  <c r="BG513" i="1" s="1"/>
  <c r="BI513" i="1" s="1"/>
  <c r="BQ513" i="1" s="1"/>
  <c r="BR513" i="1" s="1"/>
  <c r="BF42" i="1"/>
  <c r="BG42" i="1" s="1"/>
  <c r="BF61" i="1"/>
  <c r="BG61" i="1" s="1"/>
  <c r="BI61" i="1" s="1"/>
  <c r="BF490" i="1"/>
  <c r="BG490" i="1" s="1"/>
  <c r="BI490" i="1" s="1"/>
  <c r="BQ490" i="1" s="1"/>
  <c r="BR490" i="1" s="1"/>
  <c r="BF1077" i="1"/>
  <c r="BG1077" i="1" s="1"/>
  <c r="BI1077" i="1" s="1"/>
  <c r="BF1075" i="1"/>
  <c r="BG1075" i="1" s="1"/>
  <c r="BI1075" i="1" s="1"/>
  <c r="BF1121" i="1"/>
  <c r="BG1121" i="1" s="1"/>
  <c r="BI1121" i="1" s="1"/>
  <c r="BF269" i="1"/>
  <c r="BG269" i="1" s="1"/>
  <c r="BI269" i="1" s="1"/>
  <c r="BQ269" i="1" s="1"/>
  <c r="BR269" i="1" s="1"/>
  <c r="BF511" i="1"/>
  <c r="BG511" i="1" s="1"/>
  <c r="BI511" i="1" s="1"/>
  <c r="BF353" i="1"/>
  <c r="BG353" i="1" s="1"/>
  <c r="BI353" i="1" s="1"/>
  <c r="BF488" i="1"/>
  <c r="BG488" i="1" s="1"/>
  <c r="BI488" i="1" s="1"/>
  <c r="BQ488" i="1" s="1"/>
  <c r="BR488" i="1" s="1"/>
  <c r="BF333" i="1"/>
  <c r="BG333" i="1" s="1"/>
  <c r="BI333" i="1" s="1"/>
  <c r="BF493" i="1"/>
  <c r="BG493" i="1" s="1"/>
  <c r="BF497" i="1"/>
  <c r="BG497" i="1" s="1"/>
  <c r="BF349" i="1"/>
  <c r="BG349" i="1" s="1"/>
  <c r="BF271" i="1"/>
  <c r="BG271" i="1" s="1"/>
  <c r="BI271" i="1" s="1"/>
  <c r="BQ271" i="1" s="1"/>
  <c r="BR271" i="1" s="1"/>
  <c r="BF300" i="1"/>
  <c r="BG300" i="1" s="1"/>
  <c r="BI300" i="1" s="1"/>
  <c r="BF68" i="1"/>
  <c r="BG68" i="1" s="1"/>
  <c r="BI68" i="1" s="1"/>
  <c r="BF1067" i="1"/>
  <c r="BG1067" i="1" s="1"/>
  <c r="BI1067" i="1" s="1"/>
  <c r="BF1019" i="1"/>
  <c r="BG1019" i="1" s="1"/>
  <c r="BI1019" i="1" s="1"/>
  <c r="BQ1019" i="1" s="1"/>
  <c r="BR1019" i="1" s="1"/>
  <c r="BF54" i="1"/>
  <c r="BG54" i="1" s="1"/>
  <c r="BI54" i="1" s="1"/>
  <c r="BQ54" i="1" s="1"/>
  <c r="BR54" i="1" s="1"/>
  <c r="BF248" i="1"/>
  <c r="BG248" i="1" s="1"/>
  <c r="BI248" i="1" s="1"/>
  <c r="BF364" i="1"/>
  <c r="BG364" i="1" s="1"/>
  <c r="BI364" i="1" s="1"/>
  <c r="BQ364" i="1" s="1"/>
  <c r="BR364" i="1" s="1"/>
  <c r="BF122" i="1"/>
  <c r="BG122" i="1" s="1"/>
  <c r="BI122" i="1" s="1"/>
  <c r="BF996" i="1"/>
  <c r="BG996" i="1" s="1"/>
  <c r="BI996" i="1" s="1"/>
  <c r="BQ996" i="1" s="1"/>
  <c r="BR996" i="1" s="1"/>
  <c r="BF252" i="1"/>
  <c r="BG252" i="1" s="1"/>
  <c r="BI252" i="1" s="1"/>
  <c r="BJ252" i="1" s="1"/>
  <c r="BK252" i="1" s="1"/>
  <c r="BL252" i="1" s="1"/>
  <c r="BF65" i="1"/>
  <c r="BG65" i="1" s="1"/>
  <c r="BI65" i="1" s="1"/>
  <c r="BF58" i="1"/>
  <c r="BG58" i="1" s="1"/>
  <c r="BI58" i="1" s="1"/>
  <c r="BF494" i="1"/>
  <c r="BG494" i="1" s="1"/>
  <c r="BI494" i="1" s="1"/>
  <c r="BQ494" i="1" s="1"/>
  <c r="BR494" i="1" s="1"/>
  <c r="BF59" i="1"/>
  <c r="BG59" i="1" s="1"/>
  <c r="BF270" i="1"/>
  <c r="BG270" i="1" s="1"/>
  <c r="BI270" i="1" s="1"/>
  <c r="BF247" i="1"/>
  <c r="BG247" i="1" s="1"/>
  <c r="BI247" i="1" s="1"/>
  <c r="BQ247" i="1" s="1"/>
  <c r="BR247" i="1" s="1"/>
  <c r="BF245" i="1"/>
  <c r="BG245" i="1" s="1"/>
  <c r="BI245" i="1" s="1"/>
  <c r="BF900" i="1"/>
  <c r="BG900" i="1" s="1"/>
  <c r="BI900" i="1" s="1"/>
  <c r="BF246" i="1"/>
  <c r="BG246" i="1" s="1"/>
  <c r="BI246" i="1" s="1"/>
  <c r="BF121" i="1"/>
  <c r="BG121" i="1" s="1"/>
  <c r="BI121" i="1" s="1"/>
  <c r="BF213" i="1"/>
  <c r="BG213" i="1" s="1"/>
  <c r="BI213" i="1" s="1"/>
  <c r="BQ213" i="1" s="1"/>
  <c r="BR213" i="1" s="1"/>
  <c r="BF63" i="1"/>
  <c r="BG63" i="1" s="1"/>
  <c r="BI63" i="1" s="1"/>
  <c r="BF496" i="1"/>
  <c r="BG496" i="1" s="1"/>
  <c r="BI496" i="1" s="1"/>
  <c r="BF267" i="1"/>
  <c r="BG267" i="1" s="1"/>
  <c r="BI267" i="1" s="1"/>
  <c r="BQ267" i="1" s="1"/>
  <c r="BR267" i="1" s="1"/>
  <c r="BF266" i="1"/>
  <c r="BG266" i="1" s="1"/>
  <c r="BI266" i="1" s="1"/>
  <c r="BF565" i="1"/>
  <c r="BG565" i="1" s="1"/>
  <c r="BI565" i="1" s="1"/>
  <c r="BQ565" i="1" s="1"/>
  <c r="BR565" i="1" s="1"/>
  <c r="BF568" i="1"/>
  <c r="BG568" i="1" s="1"/>
  <c r="BI568" i="1" s="1"/>
  <c r="BQ568" i="1" s="1"/>
  <c r="BR568" i="1" s="1"/>
  <c r="BF507" i="1"/>
  <c r="BG507" i="1" s="1"/>
  <c r="BI507" i="1" s="1"/>
  <c r="BF72" i="1"/>
  <c r="BG72" i="1" s="1"/>
  <c r="BI72" i="1" s="1"/>
  <c r="BF348" i="1"/>
  <c r="BG348" i="1" s="1"/>
  <c r="BF1131" i="1"/>
  <c r="BG1131" i="1" s="1"/>
  <c r="BI1131" i="1" s="1"/>
  <c r="BJ1131" i="1" s="1"/>
  <c r="BK1131" i="1" s="1"/>
  <c r="BL1131" i="1" s="1"/>
  <c r="BN1131" i="1" s="1"/>
  <c r="BF569" i="1"/>
  <c r="BG569" i="1" s="1"/>
  <c r="BI569" i="1" s="1"/>
  <c r="BQ569" i="1" s="1"/>
  <c r="BR569" i="1" s="1"/>
  <c r="BF448" i="1"/>
  <c r="BG448" i="1" s="1"/>
  <c r="BI448" i="1" s="1"/>
  <c r="BF410" i="1"/>
  <c r="BG410" i="1" s="1"/>
  <c r="BI410" i="1" s="1"/>
  <c r="BQ410" i="1" s="1"/>
  <c r="BR410" i="1" s="1"/>
  <c r="BF997" i="1"/>
  <c r="BG997" i="1" s="1"/>
  <c r="BI997" i="1" s="1"/>
  <c r="BF256" i="1"/>
  <c r="BG256" i="1" s="1"/>
  <c r="BI256" i="1" s="1"/>
  <c r="BQ256" i="1" s="1"/>
  <c r="BR256" i="1" s="1"/>
  <c r="BF69" i="1"/>
  <c r="BG69" i="1" s="1"/>
  <c r="BI69" i="1" s="1"/>
  <c r="BQ69" i="1" s="1"/>
  <c r="BR69" i="1" s="1"/>
  <c r="BF62" i="1"/>
  <c r="BG62" i="1" s="1"/>
  <c r="BI62" i="1" s="1"/>
  <c r="BQ62" i="1" s="1"/>
  <c r="BR62" i="1" s="1"/>
  <c r="BF498" i="1"/>
  <c r="BG498" i="1" s="1"/>
  <c r="BI498" i="1" s="1"/>
  <c r="BJ498" i="1" s="1"/>
  <c r="BK498" i="1" s="1"/>
  <c r="BL498" i="1" s="1"/>
  <c r="BN498" i="1" s="1"/>
  <c r="BF67" i="1"/>
  <c r="BG67" i="1" s="1"/>
  <c r="BI67" i="1" s="1"/>
  <c r="BF1021" i="1"/>
  <c r="BG1021" i="1" s="1"/>
  <c r="BI1021" i="1" s="1"/>
  <c r="BJ1199" i="1"/>
  <c r="BK1199" i="1" s="1"/>
  <c r="BL1199" i="1" s="1"/>
  <c r="BM1199" i="1" s="1"/>
  <c r="BJ1196" i="1"/>
  <c r="BK1196" i="1" s="1"/>
  <c r="BL1196" i="1" s="1"/>
  <c r="BO1196" i="1" s="1"/>
  <c r="BJ1195" i="1"/>
  <c r="BK1195" i="1" s="1"/>
  <c r="BL1195" i="1" s="1"/>
  <c r="BM1195" i="1" s="1"/>
  <c r="BQ1201" i="1"/>
  <c r="BR1201" i="1" s="1"/>
  <c r="BS1201" i="1" s="1"/>
  <c r="BT1201" i="1" s="1"/>
  <c r="BJ1200" i="1"/>
  <c r="BK1200" i="1" s="1"/>
  <c r="BL1200" i="1" s="1"/>
  <c r="BM1200" i="1" s="1"/>
  <c r="BJ1197" i="1"/>
  <c r="BK1197" i="1" s="1"/>
  <c r="BL1197" i="1" s="1"/>
  <c r="BN1197" i="1" s="1"/>
  <c r="BQ1202" i="1"/>
  <c r="BR1202" i="1" s="1"/>
  <c r="BS1202" i="1" s="1"/>
  <c r="BV1202" i="1" s="1"/>
  <c r="BJ1202" i="1"/>
  <c r="BK1202" i="1" s="1"/>
  <c r="BL1202" i="1" s="1"/>
  <c r="BN1202" i="1" s="1"/>
  <c r="BI833" i="1"/>
  <c r="BI904" i="1"/>
  <c r="BI249" i="1"/>
  <c r="BQ249" i="1" s="1"/>
  <c r="BR249" i="1" s="1"/>
  <c r="BI497" i="1"/>
  <c r="BQ497" i="1" s="1"/>
  <c r="BR497" i="1" s="1"/>
  <c r="BI262" i="1"/>
  <c r="BQ262" i="1" s="1"/>
  <c r="BR262" i="1" s="1"/>
  <c r="BI59" i="1"/>
  <c r="BQ59" i="1" s="1"/>
  <c r="BR59" i="1" s="1"/>
  <c r="BI273" i="1"/>
  <c r="BQ273" i="1" s="1"/>
  <c r="BR273" i="1" s="1"/>
  <c r="BI484" i="1"/>
  <c r="BI349" i="1"/>
  <c r="BI42" i="1"/>
  <c r="BQ42" i="1" s="1"/>
  <c r="BR42" i="1" s="1"/>
  <c r="BI651" i="1"/>
  <c r="BI1065" i="1"/>
  <c r="BI869" i="1"/>
  <c r="BI56" i="1"/>
  <c r="BQ56" i="1" s="1"/>
  <c r="BR56" i="1" s="1"/>
  <c r="BI352" i="1"/>
  <c r="BI485" i="1"/>
  <c r="BI66" i="1"/>
  <c r="BQ66" i="1" s="1"/>
  <c r="BR66" i="1" s="1"/>
  <c r="BI348" i="1"/>
  <c r="BQ348" i="1" s="1"/>
  <c r="BR348" i="1" s="1"/>
  <c r="BI264" i="1"/>
  <c r="BQ264" i="1" s="1"/>
  <c r="BR264" i="1" s="1"/>
  <c r="BI508" i="1"/>
  <c r="BI73" i="1"/>
  <c r="BI505" i="1"/>
  <c r="BI70" i="1"/>
  <c r="BQ70" i="1" s="1"/>
  <c r="BR70" i="1" s="1"/>
  <c r="BI518" i="1"/>
  <c r="BI1073" i="1"/>
  <c r="BQ1073" i="1" s="1"/>
  <c r="BR1073" i="1" s="1"/>
  <c r="BI871" i="1"/>
  <c r="BQ871" i="1" s="1"/>
  <c r="BR871" i="1" s="1"/>
  <c r="BI785" i="1"/>
  <c r="BI244" i="1"/>
  <c r="BQ244" i="1" s="1"/>
  <c r="BR244" i="1" s="1"/>
  <c r="BI409" i="1"/>
  <c r="BI268" i="1"/>
  <c r="BI512" i="1"/>
  <c r="BI493" i="1"/>
  <c r="BQ493" i="1" s="1"/>
  <c r="BR493" i="1" s="1"/>
  <c r="BI74" i="1"/>
  <c r="BJ74" i="1" s="1"/>
  <c r="BK74" i="1" s="1"/>
  <c r="BL74" i="1" s="1"/>
  <c r="BI274" i="1"/>
  <c r="BI55" i="1"/>
  <c r="BI1025" i="1"/>
  <c r="BQ1025" i="1" s="1"/>
  <c r="BR1025" i="1" s="1"/>
  <c r="BI487" i="1"/>
  <c r="BJ487" i="1" s="1"/>
  <c r="BK487" i="1" s="1"/>
  <c r="BL487" i="1" s="1"/>
  <c r="BN487" i="1" s="1"/>
  <c r="BJ1198" i="1"/>
  <c r="BK1198" i="1" s="1"/>
  <c r="BL1198" i="1" s="1"/>
  <c r="BO1198" i="1" s="1"/>
  <c r="BS1200" i="1"/>
  <c r="BV1200" i="1" s="1"/>
  <c r="BS1196" i="1"/>
  <c r="BV1196" i="1" s="1"/>
  <c r="BS1195" i="1"/>
  <c r="BV1195" i="1" s="1"/>
  <c r="BS1199" i="1"/>
  <c r="BT1199" i="1" s="1"/>
  <c r="BS1197" i="1"/>
  <c r="BT1197" i="1" s="1"/>
  <c r="BS1198" i="1"/>
  <c r="BT1198" i="1" s="1"/>
  <c r="BM1201" i="1"/>
  <c r="BN1201" i="1"/>
  <c r="BO1201" i="1"/>
  <c r="BO1202" i="1"/>
  <c r="BE4" i="1"/>
  <c r="BY4" i="1" s="1"/>
  <c r="BE20" i="1"/>
  <c r="BY20" i="1" s="1"/>
  <c r="BE36" i="1"/>
  <c r="BY36" i="1" s="1"/>
  <c r="BE52" i="1"/>
  <c r="BY52" i="1" s="1"/>
  <c r="BE84" i="1"/>
  <c r="BY84" i="1" s="1"/>
  <c r="BE100" i="1"/>
  <c r="BY100" i="1" s="1"/>
  <c r="BE116" i="1"/>
  <c r="BY116" i="1" s="1"/>
  <c r="BE132" i="1"/>
  <c r="BY132" i="1" s="1"/>
  <c r="BE148" i="1"/>
  <c r="BY148" i="1" s="1"/>
  <c r="BE164" i="1"/>
  <c r="BY164" i="1" s="1"/>
  <c r="BE180" i="1"/>
  <c r="BY180" i="1" s="1"/>
  <c r="BE196" i="1"/>
  <c r="BY196" i="1" s="1"/>
  <c r="BE212" i="1"/>
  <c r="BY212" i="1" s="1"/>
  <c r="BE228" i="1"/>
  <c r="BY228" i="1" s="1"/>
  <c r="BE292" i="1"/>
  <c r="BY292" i="1" s="1"/>
  <c r="BE308" i="1"/>
  <c r="BY308" i="1" s="1"/>
  <c r="BE324" i="1"/>
  <c r="BY324" i="1" s="1"/>
  <c r="BE340" i="1"/>
  <c r="BY340" i="1" s="1"/>
  <c r="BE356" i="1"/>
  <c r="BY356" i="1" s="1"/>
  <c r="BE372" i="1"/>
  <c r="BY372" i="1" s="1"/>
  <c r="BE388" i="1"/>
  <c r="BY388" i="1" s="1"/>
  <c r="BE404" i="1"/>
  <c r="BY404" i="1" s="1"/>
  <c r="BE420" i="1"/>
  <c r="BY420" i="1" s="1"/>
  <c r="BE436" i="1"/>
  <c r="BY436" i="1" s="1"/>
  <c r="BE452" i="1"/>
  <c r="BY452" i="1" s="1"/>
  <c r="BE468" i="1"/>
  <c r="BY468" i="1" s="1"/>
  <c r="BE532" i="1"/>
  <c r="BY532" i="1" s="1"/>
  <c r="BE548" i="1"/>
  <c r="BY548" i="1" s="1"/>
  <c r="BE564" i="1"/>
  <c r="BY564" i="1" s="1"/>
  <c r="BE580" i="1"/>
  <c r="BY580" i="1" s="1"/>
  <c r="BE596" i="1"/>
  <c r="BY596" i="1" s="1"/>
  <c r="BE612" i="1"/>
  <c r="BY612" i="1" s="1"/>
  <c r="BE628" i="1"/>
  <c r="BY628" i="1" s="1"/>
  <c r="BE644" i="1"/>
  <c r="BY644" i="1" s="1"/>
  <c r="BE660" i="1"/>
  <c r="BY660" i="1" s="1"/>
  <c r="BE676" i="1"/>
  <c r="BY676" i="1" s="1"/>
  <c r="BE692" i="1"/>
  <c r="BY692" i="1" s="1"/>
  <c r="BE708" i="1"/>
  <c r="BY708" i="1" s="1"/>
  <c r="BE724" i="1"/>
  <c r="BY724" i="1" s="1"/>
  <c r="BE740" i="1"/>
  <c r="BY740" i="1" s="1"/>
  <c r="BE756" i="1"/>
  <c r="BY756" i="1" s="1"/>
  <c r="BE772" i="1"/>
  <c r="BY772" i="1" s="1"/>
  <c r="BE788" i="1"/>
  <c r="BY788" i="1" s="1"/>
  <c r="BE804" i="1"/>
  <c r="BY804" i="1" s="1"/>
  <c r="BE820" i="1"/>
  <c r="BY820" i="1" s="1"/>
  <c r="BE836" i="1"/>
  <c r="BY836" i="1" s="1"/>
  <c r="BE852" i="1"/>
  <c r="BY852" i="1" s="1"/>
  <c r="BE9" i="1"/>
  <c r="BY9" i="1" s="1"/>
  <c r="BE25" i="1"/>
  <c r="BY25" i="1" s="1"/>
  <c r="BE45" i="1"/>
  <c r="BY45" i="1" s="1"/>
  <c r="BE77" i="1"/>
  <c r="BY77" i="1" s="1"/>
  <c r="BE93" i="1"/>
  <c r="BY93" i="1" s="1"/>
  <c r="BE109" i="1"/>
  <c r="BY109" i="1" s="1"/>
  <c r="BE125" i="1"/>
  <c r="BY125" i="1" s="1"/>
  <c r="BE141" i="1"/>
  <c r="BY141" i="1" s="1"/>
  <c r="BE157" i="1"/>
  <c r="BY157" i="1" s="1"/>
  <c r="BE173" i="1"/>
  <c r="BY173" i="1" s="1"/>
  <c r="BE189" i="1"/>
  <c r="BY189" i="1" s="1"/>
  <c r="BE205" i="1"/>
  <c r="BY205" i="1" s="1"/>
  <c r="BE221" i="1"/>
  <c r="BY221" i="1" s="1"/>
  <c r="BE237" i="1"/>
  <c r="BY237" i="1" s="1"/>
  <c r="BE285" i="1"/>
  <c r="BY285" i="1" s="1"/>
  <c r="BE301" i="1"/>
  <c r="BY301" i="1" s="1"/>
  <c r="BE317" i="1"/>
  <c r="BY317" i="1" s="1"/>
  <c r="BE381" i="1"/>
  <c r="BY381" i="1" s="1"/>
  <c r="BE397" i="1"/>
  <c r="BY397" i="1" s="1"/>
  <c r="BE413" i="1"/>
  <c r="BY413" i="1" s="1"/>
  <c r="BE429" i="1"/>
  <c r="BY429" i="1" s="1"/>
  <c r="BE445" i="1"/>
  <c r="BY445" i="1" s="1"/>
  <c r="BE461" i="1"/>
  <c r="BY461" i="1" s="1"/>
  <c r="BE477" i="1"/>
  <c r="BY477" i="1" s="1"/>
  <c r="BE525" i="1"/>
  <c r="BY525" i="1" s="1"/>
  <c r="BE541" i="1"/>
  <c r="BY541" i="1" s="1"/>
  <c r="BE557" i="1"/>
  <c r="BY557" i="1" s="1"/>
  <c r="BE573" i="1"/>
  <c r="BY573" i="1" s="1"/>
  <c r="BE589" i="1"/>
  <c r="BY589" i="1" s="1"/>
  <c r="BE605" i="1"/>
  <c r="BY605" i="1" s="1"/>
  <c r="BE621" i="1"/>
  <c r="BY621" i="1" s="1"/>
  <c r="BE637" i="1"/>
  <c r="BY637" i="1" s="1"/>
  <c r="BE669" i="1"/>
  <c r="BY669" i="1" s="1"/>
  <c r="BE685" i="1"/>
  <c r="BY685" i="1" s="1"/>
  <c r="BE701" i="1"/>
  <c r="BY701" i="1" s="1"/>
  <c r="BE717" i="1"/>
  <c r="BY717" i="1" s="1"/>
  <c r="BE733" i="1"/>
  <c r="BY733" i="1" s="1"/>
  <c r="BE749" i="1"/>
  <c r="BY749" i="1" s="1"/>
  <c r="BE765" i="1"/>
  <c r="BY765" i="1" s="1"/>
  <c r="BE781" i="1"/>
  <c r="BY781" i="1" s="1"/>
  <c r="BE797" i="1"/>
  <c r="BY797" i="1" s="1"/>
  <c r="BE813" i="1"/>
  <c r="BY813" i="1" s="1"/>
  <c r="BE6" i="1"/>
  <c r="BY6" i="1" s="1"/>
  <c r="BE22" i="1"/>
  <c r="BY22" i="1" s="1"/>
  <c r="BE38" i="1"/>
  <c r="BY38" i="1" s="1"/>
  <c r="BE86" i="1"/>
  <c r="BY86" i="1" s="1"/>
  <c r="BE102" i="1"/>
  <c r="BY102" i="1" s="1"/>
  <c r="BE118" i="1"/>
  <c r="BY118" i="1" s="1"/>
  <c r="BE134" i="1"/>
  <c r="BY134" i="1" s="1"/>
  <c r="BE150" i="1"/>
  <c r="BY150" i="1" s="1"/>
  <c r="BE166" i="1"/>
  <c r="BY166" i="1" s="1"/>
  <c r="BE182" i="1"/>
  <c r="BY182" i="1" s="1"/>
  <c r="BE198" i="1"/>
  <c r="BY198" i="1" s="1"/>
  <c r="BE214" i="1"/>
  <c r="BY214" i="1" s="1"/>
  <c r="BE230" i="1"/>
  <c r="BY230" i="1" s="1"/>
  <c r="BE278" i="1"/>
  <c r="BY278" i="1" s="1"/>
  <c r="BE294" i="1"/>
  <c r="BY294" i="1" s="1"/>
  <c r="BE310" i="1"/>
  <c r="BY310" i="1" s="1"/>
  <c r="BE326" i="1"/>
  <c r="BY326" i="1" s="1"/>
  <c r="BE342" i="1"/>
  <c r="BY342" i="1" s="1"/>
  <c r="BE358" i="1"/>
  <c r="BY358" i="1" s="1"/>
  <c r="BE374" i="1"/>
  <c r="BY374" i="1" s="1"/>
  <c r="BE390" i="1"/>
  <c r="BY390" i="1" s="1"/>
  <c r="BE406" i="1"/>
  <c r="BY406" i="1" s="1"/>
  <c r="BE422" i="1"/>
  <c r="BY422" i="1" s="1"/>
  <c r="BE438" i="1"/>
  <c r="BY438" i="1" s="1"/>
  <c r="BE454" i="1"/>
  <c r="BY454" i="1" s="1"/>
  <c r="BE470" i="1"/>
  <c r="BY470" i="1" s="1"/>
  <c r="BE7" i="1"/>
  <c r="BY7" i="1" s="1"/>
  <c r="BE23" i="1"/>
  <c r="BY23" i="1" s="1"/>
  <c r="BE39" i="1"/>
  <c r="BY39" i="1" s="1"/>
  <c r="BE87" i="1"/>
  <c r="BY87" i="1" s="1"/>
  <c r="BE103" i="1"/>
  <c r="BY103" i="1" s="1"/>
  <c r="BE119" i="1"/>
  <c r="BY119" i="1" s="1"/>
  <c r="BE135" i="1"/>
  <c r="BY135" i="1" s="1"/>
  <c r="BE151" i="1"/>
  <c r="BY151" i="1" s="1"/>
  <c r="BE167" i="1"/>
  <c r="BY167" i="1" s="1"/>
  <c r="BE183" i="1"/>
  <c r="BY183" i="1" s="1"/>
  <c r="BE199" i="1"/>
  <c r="BY199" i="1" s="1"/>
  <c r="BE215" i="1"/>
  <c r="BY215" i="1" s="1"/>
  <c r="BE231" i="1"/>
  <c r="BY231" i="1" s="1"/>
  <c r="BE279" i="1"/>
  <c r="BY279" i="1" s="1"/>
  <c r="BE295" i="1"/>
  <c r="BY295" i="1" s="1"/>
  <c r="BE311" i="1"/>
  <c r="BY311" i="1" s="1"/>
  <c r="BE327" i="1"/>
  <c r="BY327" i="1" s="1"/>
  <c r="BE343" i="1"/>
  <c r="BY343" i="1" s="1"/>
  <c r="BE359" i="1"/>
  <c r="BY359" i="1" s="1"/>
  <c r="BE375" i="1"/>
  <c r="BY375" i="1" s="1"/>
  <c r="BE391" i="1"/>
  <c r="BY391" i="1" s="1"/>
  <c r="BE407" i="1"/>
  <c r="BY407" i="1" s="1"/>
  <c r="BE423" i="1"/>
  <c r="BY423" i="1" s="1"/>
  <c r="BE439" i="1"/>
  <c r="BY439" i="1" s="1"/>
  <c r="BE455" i="1"/>
  <c r="BY455" i="1" s="1"/>
  <c r="BE471" i="1"/>
  <c r="BY471" i="1" s="1"/>
  <c r="BE535" i="1"/>
  <c r="BY535" i="1" s="1"/>
  <c r="BE583" i="1"/>
  <c r="BY583" i="1" s="1"/>
  <c r="BE599" i="1"/>
  <c r="BY599" i="1" s="1"/>
  <c r="BE615" i="1"/>
  <c r="BY615" i="1" s="1"/>
  <c r="BE631" i="1"/>
  <c r="BY631" i="1" s="1"/>
  <c r="BE647" i="1"/>
  <c r="BY647" i="1" s="1"/>
  <c r="BE663" i="1"/>
  <c r="BY663" i="1" s="1"/>
  <c r="BE679" i="1"/>
  <c r="BY679" i="1" s="1"/>
  <c r="BE695" i="1"/>
  <c r="BY695" i="1" s="1"/>
  <c r="BE711" i="1"/>
  <c r="BY711" i="1" s="1"/>
  <c r="BE727" i="1"/>
  <c r="BY727" i="1" s="1"/>
  <c r="BE743" i="1"/>
  <c r="BY743" i="1" s="1"/>
  <c r="BE759" i="1"/>
  <c r="BY759" i="1" s="1"/>
  <c r="BE775" i="1"/>
  <c r="BY775" i="1" s="1"/>
  <c r="BE530" i="1"/>
  <c r="BY530" i="1" s="1"/>
  <c r="BE546" i="1"/>
  <c r="BY546" i="1" s="1"/>
  <c r="BE562" i="1"/>
  <c r="BY562" i="1" s="1"/>
  <c r="BE578" i="1"/>
  <c r="BY578" i="1" s="1"/>
  <c r="BE594" i="1"/>
  <c r="BY594" i="1" s="1"/>
  <c r="BE610" i="1"/>
  <c r="BY610" i="1" s="1"/>
  <c r="BE626" i="1"/>
  <c r="BY626" i="1" s="1"/>
  <c r="BE642" i="1"/>
  <c r="BY642" i="1" s="1"/>
  <c r="BE658" i="1"/>
  <c r="BY658" i="1" s="1"/>
  <c r="BE674" i="1"/>
  <c r="BY674" i="1" s="1"/>
  <c r="BE690" i="1"/>
  <c r="BY690" i="1" s="1"/>
  <c r="BE706" i="1"/>
  <c r="BY706" i="1" s="1"/>
  <c r="BE722" i="1"/>
  <c r="BY722" i="1" s="1"/>
  <c r="BE738" i="1"/>
  <c r="BY738" i="1" s="1"/>
  <c r="BE770" i="1"/>
  <c r="BY770" i="1" s="1"/>
  <c r="BE786" i="1"/>
  <c r="BY786" i="1" s="1"/>
  <c r="BE802" i="1"/>
  <c r="BY802" i="1" s="1"/>
  <c r="BE818" i="1"/>
  <c r="BY818" i="1" s="1"/>
  <c r="BE834" i="1"/>
  <c r="BY834" i="1" s="1"/>
  <c r="BE850" i="1"/>
  <c r="BY850" i="1" s="1"/>
  <c r="BE866" i="1"/>
  <c r="BY866" i="1" s="1"/>
  <c r="BE882" i="1"/>
  <c r="BY882" i="1" s="1"/>
  <c r="BE898" i="1"/>
  <c r="BY898" i="1" s="1"/>
  <c r="BE914" i="1"/>
  <c r="BY914" i="1" s="1"/>
  <c r="BE930" i="1"/>
  <c r="BY930" i="1" s="1"/>
  <c r="BE946" i="1"/>
  <c r="BY946" i="1" s="1"/>
  <c r="BE962" i="1"/>
  <c r="BY962" i="1" s="1"/>
  <c r="BE978" i="1"/>
  <c r="BY978" i="1" s="1"/>
  <c r="BE994" i="1"/>
  <c r="BY994" i="1" s="1"/>
  <c r="BE1010" i="1"/>
  <c r="BY1010" i="1" s="1"/>
  <c r="BE1026" i="1"/>
  <c r="BY1026" i="1" s="1"/>
  <c r="BE1090" i="1"/>
  <c r="BY1090" i="1" s="1"/>
  <c r="BE1106" i="1"/>
  <c r="BY1106" i="1" s="1"/>
  <c r="BE1122" i="1"/>
  <c r="BY1122" i="1" s="1"/>
  <c r="BE1138" i="1"/>
  <c r="BY1138" i="1" s="1"/>
  <c r="BE1154" i="1"/>
  <c r="BY1154" i="1" s="1"/>
  <c r="BE1170" i="1"/>
  <c r="BY1170" i="1" s="1"/>
  <c r="BE1186" i="1"/>
  <c r="BY1186" i="1" s="1"/>
  <c r="BE791" i="1"/>
  <c r="BY791" i="1" s="1"/>
  <c r="BE807" i="1"/>
  <c r="BY807" i="1" s="1"/>
  <c r="BE823" i="1"/>
  <c r="BY823" i="1" s="1"/>
  <c r="BE839" i="1"/>
  <c r="BY839" i="1" s="1"/>
  <c r="BE855" i="1"/>
  <c r="BY855" i="1" s="1"/>
  <c r="BE887" i="1"/>
  <c r="BY887" i="1" s="1"/>
  <c r="BE903" i="1"/>
  <c r="BY903" i="1" s="1"/>
  <c r="BE919" i="1"/>
  <c r="BY919" i="1" s="1"/>
  <c r="BE951" i="1"/>
  <c r="BY951" i="1" s="1"/>
  <c r="BE967" i="1"/>
  <c r="BY967" i="1" s="1"/>
  <c r="BE983" i="1"/>
  <c r="BY983" i="1" s="1"/>
  <c r="BE999" i="1"/>
  <c r="BY999" i="1" s="1"/>
  <c r="BE1015" i="1"/>
  <c r="BY1015" i="1" s="1"/>
  <c r="BE1031" i="1"/>
  <c r="BY1031" i="1" s="1"/>
  <c r="BE1047" i="1"/>
  <c r="BY1047" i="1" s="1"/>
  <c r="BE1063" i="1"/>
  <c r="BY1063" i="1" s="1"/>
  <c r="BE1079" i="1"/>
  <c r="BY1079" i="1" s="1"/>
  <c r="BE1095" i="1"/>
  <c r="BY1095" i="1" s="1"/>
  <c r="BE1111" i="1"/>
  <c r="BY1111" i="1" s="1"/>
  <c r="BE1127" i="1"/>
  <c r="BY1127" i="1" s="1"/>
  <c r="BE1143" i="1"/>
  <c r="BY1143" i="1" s="1"/>
  <c r="BE1159" i="1"/>
  <c r="BY1159" i="1" s="1"/>
  <c r="BE1175" i="1"/>
  <c r="BY1175" i="1" s="1"/>
  <c r="BE1191" i="1"/>
  <c r="BY1191" i="1" s="1"/>
  <c r="BE936" i="1"/>
  <c r="BY936" i="1" s="1"/>
  <c r="BE952" i="1"/>
  <c r="BY952" i="1" s="1"/>
  <c r="BE968" i="1"/>
  <c r="BY968" i="1" s="1"/>
  <c r="BE984" i="1"/>
  <c r="BY984" i="1" s="1"/>
  <c r="BE1000" i="1"/>
  <c r="BY1000" i="1" s="1"/>
  <c r="BE1016" i="1"/>
  <c r="BY1016" i="1" s="1"/>
  <c r="BE1032" i="1"/>
  <c r="BY1032" i="1" s="1"/>
  <c r="BE1048" i="1"/>
  <c r="BY1048" i="1" s="1"/>
  <c r="BE1064" i="1"/>
  <c r="BY1064" i="1" s="1"/>
  <c r="BE1080" i="1"/>
  <c r="BY1080" i="1" s="1"/>
  <c r="BE1096" i="1"/>
  <c r="BY1096" i="1" s="1"/>
  <c r="BE1112" i="1"/>
  <c r="BY1112" i="1" s="1"/>
  <c r="BE1128" i="1"/>
  <c r="BY1128" i="1" s="1"/>
  <c r="BE1144" i="1"/>
  <c r="BY1144" i="1" s="1"/>
  <c r="BE1160" i="1"/>
  <c r="BY1160" i="1" s="1"/>
  <c r="BE1176" i="1"/>
  <c r="BY1176" i="1" s="1"/>
  <c r="BE1192" i="1"/>
  <c r="BY1192" i="1" s="1"/>
  <c r="BE909" i="1"/>
  <c r="BY909" i="1" s="1"/>
  <c r="BE925" i="1"/>
  <c r="BY925" i="1" s="1"/>
  <c r="BE941" i="1"/>
  <c r="BY941" i="1" s="1"/>
  <c r="BE957" i="1"/>
  <c r="BY957" i="1" s="1"/>
  <c r="BE973" i="1"/>
  <c r="BY973" i="1" s="1"/>
  <c r="BE989" i="1"/>
  <c r="BY989" i="1" s="1"/>
  <c r="BE1005" i="1"/>
  <c r="BY1005" i="1" s="1"/>
  <c r="BE1037" i="1"/>
  <c r="BY1037" i="1" s="1"/>
  <c r="BE1053" i="1"/>
  <c r="BY1053" i="1" s="1"/>
  <c r="BE1085" i="1"/>
  <c r="BY1085" i="1" s="1"/>
  <c r="BE1101" i="1"/>
  <c r="BY1101" i="1" s="1"/>
  <c r="BE1117" i="1"/>
  <c r="BY1117" i="1" s="1"/>
  <c r="BE1133" i="1"/>
  <c r="BY1133" i="1" s="1"/>
  <c r="BE1149" i="1"/>
  <c r="BY1149" i="1" s="1"/>
  <c r="BE1165" i="1"/>
  <c r="BY1165" i="1" s="1"/>
  <c r="BE1181" i="1"/>
  <c r="BY1181" i="1" s="1"/>
  <c r="BE868" i="1"/>
  <c r="BY868" i="1" s="1"/>
  <c r="BE884" i="1"/>
  <c r="BY884" i="1" s="1"/>
  <c r="BE916" i="1"/>
  <c r="BY916" i="1" s="1"/>
  <c r="BE841" i="1"/>
  <c r="BY841" i="1" s="1"/>
  <c r="BE873" i="1"/>
  <c r="BY873" i="1" s="1"/>
  <c r="BE889" i="1"/>
  <c r="BY889" i="1" s="1"/>
  <c r="BE1006" i="1"/>
  <c r="BY1006" i="1" s="1"/>
  <c r="BE1058" i="1"/>
  <c r="BY1058" i="1" s="1"/>
  <c r="BE1078" i="1"/>
  <c r="BY1078" i="1" s="1"/>
  <c r="BE1076" i="1"/>
  <c r="BY1076" i="1" s="1"/>
  <c r="BE829" i="1"/>
  <c r="BY829" i="1" s="1"/>
  <c r="BE8" i="1"/>
  <c r="BY8" i="1" s="1"/>
  <c r="BE24" i="1"/>
  <c r="BY24" i="1" s="1"/>
  <c r="BE40" i="1"/>
  <c r="BY40" i="1" s="1"/>
  <c r="BE88" i="1"/>
  <c r="BY88" i="1" s="1"/>
  <c r="BE104" i="1"/>
  <c r="BY104" i="1" s="1"/>
  <c r="BE120" i="1"/>
  <c r="BY120" i="1" s="1"/>
  <c r="BE136" i="1"/>
  <c r="BY136" i="1" s="1"/>
  <c r="BE152" i="1"/>
  <c r="BY152" i="1" s="1"/>
  <c r="BE168" i="1"/>
  <c r="BY168" i="1" s="1"/>
  <c r="BE184" i="1"/>
  <c r="BY184" i="1" s="1"/>
  <c r="BE200" i="1"/>
  <c r="BY200" i="1" s="1"/>
  <c r="BE216" i="1"/>
  <c r="BY216" i="1" s="1"/>
  <c r="BE232" i="1"/>
  <c r="BY232" i="1" s="1"/>
  <c r="BE280" i="1"/>
  <c r="BY280" i="1" s="1"/>
  <c r="BE296" i="1"/>
  <c r="BY296" i="1" s="1"/>
  <c r="BE312" i="1"/>
  <c r="BY312" i="1" s="1"/>
  <c r="BE328" i="1"/>
  <c r="BY328" i="1" s="1"/>
  <c r="BE344" i="1"/>
  <c r="BY344" i="1" s="1"/>
  <c r="BE360" i="1"/>
  <c r="BY360" i="1" s="1"/>
  <c r="BE376" i="1"/>
  <c r="BY376" i="1" s="1"/>
  <c r="BE392" i="1"/>
  <c r="BY392" i="1" s="1"/>
  <c r="BE408" i="1"/>
  <c r="BY408" i="1" s="1"/>
  <c r="BE424" i="1"/>
  <c r="BY424" i="1" s="1"/>
  <c r="BE440" i="1"/>
  <c r="BY440" i="1" s="1"/>
  <c r="BE456" i="1"/>
  <c r="BY456" i="1" s="1"/>
  <c r="BE472" i="1"/>
  <c r="BY472" i="1" s="1"/>
  <c r="BE520" i="1"/>
  <c r="BY520" i="1" s="1"/>
  <c r="BE536" i="1"/>
  <c r="BY536" i="1" s="1"/>
  <c r="BE552" i="1"/>
  <c r="BY552" i="1" s="1"/>
  <c r="BE584" i="1"/>
  <c r="BY584" i="1" s="1"/>
  <c r="BE600" i="1"/>
  <c r="BY600" i="1" s="1"/>
  <c r="BE616" i="1"/>
  <c r="BY616" i="1" s="1"/>
  <c r="BE632" i="1"/>
  <c r="BY632" i="1" s="1"/>
  <c r="BE648" i="1"/>
  <c r="BY648" i="1" s="1"/>
  <c r="BE664" i="1"/>
  <c r="BY664" i="1" s="1"/>
  <c r="BE680" i="1"/>
  <c r="BY680" i="1" s="1"/>
  <c r="BE696" i="1"/>
  <c r="BY696" i="1" s="1"/>
  <c r="BE712" i="1"/>
  <c r="BY712" i="1" s="1"/>
  <c r="BE728" i="1"/>
  <c r="BY728" i="1" s="1"/>
  <c r="BE744" i="1"/>
  <c r="BY744" i="1" s="1"/>
  <c r="BE760" i="1"/>
  <c r="BY760" i="1" s="1"/>
  <c r="BE776" i="1"/>
  <c r="BY776" i="1" s="1"/>
  <c r="BE792" i="1"/>
  <c r="BY792" i="1" s="1"/>
  <c r="BE808" i="1"/>
  <c r="BY808" i="1" s="1"/>
  <c r="BE824" i="1"/>
  <c r="BY824" i="1" s="1"/>
  <c r="BE840" i="1"/>
  <c r="BY840" i="1" s="1"/>
  <c r="BE856" i="1"/>
  <c r="BY856" i="1" s="1"/>
  <c r="BE849" i="1"/>
  <c r="BY849" i="1" s="1"/>
  <c r="BE13" i="1"/>
  <c r="BY13" i="1" s="1"/>
  <c r="BE29" i="1"/>
  <c r="BY29" i="1" s="1"/>
  <c r="BE49" i="1"/>
  <c r="BY49" i="1" s="1"/>
  <c r="BE81" i="1"/>
  <c r="BY81" i="1" s="1"/>
  <c r="BE97" i="1"/>
  <c r="BY97" i="1" s="1"/>
  <c r="BE113" i="1"/>
  <c r="BY113" i="1" s="1"/>
  <c r="BE129" i="1"/>
  <c r="BY129" i="1" s="1"/>
  <c r="BE145" i="1"/>
  <c r="BY145" i="1" s="1"/>
  <c r="BE161" i="1"/>
  <c r="BY161" i="1" s="1"/>
  <c r="BE177" i="1"/>
  <c r="BY177" i="1" s="1"/>
  <c r="BE193" i="1"/>
  <c r="BY193" i="1" s="1"/>
  <c r="BE209" i="1"/>
  <c r="BY209" i="1" s="1"/>
  <c r="BE225" i="1"/>
  <c r="BY225" i="1" s="1"/>
  <c r="BE241" i="1"/>
  <c r="BY241" i="1" s="1"/>
  <c r="BE289" i="1"/>
  <c r="BY289" i="1" s="1"/>
  <c r="BE305" i="1"/>
  <c r="BY305" i="1" s="1"/>
  <c r="BE321" i="1"/>
  <c r="BY321" i="1" s="1"/>
  <c r="BE369" i="1"/>
  <c r="BY369" i="1" s="1"/>
  <c r="BE385" i="1"/>
  <c r="BY385" i="1" s="1"/>
  <c r="BE401" i="1"/>
  <c r="BY401" i="1" s="1"/>
  <c r="BE417" i="1"/>
  <c r="BY417" i="1" s="1"/>
  <c r="BE433" i="1"/>
  <c r="BY433" i="1" s="1"/>
  <c r="BE449" i="1"/>
  <c r="BY449" i="1" s="1"/>
  <c r="BE465" i="1"/>
  <c r="BY465" i="1" s="1"/>
  <c r="BE481" i="1"/>
  <c r="BY481" i="1" s="1"/>
  <c r="BE529" i="1"/>
  <c r="BY529" i="1" s="1"/>
  <c r="BE545" i="1"/>
  <c r="BY545" i="1" s="1"/>
  <c r="BE561" i="1"/>
  <c r="BY561" i="1" s="1"/>
  <c r="BE577" i="1"/>
  <c r="BY577" i="1" s="1"/>
  <c r="BE593" i="1"/>
  <c r="BY593" i="1" s="1"/>
  <c r="BE609" i="1"/>
  <c r="BY609" i="1" s="1"/>
  <c r="BE625" i="1"/>
  <c r="BY625" i="1" s="1"/>
  <c r="BE641" i="1"/>
  <c r="BY641" i="1" s="1"/>
  <c r="BE657" i="1"/>
  <c r="BY657" i="1" s="1"/>
  <c r="BE673" i="1"/>
  <c r="BY673" i="1" s="1"/>
  <c r="BE689" i="1"/>
  <c r="BY689" i="1" s="1"/>
  <c r="BE705" i="1"/>
  <c r="BY705" i="1" s="1"/>
  <c r="BE721" i="1"/>
  <c r="BY721" i="1" s="1"/>
  <c r="BE737" i="1"/>
  <c r="BY737" i="1" s="1"/>
  <c r="BE753" i="1"/>
  <c r="BY753" i="1" s="1"/>
  <c r="BE769" i="1"/>
  <c r="BY769" i="1" s="1"/>
  <c r="BE801" i="1"/>
  <c r="BY801" i="1" s="1"/>
  <c r="BE817" i="1"/>
  <c r="BY817" i="1" s="1"/>
  <c r="BE10" i="1"/>
  <c r="BY10" i="1" s="1"/>
  <c r="BE26" i="1"/>
  <c r="BY26" i="1" s="1"/>
  <c r="BE90" i="1"/>
  <c r="BY90" i="1" s="1"/>
  <c r="BE106" i="1"/>
  <c r="BY106" i="1" s="1"/>
  <c r="BE138" i="1"/>
  <c r="BY138" i="1" s="1"/>
  <c r="BE154" i="1"/>
  <c r="BY154" i="1" s="1"/>
  <c r="BE170" i="1"/>
  <c r="BY170" i="1" s="1"/>
  <c r="BE186" i="1"/>
  <c r="BY186" i="1" s="1"/>
  <c r="BE202" i="1"/>
  <c r="BY202" i="1" s="1"/>
  <c r="BE218" i="1"/>
  <c r="BY218" i="1" s="1"/>
  <c r="BE234" i="1"/>
  <c r="BY234" i="1" s="1"/>
  <c r="BE282" i="1"/>
  <c r="BY282" i="1" s="1"/>
  <c r="BE298" i="1"/>
  <c r="BY298" i="1" s="1"/>
  <c r="BE314" i="1"/>
  <c r="BY314" i="1" s="1"/>
  <c r="BE330" i="1"/>
  <c r="BY330" i="1" s="1"/>
  <c r="BE346" i="1"/>
  <c r="BY346" i="1" s="1"/>
  <c r="BE362" i="1"/>
  <c r="BY362" i="1" s="1"/>
  <c r="BE378" i="1"/>
  <c r="BY378" i="1" s="1"/>
  <c r="BE394" i="1"/>
  <c r="BY394" i="1" s="1"/>
  <c r="BE426" i="1"/>
  <c r="BY426" i="1" s="1"/>
  <c r="BE442" i="1"/>
  <c r="BY442" i="1" s="1"/>
  <c r="BE458" i="1"/>
  <c r="BY458" i="1" s="1"/>
  <c r="BE474" i="1"/>
  <c r="BY474" i="1" s="1"/>
  <c r="BE522" i="1"/>
  <c r="BY522" i="1" s="1"/>
  <c r="BE11" i="1"/>
  <c r="BY11" i="1" s="1"/>
  <c r="BE27" i="1"/>
  <c r="BY27" i="1" s="1"/>
  <c r="BE75" i="1"/>
  <c r="BY75" i="1" s="1"/>
  <c r="BE91" i="1"/>
  <c r="BY91" i="1" s="1"/>
  <c r="BE107" i="1"/>
  <c r="BY107" i="1" s="1"/>
  <c r="BE123" i="1"/>
  <c r="BY123" i="1" s="1"/>
  <c r="BE139" i="1"/>
  <c r="BY139" i="1" s="1"/>
  <c r="BE155" i="1"/>
  <c r="BY155" i="1" s="1"/>
  <c r="BE171" i="1"/>
  <c r="BY171" i="1" s="1"/>
  <c r="BE187" i="1"/>
  <c r="BY187" i="1" s="1"/>
  <c r="BE203" i="1"/>
  <c r="BY203" i="1" s="1"/>
  <c r="BE219" i="1"/>
  <c r="BY219" i="1" s="1"/>
  <c r="BE235" i="1"/>
  <c r="BY235" i="1" s="1"/>
  <c r="BE283" i="1"/>
  <c r="BY283" i="1" s="1"/>
  <c r="BE315" i="1"/>
  <c r="BY315" i="1" s="1"/>
  <c r="BE331" i="1"/>
  <c r="BY331" i="1" s="1"/>
  <c r="BE347" i="1"/>
  <c r="BY347" i="1" s="1"/>
  <c r="BE363" i="1"/>
  <c r="BY363" i="1" s="1"/>
  <c r="BE379" i="1"/>
  <c r="BY379" i="1" s="1"/>
  <c r="BE395" i="1"/>
  <c r="BY395" i="1" s="1"/>
  <c r="BE427" i="1"/>
  <c r="BY427" i="1" s="1"/>
  <c r="BE443" i="1"/>
  <c r="BY443" i="1" s="1"/>
  <c r="BE459" i="1"/>
  <c r="BY459" i="1" s="1"/>
  <c r="BE475" i="1"/>
  <c r="BY475" i="1" s="1"/>
  <c r="BE523" i="1"/>
  <c r="BY523" i="1" s="1"/>
  <c r="BE539" i="1"/>
  <c r="BY539" i="1" s="1"/>
  <c r="BE555" i="1"/>
  <c r="BY555" i="1" s="1"/>
  <c r="BE571" i="1"/>
  <c r="BY571" i="1" s="1"/>
  <c r="BE587" i="1"/>
  <c r="BY587" i="1" s="1"/>
  <c r="BE603" i="1"/>
  <c r="BY603" i="1" s="1"/>
  <c r="BE619" i="1"/>
  <c r="BY619" i="1" s="1"/>
  <c r="BE635" i="1"/>
  <c r="BY635" i="1" s="1"/>
  <c r="BE667" i="1"/>
  <c r="BY667" i="1" s="1"/>
  <c r="BE683" i="1"/>
  <c r="BY683" i="1" s="1"/>
  <c r="BE699" i="1"/>
  <c r="BY699" i="1" s="1"/>
  <c r="BE715" i="1"/>
  <c r="BY715" i="1" s="1"/>
  <c r="BE731" i="1"/>
  <c r="BY731" i="1" s="1"/>
  <c r="BE747" i="1"/>
  <c r="BY747" i="1" s="1"/>
  <c r="BE763" i="1"/>
  <c r="BY763" i="1" s="1"/>
  <c r="BE779" i="1"/>
  <c r="BY779" i="1" s="1"/>
  <c r="BE534" i="1"/>
  <c r="BY534" i="1" s="1"/>
  <c r="BE582" i="1"/>
  <c r="BY582" i="1" s="1"/>
  <c r="BE598" i="1"/>
  <c r="BY598" i="1" s="1"/>
  <c r="BE614" i="1"/>
  <c r="BY614" i="1" s="1"/>
  <c r="BE630" i="1"/>
  <c r="BY630" i="1" s="1"/>
  <c r="BE646" i="1"/>
  <c r="BY646" i="1" s="1"/>
  <c r="BE662" i="1"/>
  <c r="BY662" i="1" s="1"/>
  <c r="BE678" i="1"/>
  <c r="BY678" i="1" s="1"/>
  <c r="BE694" i="1"/>
  <c r="BY694" i="1" s="1"/>
  <c r="BE710" i="1"/>
  <c r="BY710" i="1" s="1"/>
  <c r="BE726" i="1"/>
  <c r="BY726" i="1" s="1"/>
  <c r="BE742" i="1"/>
  <c r="BY742" i="1" s="1"/>
  <c r="BE758" i="1"/>
  <c r="BY758" i="1" s="1"/>
  <c r="BE774" i="1"/>
  <c r="BY774" i="1" s="1"/>
  <c r="BE790" i="1"/>
  <c r="BY790" i="1" s="1"/>
  <c r="BE806" i="1"/>
  <c r="BY806" i="1" s="1"/>
  <c r="BE822" i="1"/>
  <c r="BY822" i="1" s="1"/>
  <c r="BE838" i="1"/>
  <c r="BY838" i="1" s="1"/>
  <c r="BE854" i="1"/>
  <c r="BY854" i="1" s="1"/>
  <c r="BE886" i="1"/>
  <c r="BY886" i="1" s="1"/>
  <c r="BE902" i="1"/>
  <c r="BY902" i="1" s="1"/>
  <c r="BE918" i="1"/>
  <c r="BY918" i="1" s="1"/>
  <c r="BE934" i="1"/>
  <c r="BY934" i="1" s="1"/>
  <c r="BE950" i="1"/>
  <c r="BY950" i="1" s="1"/>
  <c r="BE966" i="1"/>
  <c r="BY966" i="1" s="1"/>
  <c r="BE982" i="1"/>
  <c r="BY982" i="1" s="1"/>
  <c r="BE998" i="1"/>
  <c r="BY998" i="1" s="1"/>
  <c r="BE1014" i="1"/>
  <c r="BY1014" i="1" s="1"/>
  <c r="BE1030" i="1"/>
  <c r="BY1030" i="1" s="1"/>
  <c r="BE1046" i="1"/>
  <c r="BY1046" i="1" s="1"/>
  <c r="BE1062" i="1"/>
  <c r="BY1062" i="1" s="1"/>
  <c r="BE1094" i="1"/>
  <c r="BY1094" i="1" s="1"/>
  <c r="BE1126" i="1"/>
  <c r="BY1126" i="1" s="1"/>
  <c r="BE1142" i="1"/>
  <c r="BY1142" i="1" s="1"/>
  <c r="BE1158" i="1"/>
  <c r="BY1158" i="1" s="1"/>
  <c r="BE1174" i="1"/>
  <c r="BY1174" i="1" s="1"/>
  <c r="BE1190" i="1"/>
  <c r="BY1190" i="1" s="1"/>
  <c r="BE795" i="1"/>
  <c r="BY795" i="1" s="1"/>
  <c r="BE827" i="1"/>
  <c r="BY827" i="1" s="1"/>
  <c r="BE843" i="1"/>
  <c r="BY843" i="1" s="1"/>
  <c r="BE859" i="1"/>
  <c r="BY859" i="1" s="1"/>
  <c r="BE875" i="1"/>
  <c r="BY875" i="1" s="1"/>
  <c r="BE891" i="1"/>
  <c r="BY891" i="1" s="1"/>
  <c r="BE907" i="1"/>
  <c r="BY907" i="1" s="1"/>
  <c r="BE923" i="1"/>
  <c r="BY923" i="1" s="1"/>
  <c r="BE939" i="1"/>
  <c r="BY939" i="1" s="1"/>
  <c r="BE955" i="1"/>
  <c r="BY955" i="1" s="1"/>
  <c r="BE971" i="1"/>
  <c r="BY971" i="1" s="1"/>
  <c r="BE987" i="1"/>
  <c r="BY987" i="1" s="1"/>
  <c r="BE1003" i="1"/>
  <c r="BY1003" i="1" s="1"/>
  <c r="BE1035" i="1"/>
  <c r="BY1035" i="1" s="1"/>
  <c r="BE1051" i="1"/>
  <c r="BY1051" i="1" s="1"/>
  <c r="BE1083" i="1"/>
  <c r="BY1083" i="1" s="1"/>
  <c r="BE1099" i="1"/>
  <c r="BY1099" i="1" s="1"/>
  <c r="BE1115" i="1"/>
  <c r="BY1115" i="1" s="1"/>
  <c r="BE1147" i="1"/>
  <c r="BY1147" i="1" s="1"/>
  <c r="BE1163" i="1"/>
  <c r="BY1163" i="1" s="1"/>
  <c r="BE1179" i="1"/>
  <c r="BY1179" i="1" s="1"/>
  <c r="BE2" i="1"/>
  <c r="BY2" i="1" s="1"/>
  <c r="BE940" i="1"/>
  <c r="BY940" i="1" s="1"/>
  <c r="BE956" i="1"/>
  <c r="BY956" i="1" s="1"/>
  <c r="BE972" i="1"/>
  <c r="BY972" i="1" s="1"/>
  <c r="BE988" i="1"/>
  <c r="BY988" i="1" s="1"/>
  <c r="BE1004" i="1"/>
  <c r="BY1004" i="1" s="1"/>
  <c r="BE1036" i="1"/>
  <c r="BY1036" i="1" s="1"/>
  <c r="BE1052" i="1"/>
  <c r="BY1052" i="1" s="1"/>
  <c r="BE1084" i="1"/>
  <c r="BY1084" i="1" s="1"/>
  <c r="BE1100" i="1"/>
  <c r="BY1100" i="1" s="1"/>
  <c r="BE1116" i="1"/>
  <c r="BY1116" i="1" s="1"/>
  <c r="BE1132" i="1"/>
  <c r="BY1132" i="1" s="1"/>
  <c r="BE1148" i="1"/>
  <c r="BY1148" i="1" s="1"/>
  <c r="BE1164" i="1"/>
  <c r="BY1164" i="1" s="1"/>
  <c r="BE1180" i="1"/>
  <c r="BY1180" i="1" s="1"/>
  <c r="BE897" i="1"/>
  <c r="BY897" i="1" s="1"/>
  <c r="BE913" i="1"/>
  <c r="BY913" i="1" s="1"/>
  <c r="BE929" i="1"/>
  <c r="BY929" i="1" s="1"/>
  <c r="BE945" i="1"/>
  <c r="BY945" i="1" s="1"/>
  <c r="BE961" i="1"/>
  <c r="BY961" i="1" s="1"/>
  <c r="BE977" i="1"/>
  <c r="BY977" i="1" s="1"/>
  <c r="BE993" i="1"/>
  <c r="BY993" i="1" s="1"/>
  <c r="BE1009" i="1"/>
  <c r="BY1009" i="1" s="1"/>
  <c r="BE1041" i="1"/>
  <c r="BY1041" i="1" s="1"/>
  <c r="BE1057" i="1"/>
  <c r="BY1057" i="1" s="1"/>
  <c r="BE1089" i="1"/>
  <c r="BY1089" i="1" s="1"/>
  <c r="BE1105" i="1"/>
  <c r="BY1105" i="1" s="1"/>
  <c r="BE1137" i="1"/>
  <c r="BY1137" i="1" s="1"/>
  <c r="BE1153" i="1"/>
  <c r="BY1153" i="1" s="1"/>
  <c r="BE1169" i="1"/>
  <c r="BY1169" i="1" s="1"/>
  <c r="BE1185" i="1"/>
  <c r="BY1185" i="1" s="1"/>
  <c r="BE872" i="1"/>
  <c r="BY872" i="1" s="1"/>
  <c r="BE888" i="1"/>
  <c r="BY888" i="1" s="1"/>
  <c r="BE920" i="1"/>
  <c r="BY920" i="1" s="1"/>
  <c r="BE853" i="1"/>
  <c r="BY853" i="1" s="1"/>
  <c r="BE877" i="1"/>
  <c r="BY877" i="1" s="1"/>
  <c r="BE1018" i="1"/>
  <c r="BY1018" i="1" s="1"/>
  <c r="BE1066" i="1"/>
  <c r="BY1066" i="1" s="1"/>
  <c r="BE1110" i="1"/>
  <c r="BY1110" i="1" s="1"/>
  <c r="BE1068" i="1"/>
  <c r="BY1068" i="1" s="1"/>
  <c r="BE1156" i="1"/>
  <c r="BY1156" i="1" s="1"/>
  <c r="BE12" i="1"/>
  <c r="BY12" i="1" s="1"/>
  <c r="BE28" i="1"/>
  <c r="BY28" i="1" s="1"/>
  <c r="BE76" i="1"/>
  <c r="BY76" i="1" s="1"/>
  <c r="BE92" i="1"/>
  <c r="BY92" i="1" s="1"/>
  <c r="BE108" i="1"/>
  <c r="BY108" i="1" s="1"/>
  <c r="BE124" i="1"/>
  <c r="BY124" i="1" s="1"/>
  <c r="BE140" i="1"/>
  <c r="BY140" i="1" s="1"/>
  <c r="BE156" i="1"/>
  <c r="BY156" i="1" s="1"/>
  <c r="BE172" i="1"/>
  <c r="BY172" i="1" s="1"/>
  <c r="BE188" i="1"/>
  <c r="BY188" i="1" s="1"/>
  <c r="BE204" i="1"/>
  <c r="BY204" i="1" s="1"/>
  <c r="BE220" i="1"/>
  <c r="BY220" i="1" s="1"/>
  <c r="BE236" i="1"/>
  <c r="BY236" i="1" s="1"/>
  <c r="BE284" i="1"/>
  <c r="BY284" i="1" s="1"/>
  <c r="BE316" i="1"/>
  <c r="BY316" i="1" s="1"/>
  <c r="BE380" i="1"/>
  <c r="BY380" i="1" s="1"/>
  <c r="BE396" i="1"/>
  <c r="BY396" i="1" s="1"/>
  <c r="BE412" i="1"/>
  <c r="BY412" i="1" s="1"/>
  <c r="BE428" i="1"/>
  <c r="BY428" i="1" s="1"/>
  <c r="BE444" i="1"/>
  <c r="BY444" i="1" s="1"/>
  <c r="BE460" i="1"/>
  <c r="BY460" i="1" s="1"/>
  <c r="BE476" i="1"/>
  <c r="BY476" i="1" s="1"/>
  <c r="BE524" i="1"/>
  <c r="BY524" i="1" s="1"/>
  <c r="BE540" i="1"/>
  <c r="BY540" i="1" s="1"/>
  <c r="BE556" i="1"/>
  <c r="BY556" i="1" s="1"/>
  <c r="BE572" i="1"/>
  <c r="BY572" i="1" s="1"/>
  <c r="BE588" i="1"/>
  <c r="BY588" i="1" s="1"/>
  <c r="BE604" i="1"/>
  <c r="BY604" i="1" s="1"/>
  <c r="BE620" i="1"/>
  <c r="BY620" i="1" s="1"/>
  <c r="BE636" i="1"/>
  <c r="BY636" i="1" s="1"/>
  <c r="BE668" i="1"/>
  <c r="BY668" i="1" s="1"/>
  <c r="BE684" i="1"/>
  <c r="BY684" i="1" s="1"/>
  <c r="BE700" i="1"/>
  <c r="BY700" i="1" s="1"/>
  <c r="BE716" i="1"/>
  <c r="BY716" i="1" s="1"/>
  <c r="BE732" i="1"/>
  <c r="BY732" i="1" s="1"/>
  <c r="BE748" i="1"/>
  <c r="BY748" i="1" s="1"/>
  <c r="BE764" i="1"/>
  <c r="BY764" i="1" s="1"/>
  <c r="BE780" i="1"/>
  <c r="BY780" i="1" s="1"/>
  <c r="BE796" i="1"/>
  <c r="BY796" i="1" s="1"/>
  <c r="BE812" i="1"/>
  <c r="BY812" i="1" s="1"/>
  <c r="BE828" i="1"/>
  <c r="BY828" i="1" s="1"/>
  <c r="BE844" i="1"/>
  <c r="BY844" i="1" s="1"/>
  <c r="BE860" i="1"/>
  <c r="BY860" i="1" s="1"/>
  <c r="BE865" i="1"/>
  <c r="BY865" i="1" s="1"/>
  <c r="BE17" i="1"/>
  <c r="BY17" i="1" s="1"/>
  <c r="BE33" i="1"/>
  <c r="BY33" i="1" s="1"/>
  <c r="BE53" i="1"/>
  <c r="BY53" i="1" s="1"/>
  <c r="BE85" i="1"/>
  <c r="BY85" i="1" s="1"/>
  <c r="BE101" i="1"/>
  <c r="BY101" i="1" s="1"/>
  <c r="BE117" i="1"/>
  <c r="BY117" i="1" s="1"/>
  <c r="BE133" i="1"/>
  <c r="BY133" i="1" s="1"/>
  <c r="BE149" i="1"/>
  <c r="BY149" i="1" s="1"/>
  <c r="BE165" i="1"/>
  <c r="BY165" i="1" s="1"/>
  <c r="BE181" i="1"/>
  <c r="BY181" i="1" s="1"/>
  <c r="BE197" i="1"/>
  <c r="BY197" i="1" s="1"/>
  <c r="BE229" i="1"/>
  <c r="BY229" i="1" s="1"/>
  <c r="BE277" i="1"/>
  <c r="BY277" i="1" s="1"/>
  <c r="BE293" i="1"/>
  <c r="BY293" i="1" s="1"/>
  <c r="BE309" i="1"/>
  <c r="BY309" i="1" s="1"/>
  <c r="BE325" i="1"/>
  <c r="BY325" i="1" s="1"/>
  <c r="BE341" i="1"/>
  <c r="BY341" i="1" s="1"/>
  <c r="BE357" i="1"/>
  <c r="BY357" i="1" s="1"/>
  <c r="BE373" i="1"/>
  <c r="BY373" i="1" s="1"/>
  <c r="BE389" i="1"/>
  <c r="BY389" i="1" s="1"/>
  <c r="BE405" i="1"/>
  <c r="BY405" i="1" s="1"/>
  <c r="BE421" i="1"/>
  <c r="BY421" i="1" s="1"/>
  <c r="BE437" i="1"/>
  <c r="BY437" i="1" s="1"/>
  <c r="BE453" i="1"/>
  <c r="BY453" i="1" s="1"/>
  <c r="BE469" i="1"/>
  <c r="BY469" i="1" s="1"/>
  <c r="BE533" i="1"/>
  <c r="BY533" i="1" s="1"/>
  <c r="BE549" i="1"/>
  <c r="BY549" i="1" s="1"/>
  <c r="BE581" i="1"/>
  <c r="BY581" i="1" s="1"/>
  <c r="BE597" i="1"/>
  <c r="BY597" i="1" s="1"/>
  <c r="BE613" i="1"/>
  <c r="BY613" i="1" s="1"/>
  <c r="BE629" i="1"/>
  <c r="BY629" i="1" s="1"/>
  <c r="BE645" i="1"/>
  <c r="BY645" i="1" s="1"/>
  <c r="BE661" i="1"/>
  <c r="BY661" i="1" s="1"/>
  <c r="BE677" i="1"/>
  <c r="BY677" i="1" s="1"/>
  <c r="BE693" i="1"/>
  <c r="BY693" i="1" s="1"/>
  <c r="BE709" i="1"/>
  <c r="BY709" i="1" s="1"/>
  <c r="BE725" i="1"/>
  <c r="BY725" i="1" s="1"/>
  <c r="BE741" i="1"/>
  <c r="BY741" i="1" s="1"/>
  <c r="BE757" i="1"/>
  <c r="BY757" i="1" s="1"/>
  <c r="BE773" i="1"/>
  <c r="BY773" i="1" s="1"/>
  <c r="BE789" i="1"/>
  <c r="BY789" i="1" s="1"/>
  <c r="BE805" i="1"/>
  <c r="BY805" i="1" s="1"/>
  <c r="BE821" i="1"/>
  <c r="BY821" i="1" s="1"/>
  <c r="BE14" i="1"/>
  <c r="BY14" i="1" s="1"/>
  <c r="BE30" i="1"/>
  <c r="BY30" i="1" s="1"/>
  <c r="BE46" i="1"/>
  <c r="BY46" i="1" s="1"/>
  <c r="BE78" i="1"/>
  <c r="BY78" i="1" s="1"/>
  <c r="BE94" i="1"/>
  <c r="BY94" i="1" s="1"/>
  <c r="BE110" i="1"/>
  <c r="BY110" i="1" s="1"/>
  <c r="BE126" i="1"/>
  <c r="BY126" i="1" s="1"/>
  <c r="BE142" i="1"/>
  <c r="BY142" i="1" s="1"/>
  <c r="BE158" i="1"/>
  <c r="BY158" i="1" s="1"/>
  <c r="BE174" i="1"/>
  <c r="BY174" i="1" s="1"/>
  <c r="BE190" i="1"/>
  <c r="BY190" i="1" s="1"/>
  <c r="BE206" i="1"/>
  <c r="BY206" i="1" s="1"/>
  <c r="BE222" i="1"/>
  <c r="BY222" i="1" s="1"/>
  <c r="BE238" i="1"/>
  <c r="BY238" i="1" s="1"/>
  <c r="BE286" i="1"/>
  <c r="BY286" i="1" s="1"/>
  <c r="BE302" i="1"/>
  <c r="BY302" i="1" s="1"/>
  <c r="BE318" i="1"/>
  <c r="BY318" i="1" s="1"/>
  <c r="BE334" i="1"/>
  <c r="BY334" i="1" s="1"/>
  <c r="BE366" i="1"/>
  <c r="BY366" i="1" s="1"/>
  <c r="BE382" i="1"/>
  <c r="BY382" i="1" s="1"/>
  <c r="BE398" i="1"/>
  <c r="BY398" i="1" s="1"/>
  <c r="BE414" i="1"/>
  <c r="BY414" i="1" s="1"/>
  <c r="BE430" i="1"/>
  <c r="BY430" i="1" s="1"/>
  <c r="BE446" i="1"/>
  <c r="BY446" i="1" s="1"/>
  <c r="BE462" i="1"/>
  <c r="BY462" i="1" s="1"/>
  <c r="BE478" i="1"/>
  <c r="BY478" i="1" s="1"/>
  <c r="BE893" i="1"/>
  <c r="BY893" i="1" s="1"/>
  <c r="BE15" i="1"/>
  <c r="BY15" i="1" s="1"/>
  <c r="BE31" i="1"/>
  <c r="BY31" i="1" s="1"/>
  <c r="BE47" i="1"/>
  <c r="BY47" i="1" s="1"/>
  <c r="BE79" i="1"/>
  <c r="BY79" i="1" s="1"/>
  <c r="BE95" i="1"/>
  <c r="BY95" i="1" s="1"/>
  <c r="BE111" i="1"/>
  <c r="BY111" i="1" s="1"/>
  <c r="BE127" i="1"/>
  <c r="BY127" i="1" s="1"/>
  <c r="BE143" i="1"/>
  <c r="BY143" i="1" s="1"/>
  <c r="BE159" i="1"/>
  <c r="BY159" i="1" s="1"/>
  <c r="BE175" i="1"/>
  <c r="BY175" i="1" s="1"/>
  <c r="BE191" i="1"/>
  <c r="BY191" i="1" s="1"/>
  <c r="BE207" i="1"/>
  <c r="BY207" i="1" s="1"/>
  <c r="BE223" i="1"/>
  <c r="BY223" i="1" s="1"/>
  <c r="BE239" i="1"/>
  <c r="BY239" i="1" s="1"/>
  <c r="BE287" i="1"/>
  <c r="BY287" i="1" s="1"/>
  <c r="BE303" i="1"/>
  <c r="BY303" i="1" s="1"/>
  <c r="BE319" i="1"/>
  <c r="BY319" i="1" s="1"/>
  <c r="BE335" i="1"/>
  <c r="BY335" i="1" s="1"/>
  <c r="BE367" i="1"/>
  <c r="BY367" i="1" s="1"/>
  <c r="BE383" i="1"/>
  <c r="BY383" i="1" s="1"/>
  <c r="BE399" i="1"/>
  <c r="BY399" i="1" s="1"/>
  <c r="BE415" i="1"/>
  <c r="BY415" i="1" s="1"/>
  <c r="BE431" i="1"/>
  <c r="BY431" i="1" s="1"/>
  <c r="BE447" i="1"/>
  <c r="BY447" i="1" s="1"/>
  <c r="BE463" i="1"/>
  <c r="BY463" i="1" s="1"/>
  <c r="BE479" i="1"/>
  <c r="BY479" i="1" s="1"/>
  <c r="BE527" i="1"/>
  <c r="BY527" i="1" s="1"/>
  <c r="BE543" i="1"/>
  <c r="BY543" i="1" s="1"/>
  <c r="BE559" i="1"/>
  <c r="BY559" i="1" s="1"/>
  <c r="BE575" i="1"/>
  <c r="BY575" i="1" s="1"/>
  <c r="BE591" i="1"/>
  <c r="BY591" i="1" s="1"/>
  <c r="BE607" i="1"/>
  <c r="BY607" i="1" s="1"/>
  <c r="BE623" i="1"/>
  <c r="BY623" i="1" s="1"/>
  <c r="BE639" i="1"/>
  <c r="BY639" i="1" s="1"/>
  <c r="BE655" i="1"/>
  <c r="BY655" i="1" s="1"/>
  <c r="BE671" i="1"/>
  <c r="BY671" i="1" s="1"/>
  <c r="BE687" i="1"/>
  <c r="BY687" i="1" s="1"/>
  <c r="BE703" i="1"/>
  <c r="BY703" i="1" s="1"/>
  <c r="BE719" i="1"/>
  <c r="BY719" i="1" s="1"/>
  <c r="BE735" i="1"/>
  <c r="BY735" i="1" s="1"/>
  <c r="BE751" i="1"/>
  <c r="BY751" i="1" s="1"/>
  <c r="BE767" i="1"/>
  <c r="BY767" i="1" s="1"/>
  <c r="BE538" i="1"/>
  <c r="BY538" i="1" s="1"/>
  <c r="BE554" i="1"/>
  <c r="BY554" i="1" s="1"/>
  <c r="BE570" i="1"/>
  <c r="BY570" i="1" s="1"/>
  <c r="BE586" i="1"/>
  <c r="BY586" i="1" s="1"/>
  <c r="BE602" i="1"/>
  <c r="BY602" i="1" s="1"/>
  <c r="BE618" i="1"/>
  <c r="BY618" i="1" s="1"/>
  <c r="BE634" i="1"/>
  <c r="BY634" i="1" s="1"/>
  <c r="BE650" i="1"/>
  <c r="BY650" i="1" s="1"/>
  <c r="BE666" i="1"/>
  <c r="BY666" i="1" s="1"/>
  <c r="BE682" i="1"/>
  <c r="BY682" i="1" s="1"/>
  <c r="BE698" i="1"/>
  <c r="BY698" i="1" s="1"/>
  <c r="BE714" i="1"/>
  <c r="BY714" i="1" s="1"/>
  <c r="BE730" i="1"/>
  <c r="BY730" i="1" s="1"/>
  <c r="BE746" i="1"/>
  <c r="BY746" i="1" s="1"/>
  <c r="BE762" i="1"/>
  <c r="BY762" i="1" s="1"/>
  <c r="BE778" i="1"/>
  <c r="BY778" i="1" s="1"/>
  <c r="BE794" i="1"/>
  <c r="BY794" i="1" s="1"/>
  <c r="BE810" i="1"/>
  <c r="BY810" i="1" s="1"/>
  <c r="BE826" i="1"/>
  <c r="BY826" i="1" s="1"/>
  <c r="BE842" i="1"/>
  <c r="BY842" i="1" s="1"/>
  <c r="BE858" i="1"/>
  <c r="BY858" i="1" s="1"/>
  <c r="BE874" i="1"/>
  <c r="BY874" i="1" s="1"/>
  <c r="BE890" i="1"/>
  <c r="BY890" i="1" s="1"/>
  <c r="BE906" i="1"/>
  <c r="BY906" i="1" s="1"/>
  <c r="BE922" i="1"/>
  <c r="BY922" i="1" s="1"/>
  <c r="BE938" i="1"/>
  <c r="BY938" i="1" s="1"/>
  <c r="BE954" i="1"/>
  <c r="BY954" i="1" s="1"/>
  <c r="BE970" i="1"/>
  <c r="BY970" i="1" s="1"/>
  <c r="BE986" i="1"/>
  <c r="BY986" i="1" s="1"/>
  <c r="BE1002" i="1"/>
  <c r="BY1002" i="1" s="1"/>
  <c r="BE1034" i="1"/>
  <c r="BY1034" i="1" s="1"/>
  <c r="BE1050" i="1"/>
  <c r="BY1050" i="1" s="1"/>
  <c r="BE1082" i="1"/>
  <c r="BY1082" i="1" s="1"/>
  <c r="BE1098" i="1"/>
  <c r="BY1098" i="1" s="1"/>
  <c r="BE1114" i="1"/>
  <c r="BY1114" i="1" s="1"/>
  <c r="BE1130" i="1"/>
  <c r="BY1130" i="1" s="1"/>
  <c r="BE1146" i="1"/>
  <c r="BY1146" i="1" s="1"/>
  <c r="BE1162" i="1"/>
  <c r="BY1162" i="1" s="1"/>
  <c r="BE1178" i="1"/>
  <c r="BY1178" i="1" s="1"/>
  <c r="BE1194" i="1"/>
  <c r="BY1194" i="1" s="1"/>
  <c r="BE799" i="1"/>
  <c r="BY799" i="1" s="1"/>
  <c r="BE815" i="1"/>
  <c r="BY815" i="1" s="1"/>
  <c r="BE831" i="1"/>
  <c r="BY831" i="1" s="1"/>
  <c r="BE847" i="1"/>
  <c r="BY847" i="1" s="1"/>
  <c r="BE863" i="1"/>
  <c r="BY863" i="1" s="1"/>
  <c r="BE879" i="1"/>
  <c r="BY879" i="1" s="1"/>
  <c r="BE895" i="1"/>
  <c r="BY895" i="1" s="1"/>
  <c r="BE911" i="1"/>
  <c r="BY911" i="1" s="1"/>
  <c r="BE927" i="1"/>
  <c r="BY927" i="1" s="1"/>
  <c r="BE943" i="1"/>
  <c r="BY943" i="1" s="1"/>
  <c r="BE959" i="1"/>
  <c r="BY959" i="1" s="1"/>
  <c r="BE975" i="1"/>
  <c r="BY975" i="1" s="1"/>
  <c r="BE991" i="1"/>
  <c r="BY991" i="1" s="1"/>
  <c r="BE1007" i="1"/>
  <c r="BY1007" i="1" s="1"/>
  <c r="BE1039" i="1"/>
  <c r="BY1039" i="1" s="1"/>
  <c r="BE1055" i="1"/>
  <c r="BY1055" i="1" s="1"/>
  <c r="BE1087" i="1"/>
  <c r="BY1087" i="1" s="1"/>
  <c r="BE1103" i="1"/>
  <c r="BY1103" i="1" s="1"/>
  <c r="BE1119" i="1"/>
  <c r="BY1119" i="1" s="1"/>
  <c r="BE1135" i="1"/>
  <c r="BY1135" i="1" s="1"/>
  <c r="BE1151" i="1"/>
  <c r="BY1151" i="1" s="1"/>
  <c r="BE1167" i="1"/>
  <c r="BY1167" i="1" s="1"/>
  <c r="BE1183" i="1"/>
  <c r="BY1183" i="1" s="1"/>
  <c r="BE928" i="1"/>
  <c r="BY928" i="1" s="1"/>
  <c r="BE944" i="1"/>
  <c r="BY944" i="1" s="1"/>
  <c r="BE960" i="1"/>
  <c r="BY960" i="1" s="1"/>
  <c r="BE976" i="1"/>
  <c r="BY976" i="1" s="1"/>
  <c r="BE992" i="1"/>
  <c r="BY992" i="1" s="1"/>
  <c r="BE1008" i="1"/>
  <c r="BY1008" i="1" s="1"/>
  <c r="BE1040" i="1"/>
  <c r="BY1040" i="1" s="1"/>
  <c r="BE1056" i="1"/>
  <c r="BY1056" i="1" s="1"/>
  <c r="BE1088" i="1"/>
  <c r="BY1088" i="1" s="1"/>
  <c r="BE1104" i="1"/>
  <c r="BY1104" i="1" s="1"/>
  <c r="BE1120" i="1"/>
  <c r="BY1120" i="1" s="1"/>
  <c r="BE1136" i="1"/>
  <c r="BY1136" i="1" s="1"/>
  <c r="BE1152" i="1"/>
  <c r="BY1152" i="1" s="1"/>
  <c r="BE1168" i="1"/>
  <c r="BY1168" i="1" s="1"/>
  <c r="BE1184" i="1"/>
  <c r="BY1184" i="1" s="1"/>
  <c r="BE901" i="1"/>
  <c r="BY901" i="1" s="1"/>
  <c r="BE917" i="1"/>
  <c r="BY917" i="1" s="1"/>
  <c r="BE933" i="1"/>
  <c r="BY933" i="1" s="1"/>
  <c r="BE949" i="1"/>
  <c r="BY949" i="1" s="1"/>
  <c r="BE965" i="1"/>
  <c r="BY965" i="1" s="1"/>
  <c r="BE981" i="1"/>
  <c r="BY981" i="1" s="1"/>
  <c r="BE1013" i="1"/>
  <c r="BY1013" i="1" s="1"/>
  <c r="BE1029" i="1"/>
  <c r="BY1029" i="1" s="1"/>
  <c r="BE1045" i="1"/>
  <c r="BY1045" i="1" s="1"/>
  <c r="BE1061" i="1"/>
  <c r="BY1061" i="1" s="1"/>
  <c r="BE1093" i="1"/>
  <c r="BY1093" i="1" s="1"/>
  <c r="BE1109" i="1"/>
  <c r="BY1109" i="1" s="1"/>
  <c r="BE1125" i="1"/>
  <c r="BY1125" i="1" s="1"/>
  <c r="BE1141" i="1"/>
  <c r="BY1141" i="1" s="1"/>
  <c r="BE1157" i="1"/>
  <c r="BY1157" i="1" s="1"/>
  <c r="BE1173" i="1"/>
  <c r="BY1173" i="1" s="1"/>
  <c r="BE1189" i="1"/>
  <c r="BY1189" i="1" s="1"/>
  <c r="BE876" i="1"/>
  <c r="BY876" i="1" s="1"/>
  <c r="BE892" i="1"/>
  <c r="BY892" i="1" s="1"/>
  <c r="BE908" i="1"/>
  <c r="BY908" i="1" s="1"/>
  <c r="BE924" i="1"/>
  <c r="BY924" i="1" s="1"/>
  <c r="BE857" i="1"/>
  <c r="BY857" i="1" s="1"/>
  <c r="BE881" i="1"/>
  <c r="BY881" i="1" s="1"/>
  <c r="BE754" i="1"/>
  <c r="BY754" i="1" s="1"/>
  <c r="BE1022" i="1"/>
  <c r="BY1022" i="1" s="1"/>
  <c r="BE1070" i="1"/>
  <c r="BY1070" i="1" s="1"/>
  <c r="BE861" i="1"/>
  <c r="BY861" i="1" s="1"/>
  <c r="BE16" i="1"/>
  <c r="BY16" i="1" s="1"/>
  <c r="BE32" i="1"/>
  <c r="BY32" i="1" s="1"/>
  <c r="BE48" i="1"/>
  <c r="BY48" i="1" s="1"/>
  <c r="BE80" i="1"/>
  <c r="BY80" i="1" s="1"/>
  <c r="BE96" i="1"/>
  <c r="BY96" i="1" s="1"/>
  <c r="BE112" i="1"/>
  <c r="BY112" i="1" s="1"/>
  <c r="BE128" i="1"/>
  <c r="BY128" i="1" s="1"/>
  <c r="BE144" i="1"/>
  <c r="BY144" i="1" s="1"/>
  <c r="BE160" i="1"/>
  <c r="BY160" i="1" s="1"/>
  <c r="BE176" i="1"/>
  <c r="BY176" i="1" s="1"/>
  <c r="BE192" i="1"/>
  <c r="BY192" i="1" s="1"/>
  <c r="BE208" i="1"/>
  <c r="BY208" i="1" s="1"/>
  <c r="BE224" i="1"/>
  <c r="BY224" i="1" s="1"/>
  <c r="BE240" i="1"/>
  <c r="BY240" i="1" s="1"/>
  <c r="BE288" i="1"/>
  <c r="BY288" i="1" s="1"/>
  <c r="BE304" i="1"/>
  <c r="BY304" i="1" s="1"/>
  <c r="BE320" i="1"/>
  <c r="BY320" i="1" s="1"/>
  <c r="BE336" i="1"/>
  <c r="BY336" i="1" s="1"/>
  <c r="BE368" i="1"/>
  <c r="BY368" i="1" s="1"/>
  <c r="BE384" i="1"/>
  <c r="BY384" i="1" s="1"/>
  <c r="BE400" i="1"/>
  <c r="BY400" i="1" s="1"/>
  <c r="BE416" i="1"/>
  <c r="BY416" i="1" s="1"/>
  <c r="BE432" i="1"/>
  <c r="BY432" i="1" s="1"/>
  <c r="BE464" i="1"/>
  <c r="BY464" i="1" s="1"/>
  <c r="BE480" i="1"/>
  <c r="BY480" i="1" s="1"/>
  <c r="BE528" i="1"/>
  <c r="BY528" i="1" s="1"/>
  <c r="BE544" i="1"/>
  <c r="BY544" i="1" s="1"/>
  <c r="BE560" i="1"/>
  <c r="BY560" i="1" s="1"/>
  <c r="BE576" i="1"/>
  <c r="BY576" i="1" s="1"/>
  <c r="BE592" i="1"/>
  <c r="BY592" i="1" s="1"/>
  <c r="BE608" i="1"/>
  <c r="BY608" i="1" s="1"/>
  <c r="BE624" i="1"/>
  <c r="BY624" i="1" s="1"/>
  <c r="BE640" i="1"/>
  <c r="BY640" i="1" s="1"/>
  <c r="BE656" i="1"/>
  <c r="BY656" i="1" s="1"/>
  <c r="BE672" i="1"/>
  <c r="BY672" i="1" s="1"/>
  <c r="BE688" i="1"/>
  <c r="BY688" i="1" s="1"/>
  <c r="BE704" i="1"/>
  <c r="BY704" i="1" s="1"/>
  <c r="BE720" i="1"/>
  <c r="BY720" i="1" s="1"/>
  <c r="BE736" i="1"/>
  <c r="BY736" i="1" s="1"/>
  <c r="BE752" i="1"/>
  <c r="BY752" i="1" s="1"/>
  <c r="BE768" i="1"/>
  <c r="BY768" i="1" s="1"/>
  <c r="BE800" i="1"/>
  <c r="BY800" i="1" s="1"/>
  <c r="BE816" i="1"/>
  <c r="BY816" i="1" s="1"/>
  <c r="BE832" i="1"/>
  <c r="BY832" i="1" s="1"/>
  <c r="BE848" i="1"/>
  <c r="BY848" i="1" s="1"/>
  <c r="BE864" i="1"/>
  <c r="BY864" i="1" s="1"/>
  <c r="BE5" i="1"/>
  <c r="BY5" i="1" s="1"/>
  <c r="BE21" i="1"/>
  <c r="BY21" i="1" s="1"/>
  <c r="BE41" i="1"/>
  <c r="BY41" i="1" s="1"/>
  <c r="BE89" i="1"/>
  <c r="BY89" i="1" s="1"/>
  <c r="BE105" i="1"/>
  <c r="BY105" i="1" s="1"/>
  <c r="BE137" i="1"/>
  <c r="BY137" i="1" s="1"/>
  <c r="BE153" i="1"/>
  <c r="BY153" i="1" s="1"/>
  <c r="BE169" i="1"/>
  <c r="BY169" i="1" s="1"/>
  <c r="BE185" i="1"/>
  <c r="BY185" i="1" s="1"/>
  <c r="BE201" i="1"/>
  <c r="BY201" i="1" s="1"/>
  <c r="BE217" i="1"/>
  <c r="BY217" i="1" s="1"/>
  <c r="BE233" i="1"/>
  <c r="BY233" i="1" s="1"/>
  <c r="BE281" i="1"/>
  <c r="BY281" i="1" s="1"/>
  <c r="BE297" i="1"/>
  <c r="BY297" i="1" s="1"/>
  <c r="BE313" i="1"/>
  <c r="BY313" i="1" s="1"/>
  <c r="BE329" i="1"/>
  <c r="BY329" i="1" s="1"/>
  <c r="BE345" i="1"/>
  <c r="BY345" i="1" s="1"/>
  <c r="BE361" i="1"/>
  <c r="BY361" i="1" s="1"/>
  <c r="BE377" i="1"/>
  <c r="BY377" i="1" s="1"/>
  <c r="BE393" i="1"/>
  <c r="BY393" i="1" s="1"/>
  <c r="BE425" i="1"/>
  <c r="BY425" i="1" s="1"/>
  <c r="BE441" i="1"/>
  <c r="BY441" i="1" s="1"/>
  <c r="BE457" i="1"/>
  <c r="BY457" i="1" s="1"/>
  <c r="BE473" i="1"/>
  <c r="BY473" i="1" s="1"/>
  <c r="BE521" i="1"/>
  <c r="BY521" i="1" s="1"/>
  <c r="BE537" i="1"/>
  <c r="BY537" i="1" s="1"/>
  <c r="BE553" i="1"/>
  <c r="BY553" i="1" s="1"/>
  <c r="BE585" i="1"/>
  <c r="BY585" i="1" s="1"/>
  <c r="BE601" i="1"/>
  <c r="BY601" i="1" s="1"/>
  <c r="BE617" i="1"/>
  <c r="BY617" i="1" s="1"/>
  <c r="BE633" i="1"/>
  <c r="BY633" i="1" s="1"/>
  <c r="BE649" i="1"/>
  <c r="BY649" i="1" s="1"/>
  <c r="BE665" i="1"/>
  <c r="BY665" i="1" s="1"/>
  <c r="BE681" i="1"/>
  <c r="BY681" i="1" s="1"/>
  <c r="BE697" i="1"/>
  <c r="BY697" i="1" s="1"/>
  <c r="BE713" i="1"/>
  <c r="BY713" i="1" s="1"/>
  <c r="BE729" i="1"/>
  <c r="BY729" i="1" s="1"/>
  <c r="BE745" i="1"/>
  <c r="BY745" i="1" s="1"/>
  <c r="BE761" i="1"/>
  <c r="BY761" i="1" s="1"/>
  <c r="BE777" i="1"/>
  <c r="BY777" i="1" s="1"/>
  <c r="BE793" i="1"/>
  <c r="BY793" i="1" s="1"/>
  <c r="BE809" i="1"/>
  <c r="BY809" i="1" s="1"/>
  <c r="BE825" i="1"/>
  <c r="BY825" i="1" s="1"/>
  <c r="BE18" i="1"/>
  <c r="BY18" i="1" s="1"/>
  <c r="BE34" i="1"/>
  <c r="BY34" i="1" s="1"/>
  <c r="BE50" i="1"/>
  <c r="BY50" i="1" s="1"/>
  <c r="BE82" i="1"/>
  <c r="BY82" i="1" s="1"/>
  <c r="BE98" i="1"/>
  <c r="BY98" i="1" s="1"/>
  <c r="BE114" i="1"/>
  <c r="BY114" i="1" s="1"/>
  <c r="BE130" i="1"/>
  <c r="BY130" i="1" s="1"/>
  <c r="BE146" i="1"/>
  <c r="BY146" i="1" s="1"/>
  <c r="BE162" i="1"/>
  <c r="BY162" i="1" s="1"/>
  <c r="BE178" i="1"/>
  <c r="BY178" i="1" s="1"/>
  <c r="BE194" i="1"/>
  <c r="BY194" i="1" s="1"/>
  <c r="BE210" i="1"/>
  <c r="BY210" i="1" s="1"/>
  <c r="BE226" i="1"/>
  <c r="BY226" i="1" s="1"/>
  <c r="BE242" i="1"/>
  <c r="BY242" i="1" s="1"/>
  <c r="BE290" i="1"/>
  <c r="BY290" i="1" s="1"/>
  <c r="BE306" i="1"/>
  <c r="BY306" i="1" s="1"/>
  <c r="BE322" i="1"/>
  <c r="BY322" i="1" s="1"/>
  <c r="BE338" i="1"/>
  <c r="BY338" i="1" s="1"/>
  <c r="BE370" i="1"/>
  <c r="BY370" i="1" s="1"/>
  <c r="BE386" i="1"/>
  <c r="BY386" i="1" s="1"/>
  <c r="BE402" i="1"/>
  <c r="BY402" i="1" s="1"/>
  <c r="BE418" i="1"/>
  <c r="BY418" i="1" s="1"/>
  <c r="BE434" i="1"/>
  <c r="BY434" i="1" s="1"/>
  <c r="BE450" i="1"/>
  <c r="BY450" i="1" s="1"/>
  <c r="BE466" i="1"/>
  <c r="BY466" i="1" s="1"/>
  <c r="BE482" i="1"/>
  <c r="BY482" i="1" s="1"/>
  <c r="BE3" i="1"/>
  <c r="BY3" i="1" s="1"/>
  <c r="BE19" i="1"/>
  <c r="BY19" i="1" s="1"/>
  <c r="BE35" i="1"/>
  <c r="BY35" i="1" s="1"/>
  <c r="BE51" i="1"/>
  <c r="BY51" i="1" s="1"/>
  <c r="BE83" i="1"/>
  <c r="BY83" i="1" s="1"/>
  <c r="BE99" i="1"/>
  <c r="BY99" i="1" s="1"/>
  <c r="BE115" i="1"/>
  <c r="BY115" i="1" s="1"/>
  <c r="BE131" i="1"/>
  <c r="BY131" i="1" s="1"/>
  <c r="BE147" i="1"/>
  <c r="BY147" i="1" s="1"/>
  <c r="BE163" i="1"/>
  <c r="BY163" i="1" s="1"/>
  <c r="BE179" i="1"/>
  <c r="BY179" i="1" s="1"/>
  <c r="BE195" i="1"/>
  <c r="BY195" i="1" s="1"/>
  <c r="BE211" i="1"/>
  <c r="BY211" i="1" s="1"/>
  <c r="BE227" i="1"/>
  <c r="BY227" i="1" s="1"/>
  <c r="BE291" i="1"/>
  <c r="BY291" i="1" s="1"/>
  <c r="BE307" i="1"/>
  <c r="BY307" i="1" s="1"/>
  <c r="BE323" i="1"/>
  <c r="BY323" i="1" s="1"/>
  <c r="BE339" i="1"/>
  <c r="BY339" i="1" s="1"/>
  <c r="BE355" i="1"/>
  <c r="BY355" i="1" s="1"/>
  <c r="BE371" i="1"/>
  <c r="BY371" i="1" s="1"/>
  <c r="BE387" i="1"/>
  <c r="BY387" i="1" s="1"/>
  <c r="BE403" i="1"/>
  <c r="BY403" i="1" s="1"/>
  <c r="BE419" i="1"/>
  <c r="BY419" i="1" s="1"/>
  <c r="BE435" i="1"/>
  <c r="BY435" i="1" s="1"/>
  <c r="BE451" i="1"/>
  <c r="BY451" i="1" s="1"/>
  <c r="BE467" i="1"/>
  <c r="BY467" i="1" s="1"/>
  <c r="BE531" i="1"/>
  <c r="BY531" i="1" s="1"/>
  <c r="BE547" i="1"/>
  <c r="BY547" i="1" s="1"/>
  <c r="BE563" i="1"/>
  <c r="BY563" i="1" s="1"/>
  <c r="BE579" i="1"/>
  <c r="BY579" i="1" s="1"/>
  <c r="BE595" i="1"/>
  <c r="BY595" i="1" s="1"/>
  <c r="BE611" i="1"/>
  <c r="BY611" i="1" s="1"/>
  <c r="BE627" i="1"/>
  <c r="BY627" i="1" s="1"/>
  <c r="BE643" i="1"/>
  <c r="BY643" i="1" s="1"/>
  <c r="BE659" i="1"/>
  <c r="BY659" i="1" s="1"/>
  <c r="BE675" i="1"/>
  <c r="BY675" i="1" s="1"/>
  <c r="BE707" i="1"/>
  <c r="BY707" i="1" s="1"/>
  <c r="BE723" i="1"/>
  <c r="BY723" i="1" s="1"/>
  <c r="BE739" i="1"/>
  <c r="BY739" i="1" s="1"/>
  <c r="BE771" i="1"/>
  <c r="BY771" i="1" s="1"/>
  <c r="BE526" i="1"/>
  <c r="BY526" i="1" s="1"/>
  <c r="BE542" i="1"/>
  <c r="BY542" i="1" s="1"/>
  <c r="BE558" i="1"/>
  <c r="BY558" i="1" s="1"/>
  <c r="BE574" i="1"/>
  <c r="BY574" i="1" s="1"/>
  <c r="BE590" i="1"/>
  <c r="BY590" i="1" s="1"/>
  <c r="BE606" i="1"/>
  <c r="BY606" i="1" s="1"/>
  <c r="BE622" i="1"/>
  <c r="BY622" i="1" s="1"/>
  <c r="BE638" i="1"/>
  <c r="BY638" i="1" s="1"/>
  <c r="BE654" i="1"/>
  <c r="BY654" i="1" s="1"/>
  <c r="BE670" i="1"/>
  <c r="BY670" i="1" s="1"/>
  <c r="BE686" i="1"/>
  <c r="BY686" i="1" s="1"/>
  <c r="BE702" i="1"/>
  <c r="BY702" i="1" s="1"/>
  <c r="BE718" i="1"/>
  <c r="BY718" i="1" s="1"/>
  <c r="BE734" i="1"/>
  <c r="BY734" i="1" s="1"/>
  <c r="BE750" i="1"/>
  <c r="BY750" i="1" s="1"/>
  <c r="BE766" i="1"/>
  <c r="BY766" i="1" s="1"/>
  <c r="BE782" i="1"/>
  <c r="BY782" i="1" s="1"/>
  <c r="BE798" i="1"/>
  <c r="BY798" i="1" s="1"/>
  <c r="BE814" i="1"/>
  <c r="BY814" i="1" s="1"/>
  <c r="BE830" i="1"/>
  <c r="BY830" i="1" s="1"/>
  <c r="BE846" i="1"/>
  <c r="BY846" i="1" s="1"/>
  <c r="BE862" i="1"/>
  <c r="BY862" i="1" s="1"/>
  <c r="BE878" i="1"/>
  <c r="BY878" i="1" s="1"/>
  <c r="BE894" i="1"/>
  <c r="BY894" i="1" s="1"/>
  <c r="BE910" i="1"/>
  <c r="BY910" i="1" s="1"/>
  <c r="BE926" i="1"/>
  <c r="BY926" i="1" s="1"/>
  <c r="BE942" i="1"/>
  <c r="BY942" i="1" s="1"/>
  <c r="BE958" i="1"/>
  <c r="BY958" i="1" s="1"/>
  <c r="BE974" i="1"/>
  <c r="BY974" i="1" s="1"/>
  <c r="BE990" i="1"/>
  <c r="BY990" i="1" s="1"/>
  <c r="BE1038" i="1"/>
  <c r="BY1038" i="1" s="1"/>
  <c r="BE1054" i="1"/>
  <c r="BY1054" i="1" s="1"/>
  <c r="BE1086" i="1"/>
  <c r="BY1086" i="1" s="1"/>
  <c r="BE1102" i="1"/>
  <c r="BY1102" i="1" s="1"/>
  <c r="BE1118" i="1"/>
  <c r="BY1118" i="1" s="1"/>
  <c r="BE1134" i="1"/>
  <c r="BY1134" i="1" s="1"/>
  <c r="BE1150" i="1"/>
  <c r="BY1150" i="1" s="1"/>
  <c r="BE1166" i="1"/>
  <c r="BY1166" i="1" s="1"/>
  <c r="BE1182" i="1"/>
  <c r="BY1182" i="1" s="1"/>
  <c r="BE787" i="1"/>
  <c r="BY787" i="1" s="1"/>
  <c r="BE803" i="1"/>
  <c r="BY803" i="1" s="1"/>
  <c r="BE819" i="1"/>
  <c r="BY819" i="1" s="1"/>
  <c r="BE835" i="1"/>
  <c r="BY835" i="1" s="1"/>
  <c r="BE851" i="1"/>
  <c r="BY851" i="1" s="1"/>
  <c r="BE867" i="1"/>
  <c r="BY867" i="1" s="1"/>
  <c r="BE883" i="1"/>
  <c r="BY883" i="1" s="1"/>
  <c r="BE899" i="1"/>
  <c r="BY899" i="1" s="1"/>
  <c r="BE915" i="1"/>
  <c r="BY915" i="1" s="1"/>
  <c r="BE931" i="1"/>
  <c r="BY931" i="1" s="1"/>
  <c r="BE947" i="1"/>
  <c r="BY947" i="1" s="1"/>
  <c r="BE963" i="1"/>
  <c r="BY963" i="1" s="1"/>
  <c r="BE979" i="1"/>
  <c r="BY979" i="1" s="1"/>
  <c r="BE995" i="1"/>
  <c r="BY995" i="1" s="1"/>
  <c r="BE1011" i="1"/>
  <c r="BY1011" i="1" s="1"/>
  <c r="BE1027" i="1"/>
  <c r="BY1027" i="1" s="1"/>
  <c r="BE1043" i="1"/>
  <c r="BY1043" i="1" s="1"/>
  <c r="BE1059" i="1"/>
  <c r="BY1059" i="1" s="1"/>
  <c r="BE1091" i="1"/>
  <c r="BY1091" i="1" s="1"/>
  <c r="BE1107" i="1"/>
  <c r="BY1107" i="1" s="1"/>
  <c r="BE1123" i="1"/>
  <c r="BY1123" i="1" s="1"/>
  <c r="BE1139" i="1"/>
  <c r="BY1139" i="1" s="1"/>
  <c r="BE1155" i="1"/>
  <c r="BY1155" i="1" s="1"/>
  <c r="BE1171" i="1"/>
  <c r="BY1171" i="1" s="1"/>
  <c r="BE1187" i="1"/>
  <c r="BY1187" i="1" s="1"/>
  <c r="BE932" i="1"/>
  <c r="BY932" i="1" s="1"/>
  <c r="BE948" i="1"/>
  <c r="BY948" i="1" s="1"/>
  <c r="BE964" i="1"/>
  <c r="BY964" i="1" s="1"/>
  <c r="BE980" i="1"/>
  <c r="BY980" i="1" s="1"/>
  <c r="BE1012" i="1"/>
  <c r="BY1012" i="1" s="1"/>
  <c r="BE1028" i="1"/>
  <c r="BY1028" i="1" s="1"/>
  <c r="BE1044" i="1"/>
  <c r="BY1044" i="1" s="1"/>
  <c r="BE1060" i="1"/>
  <c r="BY1060" i="1" s="1"/>
  <c r="BE1092" i="1"/>
  <c r="BY1092" i="1" s="1"/>
  <c r="BE1108" i="1"/>
  <c r="BY1108" i="1" s="1"/>
  <c r="BE1124" i="1"/>
  <c r="BY1124" i="1" s="1"/>
  <c r="BE1140" i="1"/>
  <c r="BY1140" i="1" s="1"/>
  <c r="BE1172" i="1"/>
  <c r="BY1172" i="1" s="1"/>
  <c r="BE1188" i="1"/>
  <c r="BY1188" i="1" s="1"/>
  <c r="BE905" i="1"/>
  <c r="BY905" i="1" s="1"/>
  <c r="BE921" i="1"/>
  <c r="BY921" i="1" s="1"/>
  <c r="BE937" i="1"/>
  <c r="BY937" i="1" s="1"/>
  <c r="BE953" i="1"/>
  <c r="BY953" i="1" s="1"/>
  <c r="BE969" i="1"/>
  <c r="BY969" i="1" s="1"/>
  <c r="BE985" i="1"/>
  <c r="BY985" i="1" s="1"/>
  <c r="BE1001" i="1"/>
  <c r="BY1001" i="1" s="1"/>
  <c r="BE1017" i="1"/>
  <c r="BY1017" i="1" s="1"/>
  <c r="BE1033" i="1"/>
  <c r="BY1033" i="1" s="1"/>
  <c r="BE1049" i="1"/>
  <c r="BY1049" i="1" s="1"/>
  <c r="BE1081" i="1"/>
  <c r="BY1081" i="1" s="1"/>
  <c r="BE1097" i="1"/>
  <c r="BY1097" i="1" s="1"/>
  <c r="BE1113" i="1"/>
  <c r="BY1113" i="1" s="1"/>
  <c r="BE1129" i="1"/>
  <c r="BY1129" i="1" s="1"/>
  <c r="BE1145" i="1"/>
  <c r="BY1145" i="1" s="1"/>
  <c r="BE1161" i="1"/>
  <c r="BY1161" i="1" s="1"/>
  <c r="BE1177" i="1"/>
  <c r="BY1177" i="1" s="1"/>
  <c r="BE1193" i="1"/>
  <c r="BY1193" i="1" s="1"/>
  <c r="BE880" i="1"/>
  <c r="BY880" i="1" s="1"/>
  <c r="BE896" i="1"/>
  <c r="BY896" i="1" s="1"/>
  <c r="BE912" i="1"/>
  <c r="BY912" i="1" s="1"/>
  <c r="BE837" i="1"/>
  <c r="BY837" i="1" s="1"/>
  <c r="BE885" i="1"/>
  <c r="BY885" i="1" s="1"/>
  <c r="BE870" i="1"/>
  <c r="BY870" i="1" s="1"/>
  <c r="BE1042" i="1"/>
  <c r="BY1042" i="1" s="1"/>
  <c r="BE1074" i="1"/>
  <c r="BY1074" i="1" s="1"/>
  <c r="BE1072" i="1"/>
  <c r="BY1072" i="1" s="1"/>
  <c r="BU1199" i="1" l="1"/>
  <c r="BU1198" i="1"/>
  <c r="BU1201" i="1"/>
  <c r="BU1197" i="1"/>
  <c r="BO1211" i="1"/>
  <c r="BM1216" i="1"/>
  <c r="BN1205" i="1"/>
  <c r="BM1215" i="1"/>
  <c r="BO1212" i="1"/>
  <c r="BN1211" i="1"/>
  <c r="BO1216" i="1"/>
  <c r="BM1218" i="1"/>
  <c r="BN1218" i="1"/>
  <c r="BO1218" i="1"/>
  <c r="BU1213" i="1"/>
  <c r="BV1218" i="1"/>
  <c r="BT1218" i="1"/>
  <c r="BT1212" i="1"/>
  <c r="BV1212" i="1"/>
  <c r="BT1208" i="1"/>
  <c r="BV1208" i="1"/>
  <c r="BV1210" i="1"/>
  <c r="BT1210" i="1"/>
  <c r="BM1207" i="1"/>
  <c r="BN1207" i="1"/>
  <c r="BO1207" i="1"/>
  <c r="BS1206" i="1"/>
  <c r="BT1204" i="1"/>
  <c r="BV1204" i="1"/>
  <c r="BT1209" i="1"/>
  <c r="BV1209" i="1"/>
  <c r="BT1205" i="1"/>
  <c r="BV1205" i="1"/>
  <c r="BT1222" i="1"/>
  <c r="BV1222" i="1"/>
  <c r="BT1214" i="1"/>
  <c r="BV1214" i="1"/>
  <c r="BV1211" i="1"/>
  <c r="BT1211" i="1"/>
  <c r="BT1219" i="1"/>
  <c r="BV1219" i="1"/>
  <c r="BS1220" i="1"/>
  <c r="BV1207" i="1"/>
  <c r="BT1207" i="1"/>
  <c r="BV1221" i="1"/>
  <c r="BT1221" i="1"/>
  <c r="BT1215" i="1"/>
  <c r="BV1215" i="1"/>
  <c r="BV1203" i="1"/>
  <c r="BT1203" i="1"/>
  <c r="BM1221" i="1"/>
  <c r="BN1221" i="1"/>
  <c r="BO1221" i="1"/>
  <c r="BO1209" i="1"/>
  <c r="BM1209" i="1"/>
  <c r="BN1209" i="1"/>
  <c r="BV1217" i="1"/>
  <c r="BT1217" i="1"/>
  <c r="BV1223" i="1"/>
  <c r="BT1223" i="1"/>
  <c r="BV1216" i="1"/>
  <c r="BT1216" i="1"/>
  <c r="BM1202" i="1"/>
  <c r="BI783" i="1"/>
  <c r="BQ783" i="1" s="1"/>
  <c r="BR783" i="1" s="1"/>
  <c r="BJ551" i="1"/>
  <c r="BK551" i="1" s="1"/>
  <c r="BL551" i="1" s="1"/>
  <c r="BN551" i="1" s="1"/>
  <c r="BN1196" i="1"/>
  <c r="BT1195" i="1"/>
  <c r="BN1200" i="1"/>
  <c r="BO1199" i="1"/>
  <c r="BQ510" i="1"/>
  <c r="BR510" i="1" s="1"/>
  <c r="BJ510" i="1"/>
  <c r="BK510" i="1" s="1"/>
  <c r="BL510" i="1" s="1"/>
  <c r="BN510" i="1" s="1"/>
  <c r="BQ517" i="1"/>
  <c r="BR517" i="1" s="1"/>
  <c r="BJ517" i="1"/>
  <c r="BK517" i="1" s="1"/>
  <c r="BL517" i="1" s="1"/>
  <c r="BF932" i="1"/>
  <c r="BG932" i="1" s="1"/>
  <c r="BF147" i="1"/>
  <c r="BG147" i="1" s="1"/>
  <c r="BF617" i="1"/>
  <c r="BG617" i="1" s="1"/>
  <c r="BF208" i="1"/>
  <c r="BG208" i="1" s="1"/>
  <c r="BF1008" i="1"/>
  <c r="BG1008" i="1" s="1"/>
  <c r="BF858" i="1"/>
  <c r="BG858" i="1" s="1"/>
  <c r="BF287" i="1"/>
  <c r="BG287" i="1" s="1"/>
  <c r="BF725" i="1"/>
  <c r="BG725" i="1" s="1"/>
  <c r="BF700" i="1"/>
  <c r="BG700" i="1" s="1"/>
  <c r="BF396" i="1"/>
  <c r="BG396" i="1" s="1"/>
  <c r="BF1089" i="1"/>
  <c r="BG1089" i="1" s="1"/>
  <c r="BF1100" i="1"/>
  <c r="BG1100" i="1" s="1"/>
  <c r="BF1051" i="1"/>
  <c r="BG1051" i="1" s="1"/>
  <c r="BF1174" i="1"/>
  <c r="BG1174" i="1" s="1"/>
  <c r="BF886" i="1"/>
  <c r="BG886" i="1" s="1"/>
  <c r="BF614" i="1"/>
  <c r="BG614" i="1" s="1"/>
  <c r="BF571" i="1"/>
  <c r="BG571" i="1" s="1"/>
  <c r="BF219" i="1"/>
  <c r="BG219" i="1" s="1"/>
  <c r="BF426" i="1"/>
  <c r="BG426" i="1" s="1"/>
  <c r="BF106" i="1"/>
  <c r="BG106" i="1" s="1"/>
  <c r="BF609" i="1"/>
  <c r="BG609" i="1" s="1"/>
  <c r="BF289" i="1"/>
  <c r="BG289" i="1" s="1"/>
  <c r="BF856" i="1"/>
  <c r="BG856" i="1" s="1"/>
  <c r="BF600" i="1"/>
  <c r="BG600" i="1" s="1"/>
  <c r="BF296" i="1"/>
  <c r="BG296" i="1" s="1"/>
  <c r="BF1076" i="1"/>
  <c r="BG1076" i="1" s="1"/>
  <c r="BF1085" i="1"/>
  <c r="BG1085" i="1" s="1"/>
  <c r="BF1096" i="1"/>
  <c r="BG1096" i="1" s="1"/>
  <c r="BF1111" i="1"/>
  <c r="BG1111" i="1" s="1"/>
  <c r="BF823" i="1"/>
  <c r="BG823" i="1" s="1"/>
  <c r="BF930" i="1"/>
  <c r="BG930" i="1" s="1"/>
  <c r="BF658" i="1"/>
  <c r="BG658" i="1" s="1"/>
  <c r="BF663" i="1"/>
  <c r="BG663" i="1" s="1"/>
  <c r="BF327" i="1"/>
  <c r="BG327" i="1" s="1"/>
  <c r="BF7" i="1"/>
  <c r="BG7" i="1" s="1"/>
  <c r="BF198" i="1"/>
  <c r="BG198" i="1" s="1"/>
  <c r="BF733" i="1"/>
  <c r="BG733" i="1" s="1"/>
  <c r="BF429" i="1"/>
  <c r="BG429" i="1" s="1"/>
  <c r="BF93" i="1"/>
  <c r="BG93" i="1" s="1"/>
  <c r="BF676" i="1"/>
  <c r="BG676" i="1" s="1"/>
  <c r="BF372" i="1"/>
  <c r="BG372" i="1" s="1"/>
  <c r="BF52" i="1"/>
  <c r="BG52" i="1" s="1"/>
  <c r="BF931" i="1"/>
  <c r="BG931" i="1" s="1"/>
  <c r="BF526" i="1"/>
  <c r="BG526" i="1" s="1"/>
  <c r="BF451" i="1"/>
  <c r="BG451" i="1" s="1"/>
  <c r="BF370" i="1"/>
  <c r="BG370" i="1" s="1"/>
  <c r="BF50" i="1"/>
  <c r="BG50" i="1" s="1"/>
  <c r="BF297" i="1"/>
  <c r="BG297" i="1" s="1"/>
  <c r="BF832" i="1"/>
  <c r="BG832" i="1" s="1"/>
  <c r="BF560" i="1"/>
  <c r="BG560" i="1" s="1"/>
  <c r="BF881" i="1"/>
  <c r="BG881" i="1" s="1"/>
  <c r="BF1013" i="1"/>
  <c r="BG1013" i="1" s="1"/>
  <c r="BF991" i="1"/>
  <c r="BG991" i="1" s="1"/>
  <c r="BF1146" i="1"/>
  <c r="BG1146" i="1" s="1"/>
  <c r="BF602" i="1"/>
  <c r="BG602" i="1" s="1"/>
  <c r="BF591" i="1"/>
  <c r="BG591" i="1" s="1"/>
  <c r="BF478" i="1"/>
  <c r="BG478" i="1" s="1"/>
  <c r="BF174" i="1"/>
  <c r="BG174" i="1" s="1"/>
  <c r="BF405" i="1"/>
  <c r="BG405" i="1" s="1"/>
  <c r="BF101" i="1"/>
  <c r="BG101" i="1" s="1"/>
  <c r="BF12" i="1"/>
  <c r="BG12" i="1" s="1"/>
  <c r="BF1193" i="1"/>
  <c r="BG1193" i="1" s="1"/>
  <c r="BF921" i="1"/>
  <c r="BG921" i="1" s="1"/>
  <c r="BF1187" i="1"/>
  <c r="BG1187" i="1" s="1"/>
  <c r="BF915" i="1"/>
  <c r="BG915" i="1" s="1"/>
  <c r="BF1054" i="1"/>
  <c r="BG1054" i="1" s="1"/>
  <c r="BF766" i="1"/>
  <c r="BG766" i="1" s="1"/>
  <c r="BF771" i="1"/>
  <c r="BG771" i="1" s="1"/>
  <c r="BF435" i="1"/>
  <c r="BG435" i="1" s="1"/>
  <c r="BF131" i="1"/>
  <c r="BG131" i="1" s="1"/>
  <c r="BF338" i="1"/>
  <c r="BG338" i="1" s="1"/>
  <c r="BF34" i="1"/>
  <c r="BG34" i="1" s="1"/>
  <c r="BF601" i="1"/>
  <c r="BG601" i="1" s="1"/>
  <c r="BF281" i="1"/>
  <c r="BG281" i="1" s="1"/>
  <c r="BF816" i="1"/>
  <c r="BG816" i="1" s="1"/>
  <c r="BF544" i="1"/>
  <c r="BG544" i="1" s="1"/>
  <c r="BF192" i="1"/>
  <c r="BG192" i="1" s="1"/>
  <c r="BF857" i="1"/>
  <c r="BG857" i="1" s="1"/>
  <c r="BF981" i="1"/>
  <c r="BG981" i="1" s="1"/>
  <c r="BF992" i="1"/>
  <c r="BG992" i="1" s="1"/>
  <c r="BF975" i="1"/>
  <c r="BG975" i="1" s="1"/>
  <c r="BF1130" i="1"/>
  <c r="BG1130" i="1" s="1"/>
  <c r="BF842" i="1"/>
  <c r="BG842" i="1" s="1"/>
  <c r="BF586" i="1"/>
  <c r="BG586" i="1" s="1"/>
  <c r="BF575" i="1"/>
  <c r="BG575" i="1" s="1"/>
  <c r="BF239" i="1"/>
  <c r="BG239" i="1" s="1"/>
  <c r="BF462" i="1"/>
  <c r="BG462" i="1" s="1"/>
  <c r="BF158" i="1"/>
  <c r="BG158" i="1" s="1"/>
  <c r="BF709" i="1"/>
  <c r="BG709" i="1" s="1"/>
  <c r="BF389" i="1"/>
  <c r="BG389" i="1" s="1"/>
  <c r="BF85" i="1"/>
  <c r="BG85" i="1" s="1"/>
  <c r="BF684" i="1"/>
  <c r="BG684" i="1" s="1"/>
  <c r="BF380" i="1"/>
  <c r="BG380" i="1" s="1"/>
  <c r="BF1156" i="1"/>
  <c r="BG1156" i="1" s="1"/>
  <c r="BF1057" i="1"/>
  <c r="BG1057" i="1" s="1"/>
  <c r="BF1084" i="1"/>
  <c r="BG1084" i="1" s="1"/>
  <c r="BF1035" i="1"/>
  <c r="BG1035" i="1" s="1"/>
  <c r="BF1158" i="1"/>
  <c r="BG1158" i="1" s="1"/>
  <c r="BF854" i="1"/>
  <c r="BG854" i="1" s="1"/>
  <c r="BF598" i="1"/>
  <c r="BG598" i="1" s="1"/>
  <c r="BF555" i="1"/>
  <c r="BG555" i="1" s="1"/>
  <c r="BF203" i="1"/>
  <c r="BG203" i="1" s="1"/>
  <c r="BF394" i="1"/>
  <c r="BG394" i="1" s="1"/>
  <c r="BF90" i="1"/>
  <c r="BG90" i="1" s="1"/>
  <c r="BF593" i="1"/>
  <c r="BG593" i="1" s="1"/>
  <c r="BF241" i="1"/>
  <c r="BG241" i="1" s="1"/>
  <c r="BF840" i="1"/>
  <c r="BG840" i="1" s="1"/>
  <c r="BF584" i="1"/>
  <c r="BG584" i="1" s="1"/>
  <c r="BF280" i="1"/>
  <c r="BG280" i="1" s="1"/>
  <c r="BF1078" i="1"/>
  <c r="BG1078" i="1" s="1"/>
  <c r="BF1053" i="1"/>
  <c r="BG1053" i="1" s="1"/>
  <c r="BF1080" i="1"/>
  <c r="BG1080" i="1" s="1"/>
  <c r="BF1095" i="1"/>
  <c r="BG1095" i="1" s="1"/>
  <c r="BF807" i="1"/>
  <c r="BG807" i="1" s="1"/>
  <c r="BF914" i="1"/>
  <c r="BG914" i="1" s="1"/>
  <c r="BF642" i="1"/>
  <c r="BG642" i="1" s="1"/>
  <c r="BF647" i="1"/>
  <c r="BG647" i="1" s="1"/>
  <c r="BF311" i="1"/>
  <c r="BG311" i="1" s="1"/>
  <c r="BF470" i="1"/>
  <c r="BG470" i="1" s="1"/>
  <c r="BF182" i="1"/>
  <c r="BG182" i="1" s="1"/>
  <c r="BF717" i="1"/>
  <c r="BG717" i="1" s="1"/>
  <c r="BF413" i="1"/>
  <c r="BG413" i="1" s="1"/>
  <c r="BF77" i="1"/>
  <c r="BG77" i="1" s="1"/>
  <c r="BF660" i="1"/>
  <c r="BG660" i="1" s="1"/>
  <c r="BF356" i="1"/>
  <c r="BG356" i="1" s="1"/>
  <c r="BF36" i="1"/>
  <c r="BG36" i="1" s="1"/>
  <c r="BF585" i="1"/>
  <c r="BG585" i="1" s="1"/>
  <c r="BF1041" i="1"/>
  <c r="BG1041" i="1" s="1"/>
  <c r="BF1037" i="1"/>
  <c r="BG1037" i="1" s="1"/>
  <c r="BF631" i="1"/>
  <c r="BG631" i="1" s="1"/>
  <c r="BF340" i="1"/>
  <c r="BG340" i="1" s="1"/>
  <c r="BF1171" i="1"/>
  <c r="BG1171" i="1" s="1"/>
  <c r="BF570" i="1"/>
  <c r="BG570" i="1" s="1"/>
  <c r="BF187" i="1"/>
  <c r="BG187" i="1" s="1"/>
  <c r="BF166" i="1"/>
  <c r="BG166" i="1" s="1"/>
  <c r="BF990" i="1"/>
  <c r="BG990" i="1" s="1"/>
  <c r="BF207" i="1"/>
  <c r="BG207" i="1" s="1"/>
  <c r="BF1126" i="1"/>
  <c r="BG1126" i="1" s="1"/>
  <c r="BF822" i="1"/>
  <c r="BG822" i="1" s="1"/>
  <c r="BF534" i="1"/>
  <c r="BG534" i="1" s="1"/>
  <c r="BF171" i="1"/>
  <c r="BG171" i="1" s="1"/>
  <c r="BF362" i="1"/>
  <c r="BG362" i="1" s="1"/>
  <c r="BF10" i="1"/>
  <c r="BG10" i="1" s="1"/>
  <c r="BF561" i="1"/>
  <c r="BG561" i="1" s="1"/>
  <c r="BF209" i="1"/>
  <c r="BG209" i="1" s="1"/>
  <c r="BF808" i="1"/>
  <c r="BG808" i="1" s="1"/>
  <c r="BF536" i="1"/>
  <c r="BG536" i="1" s="1"/>
  <c r="BF216" i="1"/>
  <c r="BG216" i="1" s="1"/>
  <c r="BF1006" i="1"/>
  <c r="BG1006" i="1" s="1"/>
  <c r="BF1005" i="1"/>
  <c r="BG1005" i="1" s="1"/>
  <c r="BF1048" i="1"/>
  <c r="BG1048" i="1" s="1"/>
  <c r="BF1063" i="1"/>
  <c r="BG1063" i="1" s="1"/>
  <c r="BF1186" i="1"/>
  <c r="BG1186" i="1" s="1"/>
  <c r="BF882" i="1"/>
  <c r="BG882" i="1" s="1"/>
  <c r="BF610" i="1"/>
  <c r="BG610" i="1" s="1"/>
  <c r="BF615" i="1"/>
  <c r="BG615" i="1" s="1"/>
  <c r="BF279" i="1"/>
  <c r="BG279" i="1" s="1"/>
  <c r="BF438" i="1"/>
  <c r="BG438" i="1" s="1"/>
  <c r="BF150" i="1"/>
  <c r="BG150" i="1" s="1"/>
  <c r="BF685" i="1"/>
  <c r="BG685" i="1" s="1"/>
  <c r="BF381" i="1"/>
  <c r="BG381" i="1" s="1"/>
  <c r="BF25" i="1"/>
  <c r="BG25" i="1" s="1"/>
  <c r="BF628" i="1"/>
  <c r="BG628" i="1" s="1"/>
  <c r="BF324" i="1"/>
  <c r="BG324" i="1" s="1"/>
  <c r="BF4" i="1"/>
  <c r="BG4" i="1" s="1"/>
  <c r="BF322" i="1"/>
  <c r="BG322" i="1" s="1"/>
  <c r="BF826" i="1"/>
  <c r="BG826" i="1" s="1"/>
  <c r="BF668" i="1"/>
  <c r="BG668" i="1" s="1"/>
  <c r="BF824" i="1"/>
  <c r="BG824" i="1" s="1"/>
  <c r="BF883" i="1"/>
  <c r="BG883" i="1" s="1"/>
  <c r="BF768" i="1"/>
  <c r="BG768" i="1" s="1"/>
  <c r="BF943" i="1"/>
  <c r="BG943" i="1" s="1"/>
  <c r="BF554" i="1"/>
  <c r="BG554" i="1" s="1"/>
  <c r="BF126" i="1"/>
  <c r="BG126" i="1" s="1"/>
  <c r="BF1036" i="1"/>
  <c r="BG1036" i="1" s="1"/>
  <c r="BF523" i="1"/>
  <c r="BG523" i="1" s="1"/>
  <c r="BF1145" i="1"/>
  <c r="BG1145" i="1" s="1"/>
  <c r="BF1172" i="1"/>
  <c r="BG1172" i="1" s="1"/>
  <c r="BF1139" i="1"/>
  <c r="BG1139" i="1" s="1"/>
  <c r="BF867" i="1"/>
  <c r="BG867" i="1" s="1"/>
  <c r="BF974" i="1"/>
  <c r="BG974" i="1" s="1"/>
  <c r="BF718" i="1"/>
  <c r="BG718" i="1" s="1"/>
  <c r="BF707" i="1"/>
  <c r="BG707" i="1" s="1"/>
  <c r="BF387" i="1"/>
  <c r="BG387" i="1" s="1"/>
  <c r="BF83" i="1"/>
  <c r="BG83" i="1" s="1"/>
  <c r="BF290" i="1"/>
  <c r="BG290" i="1" s="1"/>
  <c r="BF809" i="1"/>
  <c r="BG809" i="1" s="1"/>
  <c r="BF537" i="1"/>
  <c r="BG537" i="1" s="1"/>
  <c r="BF201" i="1"/>
  <c r="BG201" i="1" s="1"/>
  <c r="BF752" i="1"/>
  <c r="BG752" i="1" s="1"/>
  <c r="BF464" i="1"/>
  <c r="BG464" i="1" s="1"/>
  <c r="BF144" i="1"/>
  <c r="BG144" i="1" s="1"/>
  <c r="BF892" i="1"/>
  <c r="BG892" i="1" s="1"/>
  <c r="BF933" i="1"/>
  <c r="BG933" i="1" s="1"/>
  <c r="BF944" i="1"/>
  <c r="BG944" i="1" s="1"/>
  <c r="BF927" i="1"/>
  <c r="BG927" i="1" s="1"/>
  <c r="BF1082" i="1"/>
  <c r="BG1082" i="1" s="1"/>
  <c r="BF794" i="1"/>
  <c r="BG794" i="1" s="1"/>
  <c r="BF538" i="1"/>
  <c r="BG538" i="1" s="1"/>
  <c r="BF527" i="1"/>
  <c r="BG527" i="1" s="1"/>
  <c r="BF191" i="1"/>
  <c r="BG191" i="1" s="1"/>
  <c r="BF414" i="1"/>
  <c r="BG414" i="1" s="1"/>
  <c r="BF110" i="1"/>
  <c r="BG110" i="1" s="1"/>
  <c r="BF661" i="1"/>
  <c r="BG661" i="1" s="1"/>
  <c r="BF341" i="1"/>
  <c r="BG341" i="1" s="1"/>
  <c r="BF17" i="1"/>
  <c r="BG17" i="1" s="1"/>
  <c r="BF620" i="1"/>
  <c r="BG620" i="1" s="1"/>
  <c r="BF236" i="1"/>
  <c r="BG236" i="1" s="1"/>
  <c r="BF1066" i="1"/>
  <c r="BG1066" i="1" s="1"/>
  <c r="BF993" i="1"/>
  <c r="BG993" i="1" s="1"/>
  <c r="BF1004" i="1"/>
  <c r="BG1004" i="1" s="1"/>
  <c r="BF971" i="1"/>
  <c r="BG971" i="1" s="1"/>
  <c r="BF1094" i="1"/>
  <c r="BG1094" i="1" s="1"/>
  <c r="BF806" i="1"/>
  <c r="BG806" i="1" s="1"/>
  <c r="BF779" i="1"/>
  <c r="BG779" i="1" s="1"/>
  <c r="BF475" i="1"/>
  <c r="BG475" i="1" s="1"/>
  <c r="BF155" i="1"/>
  <c r="BG155" i="1" s="1"/>
  <c r="BF346" i="1"/>
  <c r="BG346" i="1" s="1"/>
  <c r="BF817" i="1"/>
  <c r="BG817" i="1" s="1"/>
  <c r="BF545" i="1"/>
  <c r="BG545" i="1" s="1"/>
  <c r="BF193" i="1"/>
  <c r="BG193" i="1" s="1"/>
  <c r="BF792" i="1"/>
  <c r="BG792" i="1" s="1"/>
  <c r="BF520" i="1"/>
  <c r="BG520" i="1" s="1"/>
  <c r="BF200" i="1"/>
  <c r="BG200" i="1" s="1"/>
  <c r="BF889" i="1"/>
  <c r="BG889" i="1" s="1"/>
  <c r="BF989" i="1"/>
  <c r="BG989" i="1" s="1"/>
  <c r="BF1032" i="1"/>
  <c r="BG1032" i="1" s="1"/>
  <c r="BF1047" i="1"/>
  <c r="BG1047" i="1" s="1"/>
  <c r="BF1170" i="1"/>
  <c r="BG1170" i="1" s="1"/>
  <c r="BF866" i="1"/>
  <c r="BG866" i="1" s="1"/>
  <c r="BF594" i="1"/>
  <c r="BG594" i="1" s="1"/>
  <c r="BF599" i="1"/>
  <c r="BG599" i="1" s="1"/>
  <c r="BF231" i="1"/>
  <c r="BG231" i="1" s="1"/>
  <c r="BF422" i="1"/>
  <c r="BG422" i="1" s="1"/>
  <c r="BF134" i="1"/>
  <c r="BG134" i="1" s="1"/>
  <c r="BF669" i="1"/>
  <c r="BG669" i="1" s="1"/>
  <c r="BF317" i="1"/>
  <c r="BG317" i="1" s="1"/>
  <c r="BF9" i="1"/>
  <c r="BF612" i="1"/>
  <c r="BG612" i="1" s="1"/>
  <c r="BF308" i="1"/>
  <c r="BG308" i="1" s="1"/>
  <c r="BF750" i="1"/>
  <c r="BG750" i="1" s="1"/>
  <c r="BF559" i="1"/>
  <c r="BG559" i="1" s="1"/>
  <c r="BF539" i="1"/>
  <c r="BG539" i="1" s="1"/>
  <c r="BF397" i="1"/>
  <c r="BG397" i="1" s="1"/>
  <c r="BF734" i="1"/>
  <c r="BG734" i="1" s="1"/>
  <c r="BF810" i="1"/>
  <c r="BG810" i="1" s="1"/>
  <c r="BF736" i="1"/>
  <c r="BG736" i="1" s="1"/>
  <c r="BF778" i="1"/>
  <c r="BG778" i="1" s="1"/>
  <c r="BF94" i="1"/>
  <c r="BG94" i="1" s="1"/>
  <c r="BF325" i="1"/>
  <c r="BG325" i="1" s="1"/>
  <c r="BF865" i="1"/>
  <c r="BG865" i="1" s="1"/>
  <c r="BF604" i="1"/>
  <c r="BG604" i="1" s="1"/>
  <c r="BF220" i="1"/>
  <c r="BG220" i="1" s="1"/>
  <c r="BF1018" i="1"/>
  <c r="BG1018" i="1" s="1"/>
  <c r="BF977" i="1"/>
  <c r="BG977" i="1" s="1"/>
  <c r="BF988" i="1"/>
  <c r="BG988" i="1" s="1"/>
  <c r="BI988" i="1" s="1"/>
  <c r="BF955" i="1"/>
  <c r="BG955" i="1" s="1"/>
  <c r="BF1062" i="1"/>
  <c r="BG1062" i="1" s="1"/>
  <c r="BF790" i="1"/>
  <c r="BG790" i="1" s="1"/>
  <c r="BF763" i="1"/>
  <c r="BG763" i="1" s="1"/>
  <c r="BF459" i="1"/>
  <c r="BG459" i="1" s="1"/>
  <c r="BF139" i="1"/>
  <c r="BG139" i="1" s="1"/>
  <c r="BF330" i="1"/>
  <c r="BG330" i="1" s="1"/>
  <c r="BF801" i="1"/>
  <c r="BG801" i="1" s="1"/>
  <c r="BF529" i="1"/>
  <c r="BG529" i="1" s="1"/>
  <c r="BF177" i="1"/>
  <c r="BG177" i="1" s="1"/>
  <c r="BF776" i="1"/>
  <c r="BG776" i="1" s="1"/>
  <c r="BF472" i="1"/>
  <c r="BG472" i="1" s="1"/>
  <c r="BF184" i="1"/>
  <c r="BG184" i="1" s="1"/>
  <c r="BF873" i="1"/>
  <c r="BG873" i="1" s="1"/>
  <c r="BF973" i="1"/>
  <c r="BG973" i="1" s="1"/>
  <c r="BF1016" i="1"/>
  <c r="BG1016" i="1" s="1"/>
  <c r="BF1031" i="1"/>
  <c r="BG1031" i="1" s="1"/>
  <c r="BF1154" i="1"/>
  <c r="BG1154" i="1" s="1"/>
  <c r="BF850" i="1"/>
  <c r="BG850" i="1" s="1"/>
  <c r="BF578" i="1"/>
  <c r="BG578" i="1" s="1"/>
  <c r="BF583" i="1"/>
  <c r="BG583" i="1" s="1"/>
  <c r="BF215" i="1"/>
  <c r="BG215" i="1" s="1"/>
  <c r="BF406" i="1"/>
  <c r="BG406" i="1" s="1"/>
  <c r="BF118" i="1"/>
  <c r="BG118" i="1" s="1"/>
  <c r="BF637" i="1"/>
  <c r="BG637" i="1" s="1"/>
  <c r="BF301" i="1"/>
  <c r="BG301" i="1" s="1"/>
  <c r="BF852" i="1"/>
  <c r="BG852" i="1" s="1"/>
  <c r="BF596" i="1"/>
  <c r="BG596" i="1" s="1"/>
  <c r="BF292" i="1"/>
  <c r="BG292" i="1" s="1"/>
  <c r="BF905" i="1"/>
  <c r="BG905" i="1" s="1"/>
  <c r="BF18" i="1"/>
  <c r="BG18" i="1" s="1"/>
  <c r="BF1114" i="1"/>
  <c r="BG1114" i="1" s="1"/>
  <c r="BF53" i="1"/>
  <c r="BG53" i="1" s="1"/>
  <c r="BF378" i="1"/>
  <c r="BG378" i="1" s="1"/>
  <c r="BF644" i="1"/>
  <c r="BG644" i="1" s="1"/>
  <c r="BF1161" i="1"/>
  <c r="BG1161" i="1" s="1"/>
  <c r="BF825" i="1"/>
  <c r="BG825" i="1" s="1"/>
  <c r="BF960" i="1"/>
  <c r="BG960" i="1" s="1"/>
  <c r="BF357" i="1"/>
  <c r="BG357" i="1" s="1"/>
  <c r="BF1140" i="1"/>
  <c r="BG1140" i="1" s="1"/>
  <c r="BF675" i="1"/>
  <c r="BG675" i="1" s="1"/>
  <c r="BF521" i="1"/>
  <c r="BG521" i="1" s="1"/>
  <c r="BF917" i="1"/>
  <c r="BG917" i="1" s="1"/>
  <c r="BF175" i="1"/>
  <c r="BG175" i="1" s="1"/>
  <c r="BF835" i="1"/>
  <c r="BG835" i="1" s="1"/>
  <c r="BF355" i="1"/>
  <c r="BG355" i="1" s="1"/>
  <c r="BF35" i="1"/>
  <c r="BG35" i="1" s="1"/>
  <c r="BF226" i="1"/>
  <c r="BG226" i="1" s="1"/>
  <c r="BF777" i="1"/>
  <c r="BG777" i="1" s="1"/>
  <c r="BF473" i="1"/>
  <c r="BG473" i="1" s="1"/>
  <c r="BF169" i="1"/>
  <c r="BG169" i="1" s="1"/>
  <c r="BF720" i="1"/>
  <c r="BG720" i="1" s="1"/>
  <c r="BF416" i="1"/>
  <c r="BG416" i="1" s="1"/>
  <c r="BF112" i="1"/>
  <c r="BG112" i="1" s="1"/>
  <c r="BF1189" i="1"/>
  <c r="BG1189" i="1" s="1"/>
  <c r="BF901" i="1"/>
  <c r="BG901" i="1" s="1"/>
  <c r="BF1183" i="1"/>
  <c r="BG1183" i="1" s="1"/>
  <c r="BF895" i="1"/>
  <c r="BG895" i="1" s="1"/>
  <c r="BF1034" i="1"/>
  <c r="BG1034" i="1" s="1"/>
  <c r="BF762" i="1"/>
  <c r="BG762" i="1" s="1"/>
  <c r="BF751" i="1"/>
  <c r="BG751" i="1" s="1"/>
  <c r="BF463" i="1"/>
  <c r="BG463" i="1" s="1"/>
  <c r="BF159" i="1"/>
  <c r="BG159" i="1" s="1"/>
  <c r="BF382" i="1"/>
  <c r="BG382" i="1" s="1"/>
  <c r="BF78" i="1"/>
  <c r="BG78" i="1" s="1"/>
  <c r="BF629" i="1"/>
  <c r="BG629" i="1" s="1"/>
  <c r="BF309" i="1"/>
  <c r="BG309" i="1" s="1"/>
  <c r="BF860" i="1"/>
  <c r="BG860" i="1" s="1"/>
  <c r="BF588" i="1"/>
  <c r="BG588" i="1" s="1"/>
  <c r="BF204" i="1"/>
  <c r="BG204" i="1" s="1"/>
  <c r="BF877" i="1"/>
  <c r="BG877" i="1" s="1"/>
  <c r="BF961" i="1"/>
  <c r="BG961" i="1" s="1"/>
  <c r="BF972" i="1"/>
  <c r="BG972" i="1" s="1"/>
  <c r="BF939" i="1"/>
  <c r="BG939" i="1" s="1"/>
  <c r="BF1046" i="1"/>
  <c r="BG1046" i="1" s="1"/>
  <c r="BF774" i="1"/>
  <c r="BG774" i="1" s="1"/>
  <c r="BF747" i="1"/>
  <c r="BG747" i="1" s="1"/>
  <c r="BF443" i="1"/>
  <c r="BG443" i="1" s="1"/>
  <c r="BF123" i="1"/>
  <c r="BG123" i="1" s="1"/>
  <c r="BF314" i="1"/>
  <c r="BG314" i="1" s="1"/>
  <c r="BF769" i="1"/>
  <c r="BG769" i="1" s="1"/>
  <c r="BF481" i="1"/>
  <c r="BG481" i="1" s="1"/>
  <c r="BF161" i="1"/>
  <c r="BG161" i="1" s="1"/>
  <c r="BF760" i="1"/>
  <c r="BG760" i="1" s="1"/>
  <c r="BF456" i="1"/>
  <c r="BG456" i="1" s="1"/>
  <c r="BF168" i="1"/>
  <c r="BG168" i="1" s="1"/>
  <c r="BF841" i="1"/>
  <c r="BG841" i="1" s="1"/>
  <c r="BF957" i="1"/>
  <c r="BG957" i="1" s="1"/>
  <c r="BF1000" i="1"/>
  <c r="BG1000" i="1" s="1"/>
  <c r="BF1015" i="1"/>
  <c r="BG1015" i="1" s="1"/>
  <c r="BF1138" i="1"/>
  <c r="BG1138" i="1" s="1"/>
  <c r="BF834" i="1"/>
  <c r="BG834" i="1" s="1"/>
  <c r="BF562" i="1"/>
  <c r="BG562" i="1" s="1"/>
  <c r="BF535" i="1"/>
  <c r="BG535" i="1" s="1"/>
  <c r="BF199" i="1"/>
  <c r="BG199" i="1" s="1"/>
  <c r="BF390" i="1"/>
  <c r="BG390" i="1" s="1"/>
  <c r="BF102" i="1"/>
  <c r="BG102" i="1" s="1"/>
  <c r="BF621" i="1"/>
  <c r="BG621" i="1" s="1"/>
  <c r="BF285" i="1"/>
  <c r="BG285" i="1" s="1"/>
  <c r="BF836" i="1"/>
  <c r="BG836" i="1" s="1"/>
  <c r="BF580" i="1"/>
  <c r="BG580" i="1" s="1"/>
  <c r="BF228" i="1"/>
  <c r="BG228" i="1" s="1"/>
  <c r="BO1200" i="1"/>
  <c r="BF880" i="1"/>
  <c r="BG880" i="1" s="1"/>
  <c r="BF739" i="1"/>
  <c r="BG739" i="1" s="1"/>
  <c r="BF176" i="1"/>
  <c r="BG176" i="1" s="1"/>
  <c r="BF693" i="1"/>
  <c r="BG693" i="1" s="1"/>
  <c r="BF26" i="1"/>
  <c r="BG26" i="1" s="1"/>
  <c r="BF306" i="1"/>
  <c r="BG306" i="1" s="1"/>
  <c r="BF949" i="1"/>
  <c r="BG949" i="1" s="1"/>
  <c r="BF33" i="1"/>
  <c r="BG33" i="1" s="1"/>
  <c r="BF958" i="1"/>
  <c r="BG958" i="1" s="1"/>
  <c r="BF242" i="1"/>
  <c r="BG242" i="1" s="1"/>
  <c r="BF128" i="1"/>
  <c r="BG128" i="1" s="1"/>
  <c r="BF1050" i="1"/>
  <c r="BG1050" i="1" s="1"/>
  <c r="BF479" i="1"/>
  <c r="BG479" i="1" s="1"/>
  <c r="BF1113" i="1"/>
  <c r="BG1113" i="1" s="1"/>
  <c r="BF686" i="1"/>
  <c r="BG686" i="1" s="1"/>
  <c r="BF819" i="1"/>
  <c r="BG819" i="1" s="1"/>
  <c r="BF643" i="1"/>
  <c r="BG643" i="1" s="1"/>
  <c r="BF210" i="1"/>
  <c r="BG210" i="1" s="1"/>
  <c r="BF457" i="1"/>
  <c r="BG457" i="1" s="1"/>
  <c r="BF704" i="1"/>
  <c r="BG704" i="1" s="1"/>
  <c r="BF400" i="1"/>
  <c r="BG400" i="1" s="1"/>
  <c r="BF96" i="1"/>
  <c r="BG96" i="1" s="1"/>
  <c r="BF1173" i="1"/>
  <c r="BG1173" i="1" s="1"/>
  <c r="BF1184" i="1"/>
  <c r="BG1184" i="1" s="1"/>
  <c r="BF1167" i="1"/>
  <c r="BG1167" i="1" s="1"/>
  <c r="BF879" i="1"/>
  <c r="BG879" i="1" s="1"/>
  <c r="BF1002" i="1"/>
  <c r="BG1002" i="1" s="1"/>
  <c r="BF746" i="1"/>
  <c r="BG746" i="1" s="1"/>
  <c r="BF735" i="1"/>
  <c r="BG735" i="1" s="1"/>
  <c r="BF447" i="1"/>
  <c r="BG447" i="1" s="1"/>
  <c r="BF143" i="1"/>
  <c r="BG143" i="1" s="1"/>
  <c r="BF366" i="1"/>
  <c r="BG366" i="1" s="1"/>
  <c r="BF46" i="1"/>
  <c r="BG46" i="1" s="1"/>
  <c r="BF613" i="1"/>
  <c r="BG613" i="1" s="1"/>
  <c r="BF293" i="1"/>
  <c r="BG293" i="1" s="1"/>
  <c r="BF844" i="1"/>
  <c r="BG844" i="1" s="1"/>
  <c r="BF572" i="1"/>
  <c r="BG572" i="1" s="1"/>
  <c r="BF188" i="1"/>
  <c r="BG188" i="1" s="1"/>
  <c r="BF853" i="1"/>
  <c r="BG853" i="1" s="1"/>
  <c r="BF945" i="1"/>
  <c r="BG945" i="1" s="1"/>
  <c r="BF956" i="1"/>
  <c r="BG956" i="1" s="1"/>
  <c r="BF923" i="1"/>
  <c r="BG923" i="1" s="1"/>
  <c r="BF1030" i="1"/>
  <c r="BG1030" i="1" s="1"/>
  <c r="BF758" i="1"/>
  <c r="BG758" i="1" s="1"/>
  <c r="BF731" i="1"/>
  <c r="BG731" i="1" s="1"/>
  <c r="BF427" i="1"/>
  <c r="BG427" i="1" s="1"/>
  <c r="BF107" i="1"/>
  <c r="BG107" i="1" s="1"/>
  <c r="BF298" i="1"/>
  <c r="BG298" i="1" s="1"/>
  <c r="BF753" i="1"/>
  <c r="BG753" i="1" s="1"/>
  <c r="BF465" i="1"/>
  <c r="BG465" i="1" s="1"/>
  <c r="BF145" i="1"/>
  <c r="BG145" i="1" s="1"/>
  <c r="BF744" i="1"/>
  <c r="BG744" i="1" s="1"/>
  <c r="BF440" i="1"/>
  <c r="BG440" i="1" s="1"/>
  <c r="BF152" i="1"/>
  <c r="BG152" i="1" s="1"/>
  <c r="BF916" i="1"/>
  <c r="BG916" i="1" s="1"/>
  <c r="BF941" i="1"/>
  <c r="BG941" i="1" s="1"/>
  <c r="BF984" i="1"/>
  <c r="BG984" i="1" s="1"/>
  <c r="BF999" i="1"/>
  <c r="BG999" i="1" s="1"/>
  <c r="BF1122" i="1"/>
  <c r="BG1122" i="1" s="1"/>
  <c r="BF818" i="1"/>
  <c r="BG818" i="1" s="1"/>
  <c r="BF546" i="1"/>
  <c r="BG546" i="1" s="1"/>
  <c r="BF471" i="1"/>
  <c r="BG471" i="1" s="1"/>
  <c r="BF183" i="1"/>
  <c r="BG183" i="1" s="1"/>
  <c r="BF374" i="1"/>
  <c r="BG374" i="1" s="1"/>
  <c r="BF86" i="1"/>
  <c r="BG86" i="1" s="1"/>
  <c r="BF605" i="1"/>
  <c r="BG605" i="1" s="1"/>
  <c r="BF237" i="1"/>
  <c r="BG237" i="1" s="1"/>
  <c r="BF820" i="1"/>
  <c r="BG820" i="1" s="1"/>
  <c r="BF564" i="1"/>
  <c r="BG564" i="1" s="1"/>
  <c r="BF212" i="1"/>
  <c r="BG212" i="1" s="1"/>
  <c r="BM1197" i="1"/>
  <c r="BF937" i="1"/>
  <c r="BG937" i="1" s="1"/>
  <c r="BF1038" i="1"/>
  <c r="BG1038" i="1" s="1"/>
  <c r="BF528" i="1"/>
  <c r="BG528" i="1" s="1"/>
  <c r="BF373" i="1"/>
  <c r="BG373" i="1" s="1"/>
  <c r="BF577" i="1"/>
  <c r="BG577" i="1" s="1"/>
  <c r="BF1155" i="1"/>
  <c r="BG1155" i="1" s="1"/>
  <c r="BF217" i="1"/>
  <c r="BG217" i="1" s="1"/>
  <c r="BF1098" i="1"/>
  <c r="BG1098" i="1" s="1"/>
  <c r="BF677" i="1"/>
  <c r="BG677" i="1" s="1"/>
  <c r="BF1129" i="1"/>
  <c r="BG1129" i="1" s="1"/>
  <c r="BF702" i="1"/>
  <c r="BG702" i="1" s="1"/>
  <c r="BF793" i="1"/>
  <c r="BG793" i="1" s="1"/>
  <c r="BF928" i="1"/>
  <c r="BG928" i="1" s="1"/>
  <c r="BF398" i="1"/>
  <c r="BG398" i="1" s="1"/>
  <c r="BF942" i="1"/>
  <c r="BG942" i="1" s="1"/>
  <c r="BF194" i="1"/>
  <c r="BG194" i="1" s="1"/>
  <c r="BF1157" i="1"/>
  <c r="BG1157" i="1" s="1"/>
  <c r="BF730" i="1"/>
  <c r="BG730" i="1" s="1"/>
  <c r="BF127" i="1"/>
  <c r="BG127" i="1" s="1"/>
  <c r="BF597" i="1"/>
  <c r="BG597" i="1" s="1"/>
  <c r="BF828" i="1"/>
  <c r="BG828" i="1" s="1"/>
  <c r="BF556" i="1"/>
  <c r="BG556" i="1" s="1"/>
  <c r="BF929" i="1"/>
  <c r="BG929" i="1" s="1"/>
  <c r="BF940" i="1"/>
  <c r="BG940" i="1" s="1"/>
  <c r="BF907" i="1"/>
  <c r="BG907" i="1" s="1"/>
  <c r="BF1014" i="1"/>
  <c r="BG1014" i="1" s="1"/>
  <c r="BF742" i="1"/>
  <c r="BG742" i="1" s="1"/>
  <c r="BF715" i="1"/>
  <c r="BG715" i="1" s="1"/>
  <c r="BF395" i="1"/>
  <c r="BG395" i="1" s="1"/>
  <c r="BF91" i="1"/>
  <c r="BG91" i="1" s="1"/>
  <c r="BF282" i="1"/>
  <c r="BG282" i="1" s="1"/>
  <c r="BF737" i="1"/>
  <c r="BG737" i="1" s="1"/>
  <c r="BF449" i="1"/>
  <c r="BG449" i="1" s="1"/>
  <c r="BF129" i="1"/>
  <c r="BG129" i="1" s="1"/>
  <c r="BF728" i="1"/>
  <c r="BG728" i="1" s="1"/>
  <c r="BF424" i="1"/>
  <c r="BG424" i="1" s="1"/>
  <c r="BF136" i="1"/>
  <c r="BG136" i="1" s="1"/>
  <c r="BF884" i="1"/>
  <c r="BG884" i="1" s="1"/>
  <c r="BF925" i="1"/>
  <c r="BG925" i="1" s="1"/>
  <c r="BF968" i="1"/>
  <c r="BG968" i="1" s="1"/>
  <c r="BF983" i="1"/>
  <c r="BG983" i="1" s="1"/>
  <c r="BF1106" i="1"/>
  <c r="BG1106" i="1" s="1"/>
  <c r="BF802" i="1"/>
  <c r="BG802" i="1" s="1"/>
  <c r="BF530" i="1"/>
  <c r="BG530" i="1" s="1"/>
  <c r="BF455" i="1"/>
  <c r="BG455" i="1" s="1"/>
  <c r="BF167" i="1"/>
  <c r="BG167" i="1" s="1"/>
  <c r="BF358" i="1"/>
  <c r="BG358" i="1" s="1"/>
  <c r="BF38" i="1"/>
  <c r="BG38" i="1" s="1"/>
  <c r="BF589" i="1"/>
  <c r="BG589" i="1" s="1"/>
  <c r="BF221" i="1"/>
  <c r="BG221" i="1" s="1"/>
  <c r="BF804" i="1"/>
  <c r="BG804" i="1" s="1"/>
  <c r="BF548" i="1"/>
  <c r="BG548" i="1" s="1"/>
  <c r="BF196" i="1"/>
  <c r="BG196" i="1" s="1"/>
  <c r="BF800" i="1"/>
  <c r="BG800" i="1" s="1"/>
  <c r="BF1068" i="1"/>
  <c r="BG1068" i="1" s="1"/>
  <c r="BF232" i="1"/>
  <c r="BG232" i="1" s="1"/>
  <c r="BF898" i="1"/>
  <c r="BG898" i="1" s="1"/>
  <c r="BF403" i="1"/>
  <c r="BG403" i="1" s="1"/>
  <c r="BF908" i="1"/>
  <c r="BG908" i="1" s="1"/>
  <c r="BF636" i="1"/>
  <c r="BG636" i="1" s="1"/>
  <c r="BF1123" i="1"/>
  <c r="BG1123" i="1" s="1"/>
  <c r="BF371" i="1"/>
  <c r="BG371" i="1" s="1"/>
  <c r="BF185" i="1"/>
  <c r="BG185" i="1" s="1"/>
  <c r="BF911" i="1"/>
  <c r="BG911" i="1" s="1"/>
  <c r="BF645" i="1"/>
  <c r="BG645" i="1" s="1"/>
  <c r="BF1107" i="1"/>
  <c r="BG1107" i="1" s="1"/>
  <c r="BF1097" i="1"/>
  <c r="BG1097" i="1" s="1"/>
  <c r="BF1091" i="1"/>
  <c r="BG1091" i="1" s="1"/>
  <c r="BF670" i="1"/>
  <c r="BG670" i="1" s="1"/>
  <c r="BF19" i="1"/>
  <c r="BG19" i="1" s="1"/>
  <c r="BF761" i="1"/>
  <c r="BG761" i="1" s="1"/>
  <c r="BF1072" i="1"/>
  <c r="BG1072" i="1" s="1"/>
  <c r="BF1092" i="1"/>
  <c r="BG1092" i="1" s="1"/>
  <c r="BF803" i="1"/>
  <c r="BG803" i="1" s="1"/>
  <c r="BF654" i="1"/>
  <c r="BG654" i="1" s="1"/>
  <c r="BF323" i="1"/>
  <c r="BG323" i="1" s="1"/>
  <c r="BF441" i="1"/>
  <c r="BG441" i="1" s="1"/>
  <c r="BF688" i="1"/>
  <c r="BG688" i="1" s="1"/>
  <c r="BF80" i="1"/>
  <c r="BG80" i="1" s="1"/>
  <c r="BF986" i="1"/>
  <c r="BG986" i="1" s="1"/>
  <c r="BF431" i="1"/>
  <c r="BG431" i="1" s="1"/>
  <c r="BF334" i="1"/>
  <c r="BG334" i="1" s="1"/>
  <c r="BF277" i="1"/>
  <c r="BG277" i="1" s="1"/>
  <c r="BF172" i="1"/>
  <c r="BG172" i="1" s="1"/>
  <c r="BF1074" i="1"/>
  <c r="BG1074" i="1" s="1"/>
  <c r="BF1060" i="1"/>
  <c r="BG1060" i="1" s="1"/>
  <c r="BF787" i="1"/>
  <c r="BG787" i="1" s="1"/>
  <c r="BF638" i="1"/>
  <c r="BG638" i="1" s="1"/>
  <c r="BF611" i="1"/>
  <c r="BG611" i="1" s="1"/>
  <c r="BI611" i="1" s="1"/>
  <c r="BF307" i="1"/>
  <c r="BG307" i="1" s="1"/>
  <c r="BF482" i="1"/>
  <c r="BG482" i="1" s="1"/>
  <c r="BF178" i="1"/>
  <c r="BG178" i="1" s="1"/>
  <c r="BI178" i="1" s="1"/>
  <c r="BF729" i="1"/>
  <c r="BG729" i="1" s="1"/>
  <c r="BI729" i="1" s="1"/>
  <c r="BJ729" i="1" s="1"/>
  <c r="BK729" i="1" s="1"/>
  <c r="BL729" i="1" s="1"/>
  <c r="BN729" i="1" s="1"/>
  <c r="BF425" i="1"/>
  <c r="BG425" i="1" s="1"/>
  <c r="BF105" i="1"/>
  <c r="BG105" i="1" s="1"/>
  <c r="BF672" i="1"/>
  <c r="BG672" i="1" s="1"/>
  <c r="BI672" i="1" s="1"/>
  <c r="BF368" i="1"/>
  <c r="BG368" i="1" s="1"/>
  <c r="BI368" i="1" s="1"/>
  <c r="BF48" i="1"/>
  <c r="BG48" i="1" s="1"/>
  <c r="BF1141" i="1"/>
  <c r="BG1141" i="1" s="1"/>
  <c r="BF1152" i="1"/>
  <c r="BG1152" i="1" s="1"/>
  <c r="BF1135" i="1"/>
  <c r="BG1135" i="1" s="1"/>
  <c r="BI1135" i="1" s="1"/>
  <c r="BQ1135" i="1" s="1"/>
  <c r="BR1135" i="1" s="1"/>
  <c r="BF847" i="1"/>
  <c r="BG847" i="1" s="1"/>
  <c r="BI847" i="1" s="1"/>
  <c r="BF970" i="1"/>
  <c r="BG970" i="1" s="1"/>
  <c r="BI970" i="1" s="1"/>
  <c r="BF714" i="1"/>
  <c r="BG714" i="1" s="1"/>
  <c r="BI714" i="1" s="1"/>
  <c r="BF703" i="1"/>
  <c r="BG703" i="1" s="1"/>
  <c r="BF415" i="1"/>
  <c r="BG415" i="1" s="1"/>
  <c r="BF111" i="1"/>
  <c r="BG111" i="1" s="1"/>
  <c r="BF318" i="1"/>
  <c r="BG318" i="1" s="1"/>
  <c r="BI318" i="1" s="1"/>
  <c r="BF14" i="1"/>
  <c r="BG14" i="1" s="1"/>
  <c r="BF581" i="1"/>
  <c r="BG581" i="1" s="1"/>
  <c r="BF229" i="1"/>
  <c r="BG229" i="1" s="1"/>
  <c r="BI229" i="1" s="1"/>
  <c r="BF812" i="1"/>
  <c r="BG812" i="1" s="1"/>
  <c r="BI812" i="1" s="1"/>
  <c r="BF540" i="1"/>
  <c r="BG540" i="1" s="1"/>
  <c r="BI540" i="1" s="1"/>
  <c r="BF156" i="1"/>
  <c r="BG156" i="1" s="1"/>
  <c r="BI156" i="1" s="1"/>
  <c r="BF888" i="1"/>
  <c r="BG888" i="1" s="1"/>
  <c r="BF913" i="1"/>
  <c r="BG913" i="1" s="1"/>
  <c r="BF2" i="1"/>
  <c r="BG2" i="1" s="1"/>
  <c r="BF891" i="1"/>
  <c r="BG891" i="1" s="1"/>
  <c r="BI891" i="1" s="1"/>
  <c r="BF998" i="1"/>
  <c r="BG998" i="1" s="1"/>
  <c r="BI998" i="1" s="1"/>
  <c r="BF726" i="1"/>
  <c r="BG726" i="1" s="1"/>
  <c r="BF699" i="1"/>
  <c r="BG699" i="1" s="1"/>
  <c r="BF379" i="1"/>
  <c r="BG379" i="1" s="1"/>
  <c r="BF75" i="1"/>
  <c r="BG75" i="1" s="1"/>
  <c r="BF234" i="1"/>
  <c r="BG234" i="1" s="1"/>
  <c r="BF721" i="1"/>
  <c r="BG721" i="1" s="1"/>
  <c r="BF433" i="1"/>
  <c r="BG433" i="1" s="1"/>
  <c r="BF113" i="1"/>
  <c r="BG113" i="1" s="1"/>
  <c r="BF712" i="1"/>
  <c r="BG712" i="1" s="1"/>
  <c r="BF408" i="1"/>
  <c r="BG408" i="1" s="1"/>
  <c r="BI408" i="1" s="1"/>
  <c r="BF120" i="1"/>
  <c r="BG120" i="1" s="1"/>
  <c r="BI120" i="1" s="1"/>
  <c r="BF868" i="1"/>
  <c r="BG868" i="1" s="1"/>
  <c r="BF909" i="1"/>
  <c r="BG909" i="1" s="1"/>
  <c r="BI909" i="1" s="1"/>
  <c r="BF952" i="1"/>
  <c r="BG952" i="1" s="1"/>
  <c r="BF967" i="1"/>
  <c r="BG967" i="1" s="1"/>
  <c r="BI967" i="1" s="1"/>
  <c r="BF1090" i="1"/>
  <c r="BG1090" i="1" s="1"/>
  <c r="BI1090" i="1" s="1"/>
  <c r="BF786" i="1"/>
  <c r="BG786" i="1" s="1"/>
  <c r="BI786" i="1" s="1"/>
  <c r="BF775" i="1"/>
  <c r="BG775" i="1" s="1"/>
  <c r="BF439" i="1"/>
  <c r="BG439" i="1" s="1"/>
  <c r="BF151" i="1"/>
  <c r="BG151" i="1" s="1"/>
  <c r="BF342" i="1"/>
  <c r="BG342" i="1" s="1"/>
  <c r="BF22" i="1"/>
  <c r="BG22" i="1" s="1"/>
  <c r="BF573" i="1"/>
  <c r="BG573" i="1" s="1"/>
  <c r="BF205" i="1"/>
  <c r="BG205" i="1" s="1"/>
  <c r="BF788" i="1"/>
  <c r="BG788" i="1" s="1"/>
  <c r="BI788" i="1" s="1"/>
  <c r="BF532" i="1"/>
  <c r="BG532" i="1" s="1"/>
  <c r="BF180" i="1"/>
  <c r="BG180" i="1" s="1"/>
  <c r="BM1196" i="1"/>
  <c r="BN1199" i="1"/>
  <c r="BF965" i="1"/>
  <c r="BG965" i="1" s="1"/>
  <c r="BF1142" i="1"/>
  <c r="BG1142" i="1" s="1"/>
  <c r="BI1142" i="1" s="1"/>
  <c r="BF1079" i="1"/>
  <c r="BG1079" i="1" s="1"/>
  <c r="BI1079" i="1" s="1"/>
  <c r="BF723" i="1"/>
  <c r="BG723" i="1" s="1"/>
  <c r="BF160" i="1"/>
  <c r="BG160" i="1" s="1"/>
  <c r="BF284" i="1"/>
  <c r="BG284" i="1" s="1"/>
  <c r="BF851" i="1"/>
  <c r="BG851" i="1" s="1"/>
  <c r="BF51" i="1"/>
  <c r="BG51" i="1" s="1"/>
  <c r="BF432" i="1"/>
  <c r="BG432" i="1" s="1"/>
  <c r="BF876" i="1"/>
  <c r="BG876" i="1" s="1"/>
  <c r="BF767" i="1"/>
  <c r="BG767" i="1" s="1"/>
  <c r="BF1124" i="1"/>
  <c r="BG1124" i="1" s="1"/>
  <c r="BF659" i="1"/>
  <c r="BG659" i="1" s="1"/>
  <c r="BF1108" i="1"/>
  <c r="BG1108" i="1" s="1"/>
  <c r="BF926" i="1"/>
  <c r="BG926" i="1" s="1"/>
  <c r="BF339" i="1"/>
  <c r="BG339" i="1" s="1"/>
  <c r="BI339" i="1" s="1"/>
  <c r="BJ339" i="1" s="1"/>
  <c r="BK339" i="1" s="1"/>
  <c r="BL339" i="1" s="1"/>
  <c r="BN339" i="1" s="1"/>
  <c r="BF153" i="1"/>
  <c r="BG153" i="1" s="1"/>
  <c r="BF1081" i="1"/>
  <c r="BG1081" i="1" s="1"/>
  <c r="BF1059" i="1"/>
  <c r="BG1059" i="1" s="1"/>
  <c r="BF910" i="1"/>
  <c r="BG910" i="1" s="1"/>
  <c r="BF627" i="1"/>
  <c r="BG627" i="1" s="1"/>
  <c r="BF3" i="1"/>
  <c r="BG3" i="1" s="1"/>
  <c r="BF745" i="1"/>
  <c r="BG745" i="1" s="1"/>
  <c r="BF137" i="1"/>
  <c r="BG137" i="1" s="1"/>
  <c r="BF384" i="1"/>
  <c r="BG384" i="1" s="1"/>
  <c r="BF1168" i="1"/>
  <c r="BG1168" i="1" s="1"/>
  <c r="BF1151" i="1"/>
  <c r="BG1151" i="1" s="1"/>
  <c r="BF863" i="1"/>
  <c r="BG863" i="1" s="1"/>
  <c r="BF719" i="1"/>
  <c r="BG719" i="1" s="1"/>
  <c r="BF30" i="1"/>
  <c r="BG30" i="1" s="1"/>
  <c r="BF920" i="1"/>
  <c r="BG920" i="1" s="1"/>
  <c r="BF1049" i="1"/>
  <c r="BG1049" i="1" s="1"/>
  <c r="BI1049" i="1" s="1"/>
  <c r="BF1043" i="1"/>
  <c r="BG1043" i="1" s="1"/>
  <c r="BF894" i="1"/>
  <c r="BG894" i="1" s="1"/>
  <c r="BF1042" i="1"/>
  <c r="BG1042" i="1" s="1"/>
  <c r="BF1033" i="1"/>
  <c r="BG1033" i="1" s="1"/>
  <c r="BF1044" i="1"/>
  <c r="BG1044" i="1" s="1"/>
  <c r="BF1027" i="1"/>
  <c r="BG1027" i="1" s="1"/>
  <c r="BF1182" i="1"/>
  <c r="BG1182" i="1" s="1"/>
  <c r="BF878" i="1"/>
  <c r="BG878" i="1" s="1"/>
  <c r="BF622" i="1"/>
  <c r="BG622" i="1" s="1"/>
  <c r="BF595" i="1"/>
  <c r="BG595" i="1" s="1"/>
  <c r="BF291" i="1"/>
  <c r="BG291" i="1" s="1"/>
  <c r="BF466" i="1"/>
  <c r="BG466" i="1" s="1"/>
  <c r="BF162" i="1"/>
  <c r="BG162" i="1" s="1"/>
  <c r="BF713" i="1"/>
  <c r="BG713" i="1" s="1"/>
  <c r="BI713" i="1" s="1"/>
  <c r="BF393" i="1"/>
  <c r="BG393" i="1" s="1"/>
  <c r="BI393" i="1" s="1"/>
  <c r="BQ393" i="1" s="1"/>
  <c r="BR393" i="1" s="1"/>
  <c r="BF89" i="1"/>
  <c r="BG89" i="1" s="1"/>
  <c r="BF656" i="1"/>
  <c r="BG656" i="1" s="1"/>
  <c r="BF336" i="1"/>
  <c r="BG336" i="1" s="1"/>
  <c r="BI336" i="1" s="1"/>
  <c r="BF32" i="1"/>
  <c r="BG32" i="1" s="1"/>
  <c r="BI32" i="1" s="1"/>
  <c r="BQ32" i="1" s="1"/>
  <c r="BR32" i="1" s="1"/>
  <c r="BF1125" i="1"/>
  <c r="BG1125" i="1" s="1"/>
  <c r="BF1136" i="1"/>
  <c r="BG1136" i="1" s="1"/>
  <c r="BF1119" i="1"/>
  <c r="BG1119" i="1" s="1"/>
  <c r="BI1119" i="1" s="1"/>
  <c r="BF831" i="1"/>
  <c r="BG831" i="1" s="1"/>
  <c r="BF954" i="1"/>
  <c r="BG954" i="1" s="1"/>
  <c r="BF698" i="1"/>
  <c r="BG698" i="1" s="1"/>
  <c r="BF687" i="1"/>
  <c r="BG687" i="1" s="1"/>
  <c r="BF399" i="1"/>
  <c r="BG399" i="1" s="1"/>
  <c r="BF95" i="1"/>
  <c r="BG95" i="1" s="1"/>
  <c r="BF302" i="1"/>
  <c r="BG302" i="1" s="1"/>
  <c r="BI302" i="1" s="1"/>
  <c r="BF821" i="1"/>
  <c r="BG821" i="1" s="1"/>
  <c r="BI821" i="1" s="1"/>
  <c r="BQ821" i="1" s="1"/>
  <c r="BR821" i="1" s="1"/>
  <c r="BF549" i="1"/>
  <c r="BG549" i="1" s="1"/>
  <c r="BF197" i="1"/>
  <c r="BG197" i="1" s="1"/>
  <c r="BI197" i="1" s="1"/>
  <c r="BF796" i="1"/>
  <c r="BG796" i="1" s="1"/>
  <c r="BF524" i="1"/>
  <c r="BG524" i="1" s="1"/>
  <c r="BI524" i="1" s="1"/>
  <c r="BF140" i="1"/>
  <c r="BG140" i="1" s="1"/>
  <c r="BI140" i="1" s="1"/>
  <c r="BF872" i="1"/>
  <c r="BG872" i="1" s="1"/>
  <c r="BI872" i="1" s="1"/>
  <c r="BF897" i="1"/>
  <c r="BG897" i="1" s="1"/>
  <c r="BF1179" i="1"/>
  <c r="BG1179" i="1" s="1"/>
  <c r="BF875" i="1"/>
  <c r="BG875" i="1" s="1"/>
  <c r="BF982" i="1"/>
  <c r="BG982" i="1" s="1"/>
  <c r="BF710" i="1"/>
  <c r="BG710" i="1" s="1"/>
  <c r="BF683" i="1"/>
  <c r="BG683" i="1" s="1"/>
  <c r="BF363" i="1"/>
  <c r="BG363" i="1" s="1"/>
  <c r="BF27" i="1"/>
  <c r="BG27" i="1" s="1"/>
  <c r="BF218" i="1"/>
  <c r="BG218" i="1" s="1"/>
  <c r="BI218" i="1" s="1"/>
  <c r="BF705" i="1"/>
  <c r="BG705" i="1" s="1"/>
  <c r="BI705" i="1" s="1"/>
  <c r="BF417" i="1"/>
  <c r="BG417" i="1" s="1"/>
  <c r="BF97" i="1"/>
  <c r="BG97" i="1" s="1"/>
  <c r="BF696" i="1"/>
  <c r="BG696" i="1" s="1"/>
  <c r="BI696" i="1" s="1"/>
  <c r="BF392" i="1"/>
  <c r="BG392" i="1" s="1"/>
  <c r="BF104" i="1"/>
  <c r="BG104" i="1" s="1"/>
  <c r="BI104" i="1" s="1"/>
  <c r="BF1181" i="1"/>
  <c r="BG1181" i="1" s="1"/>
  <c r="BI1181" i="1" s="1"/>
  <c r="BF1192" i="1"/>
  <c r="BG1192" i="1" s="1"/>
  <c r="BI1192" i="1" s="1"/>
  <c r="BF936" i="1"/>
  <c r="BG936" i="1" s="1"/>
  <c r="BF951" i="1"/>
  <c r="BG951" i="1" s="1"/>
  <c r="BF1026" i="1"/>
  <c r="BG1026" i="1" s="1"/>
  <c r="BF770" i="1"/>
  <c r="BG770" i="1" s="1"/>
  <c r="BF759" i="1"/>
  <c r="BG759" i="1" s="1"/>
  <c r="BF423" i="1"/>
  <c r="BG423" i="1" s="1"/>
  <c r="BF135" i="1"/>
  <c r="BG135" i="1" s="1"/>
  <c r="BI135" i="1" s="1"/>
  <c r="BF326" i="1"/>
  <c r="BG326" i="1" s="1"/>
  <c r="BI326" i="1" s="1"/>
  <c r="BF6" i="1"/>
  <c r="BG6" i="1" s="1"/>
  <c r="BF557" i="1"/>
  <c r="BG557" i="1" s="1"/>
  <c r="BF189" i="1"/>
  <c r="BG189" i="1" s="1"/>
  <c r="BI189" i="1" s="1"/>
  <c r="BF772" i="1"/>
  <c r="BG772" i="1" s="1"/>
  <c r="BF468" i="1"/>
  <c r="BG468" i="1" s="1"/>
  <c r="BF164" i="1"/>
  <c r="BG164" i="1" s="1"/>
  <c r="BF233" i="1"/>
  <c r="BG233" i="1" s="1"/>
  <c r="BI233" i="1" s="1"/>
  <c r="BF316" i="1"/>
  <c r="BG316" i="1" s="1"/>
  <c r="BF1058" i="1"/>
  <c r="BG1058" i="1" s="1"/>
  <c r="BF45" i="1"/>
  <c r="BG45" i="1" s="1"/>
  <c r="BF553" i="1"/>
  <c r="BG553" i="1" s="1"/>
  <c r="BF543" i="1"/>
  <c r="BG543" i="1" s="1"/>
  <c r="BF1017" i="1"/>
  <c r="BG1017" i="1" s="1"/>
  <c r="BF227" i="1"/>
  <c r="BG227" i="1" s="1"/>
  <c r="BF640" i="1"/>
  <c r="BG640" i="1" s="1"/>
  <c r="BI640" i="1" s="1"/>
  <c r="BF1109" i="1"/>
  <c r="BG1109" i="1" s="1"/>
  <c r="BF815" i="1"/>
  <c r="BG815" i="1" s="1"/>
  <c r="BI815" i="1" s="1"/>
  <c r="BF682" i="1"/>
  <c r="BG682" i="1" s="1"/>
  <c r="BF671" i="1"/>
  <c r="BG671" i="1" s="1"/>
  <c r="BF79" i="1"/>
  <c r="BG79" i="1" s="1"/>
  <c r="BF286" i="1"/>
  <c r="BG286" i="1" s="1"/>
  <c r="BI286" i="1" s="1"/>
  <c r="BQ286" i="1" s="1"/>
  <c r="BR286" i="1" s="1"/>
  <c r="BF805" i="1"/>
  <c r="BG805" i="1" s="1"/>
  <c r="BI805" i="1" s="1"/>
  <c r="BJ805" i="1" s="1"/>
  <c r="BK805" i="1" s="1"/>
  <c r="BL805" i="1" s="1"/>
  <c r="BN805" i="1" s="1"/>
  <c r="BF533" i="1"/>
  <c r="BG533" i="1" s="1"/>
  <c r="BF181" i="1"/>
  <c r="BG181" i="1" s="1"/>
  <c r="BF780" i="1"/>
  <c r="BG780" i="1" s="1"/>
  <c r="BF476" i="1"/>
  <c r="BG476" i="1" s="1"/>
  <c r="BF124" i="1"/>
  <c r="BG124" i="1" s="1"/>
  <c r="BF1185" i="1"/>
  <c r="BG1185" i="1" s="1"/>
  <c r="BF1180" i="1"/>
  <c r="BG1180" i="1" s="1"/>
  <c r="BF1163" i="1"/>
  <c r="BG1163" i="1" s="1"/>
  <c r="BF859" i="1"/>
  <c r="BG859" i="1" s="1"/>
  <c r="BF966" i="1"/>
  <c r="BG966" i="1" s="1"/>
  <c r="BI966" i="1" s="1"/>
  <c r="BJ966" i="1" s="1"/>
  <c r="BK966" i="1" s="1"/>
  <c r="BL966" i="1" s="1"/>
  <c r="BO966" i="1" s="1"/>
  <c r="BF694" i="1"/>
  <c r="BG694" i="1" s="1"/>
  <c r="BI694" i="1" s="1"/>
  <c r="BF667" i="1"/>
  <c r="BG667" i="1" s="1"/>
  <c r="BI667" i="1" s="1"/>
  <c r="BJ667" i="1" s="1"/>
  <c r="BK667" i="1" s="1"/>
  <c r="BL667" i="1" s="1"/>
  <c r="BM667" i="1" s="1"/>
  <c r="BF347" i="1"/>
  <c r="BG347" i="1" s="1"/>
  <c r="BF11" i="1"/>
  <c r="BG11" i="1" s="1"/>
  <c r="BF202" i="1"/>
  <c r="BG202" i="1" s="1"/>
  <c r="BI202" i="1" s="1"/>
  <c r="BQ202" i="1" s="1"/>
  <c r="BR202" i="1" s="1"/>
  <c r="BF689" i="1"/>
  <c r="BG689" i="1" s="1"/>
  <c r="BF401" i="1"/>
  <c r="BG401" i="1" s="1"/>
  <c r="BF81" i="1"/>
  <c r="BG81" i="1" s="1"/>
  <c r="BF680" i="1"/>
  <c r="BG680" i="1" s="1"/>
  <c r="BF376" i="1"/>
  <c r="BG376" i="1" s="1"/>
  <c r="BF88" i="1"/>
  <c r="BG88" i="1" s="1"/>
  <c r="BF1165" i="1"/>
  <c r="BG1165" i="1" s="1"/>
  <c r="BF1176" i="1"/>
  <c r="BG1176" i="1" s="1"/>
  <c r="BF1191" i="1"/>
  <c r="BG1191" i="1" s="1"/>
  <c r="BF919" i="1"/>
  <c r="BG919" i="1" s="1"/>
  <c r="BF1010" i="1"/>
  <c r="BG1010" i="1" s="1"/>
  <c r="BI1010" i="1" s="1"/>
  <c r="BF738" i="1"/>
  <c r="BG738" i="1" s="1"/>
  <c r="BI738" i="1" s="1"/>
  <c r="BQ738" i="1" s="1"/>
  <c r="BR738" i="1" s="1"/>
  <c r="BF743" i="1"/>
  <c r="BG743" i="1" s="1"/>
  <c r="BF407" i="1"/>
  <c r="BG407" i="1" s="1"/>
  <c r="BF119" i="1"/>
  <c r="BG119" i="1" s="1"/>
  <c r="BF310" i="1"/>
  <c r="BG310" i="1" s="1"/>
  <c r="BI310" i="1" s="1"/>
  <c r="BQ310" i="1" s="1"/>
  <c r="BR310" i="1" s="1"/>
  <c r="BF813" i="1"/>
  <c r="BG813" i="1" s="1"/>
  <c r="BF541" i="1"/>
  <c r="BG541" i="1" s="1"/>
  <c r="BF173" i="1"/>
  <c r="BG173" i="1" s="1"/>
  <c r="BF756" i="1"/>
  <c r="BG756" i="1" s="1"/>
  <c r="BF452" i="1"/>
  <c r="BG452" i="1" s="1"/>
  <c r="BF148" i="1"/>
  <c r="BG148" i="1" s="1"/>
  <c r="BF899" i="1"/>
  <c r="BG899" i="1" s="1"/>
  <c r="BF223" i="1"/>
  <c r="BG223" i="1" s="1"/>
  <c r="BI223" i="1" s="1"/>
  <c r="BF582" i="1"/>
  <c r="BG582" i="1" s="1"/>
  <c r="BF791" i="1"/>
  <c r="BG791" i="1" s="1"/>
  <c r="BF701" i="1"/>
  <c r="BG701" i="1" s="1"/>
  <c r="BI701" i="1" s="1"/>
  <c r="BF99" i="1"/>
  <c r="BG99" i="1" s="1"/>
  <c r="BF1009" i="1"/>
  <c r="BG1009" i="1" s="1"/>
  <c r="BI1009" i="1" s="1"/>
  <c r="BJ1009" i="1" s="1"/>
  <c r="BK1009" i="1" s="1"/>
  <c r="BL1009" i="1" s="1"/>
  <c r="BM1009" i="1" s="1"/>
  <c r="BF1028" i="1"/>
  <c r="BG1028" i="1" s="1"/>
  <c r="BF606" i="1"/>
  <c r="BG606" i="1" s="1"/>
  <c r="BI606" i="1" s="1"/>
  <c r="BJ606" i="1" s="1"/>
  <c r="BK606" i="1" s="1"/>
  <c r="BL606" i="1" s="1"/>
  <c r="BO606" i="1" s="1"/>
  <c r="BF377" i="1"/>
  <c r="BG377" i="1" s="1"/>
  <c r="BI377" i="1" s="1"/>
  <c r="BQ377" i="1" s="1"/>
  <c r="BR377" i="1" s="1"/>
  <c r="BF1103" i="1"/>
  <c r="BG1103" i="1" s="1"/>
  <c r="BF434" i="1"/>
  <c r="BG434" i="1" s="1"/>
  <c r="BF624" i="1"/>
  <c r="BG624" i="1" s="1"/>
  <c r="BF304" i="1"/>
  <c r="BG304" i="1" s="1"/>
  <c r="BF861" i="1"/>
  <c r="BG861" i="1" s="1"/>
  <c r="BF1093" i="1"/>
  <c r="BG1093" i="1" s="1"/>
  <c r="BF1104" i="1"/>
  <c r="BG1104" i="1" s="1"/>
  <c r="BF1087" i="1"/>
  <c r="BG1087" i="1" s="1"/>
  <c r="BF799" i="1"/>
  <c r="BG799" i="1" s="1"/>
  <c r="BF922" i="1"/>
  <c r="BG922" i="1" s="1"/>
  <c r="BF666" i="1"/>
  <c r="BG666" i="1" s="1"/>
  <c r="BF655" i="1"/>
  <c r="BG655" i="1" s="1"/>
  <c r="BF367" i="1"/>
  <c r="BG367" i="1" s="1"/>
  <c r="BF47" i="1"/>
  <c r="BG47" i="1" s="1"/>
  <c r="BI47" i="1" s="1"/>
  <c r="BQ47" i="1" s="1"/>
  <c r="BR47" i="1" s="1"/>
  <c r="BF238" i="1"/>
  <c r="BG238" i="1" s="1"/>
  <c r="BF789" i="1"/>
  <c r="BG789" i="1" s="1"/>
  <c r="BF469" i="1"/>
  <c r="BG469" i="1" s="1"/>
  <c r="BI469" i="1" s="1"/>
  <c r="BF165" i="1"/>
  <c r="BG165" i="1" s="1"/>
  <c r="BF764" i="1"/>
  <c r="BG764" i="1" s="1"/>
  <c r="BF460" i="1"/>
  <c r="BG460" i="1" s="1"/>
  <c r="BF108" i="1"/>
  <c r="BG108" i="1" s="1"/>
  <c r="BF1169" i="1"/>
  <c r="BG1169" i="1" s="1"/>
  <c r="BF1164" i="1"/>
  <c r="BG1164" i="1" s="1"/>
  <c r="BF1147" i="1"/>
  <c r="BG1147" i="1" s="1"/>
  <c r="BF843" i="1"/>
  <c r="BG843" i="1" s="1"/>
  <c r="BF950" i="1"/>
  <c r="BG950" i="1" s="1"/>
  <c r="BF678" i="1"/>
  <c r="BG678" i="1" s="1"/>
  <c r="BF635" i="1"/>
  <c r="BG635" i="1" s="1"/>
  <c r="BF331" i="1"/>
  <c r="BG331" i="1" s="1"/>
  <c r="BF522" i="1"/>
  <c r="BG522" i="1" s="1"/>
  <c r="BI522" i="1" s="1"/>
  <c r="BQ522" i="1" s="1"/>
  <c r="BR522" i="1" s="1"/>
  <c r="BF186" i="1"/>
  <c r="BG186" i="1" s="1"/>
  <c r="BF673" i="1"/>
  <c r="BG673" i="1" s="1"/>
  <c r="BF385" i="1"/>
  <c r="BG385" i="1" s="1"/>
  <c r="BI385" i="1" s="1"/>
  <c r="BQ385" i="1" s="1"/>
  <c r="BR385" i="1" s="1"/>
  <c r="BF49" i="1"/>
  <c r="BG49" i="1" s="1"/>
  <c r="BF664" i="1"/>
  <c r="BG664" i="1" s="1"/>
  <c r="BF360" i="1"/>
  <c r="BG360" i="1" s="1"/>
  <c r="BF40" i="1"/>
  <c r="BG40" i="1" s="1"/>
  <c r="BF1149" i="1"/>
  <c r="BG1149" i="1" s="1"/>
  <c r="BF1160" i="1"/>
  <c r="BG1160" i="1" s="1"/>
  <c r="BF1175" i="1"/>
  <c r="BG1175" i="1" s="1"/>
  <c r="BF903" i="1"/>
  <c r="BG903" i="1" s="1"/>
  <c r="BF994" i="1"/>
  <c r="BG994" i="1" s="1"/>
  <c r="BF722" i="1"/>
  <c r="BG722" i="1" s="1"/>
  <c r="BF727" i="1"/>
  <c r="BG727" i="1" s="1"/>
  <c r="BF391" i="1"/>
  <c r="BG391" i="1" s="1"/>
  <c r="BF103" i="1"/>
  <c r="BG103" i="1" s="1"/>
  <c r="BF294" i="1"/>
  <c r="BG294" i="1" s="1"/>
  <c r="BF797" i="1"/>
  <c r="BG797" i="1" s="1"/>
  <c r="BF525" i="1"/>
  <c r="BG525" i="1" s="1"/>
  <c r="BI525" i="1" s="1"/>
  <c r="BQ525" i="1" s="1"/>
  <c r="BR525" i="1" s="1"/>
  <c r="BF157" i="1"/>
  <c r="BG157" i="1" s="1"/>
  <c r="BF740" i="1"/>
  <c r="BG740" i="1" s="1"/>
  <c r="BF436" i="1"/>
  <c r="BG436" i="1" s="1"/>
  <c r="BF132" i="1"/>
  <c r="BG132" i="1" s="1"/>
  <c r="BO1195" i="1"/>
  <c r="BF1177" i="1"/>
  <c r="BG1177" i="1" s="1"/>
  <c r="BF959" i="1"/>
  <c r="BG959" i="1" s="1"/>
  <c r="BF838" i="1"/>
  <c r="BG838" i="1" s="1"/>
  <c r="BF454" i="1"/>
  <c r="BG454" i="1" s="1"/>
  <c r="BF987" i="1"/>
  <c r="BG987" i="1" s="1"/>
  <c r="BF1166" i="1"/>
  <c r="BG1166" i="1" s="1"/>
  <c r="BI1166" i="1" s="1"/>
  <c r="BF579" i="1"/>
  <c r="BG579" i="1" s="1"/>
  <c r="BI579" i="1" s="1"/>
  <c r="BF697" i="1"/>
  <c r="BG697" i="1" s="1"/>
  <c r="BI697" i="1" s="1"/>
  <c r="BJ697" i="1" s="1"/>
  <c r="BK697" i="1" s="1"/>
  <c r="BL697" i="1" s="1"/>
  <c r="BF16" i="1"/>
  <c r="BG16" i="1" s="1"/>
  <c r="BI16" i="1" s="1"/>
  <c r="BF980" i="1"/>
  <c r="BG980" i="1" s="1"/>
  <c r="BI980" i="1" s="1"/>
  <c r="BJ980" i="1" s="1"/>
  <c r="BK980" i="1" s="1"/>
  <c r="BL980" i="1" s="1"/>
  <c r="BO980" i="1" s="1"/>
  <c r="BF222" i="1"/>
  <c r="BG222" i="1" s="1"/>
  <c r="BI222" i="1" s="1"/>
  <c r="BF453" i="1"/>
  <c r="BG453" i="1" s="1"/>
  <c r="BI453" i="1" s="1"/>
  <c r="BF149" i="1"/>
  <c r="BG149" i="1" s="1"/>
  <c r="BI149" i="1" s="1"/>
  <c r="BF92" i="1"/>
  <c r="BG92" i="1" s="1"/>
  <c r="BI92" i="1" s="1"/>
  <c r="BF1153" i="1"/>
  <c r="BG1153" i="1" s="1"/>
  <c r="BF1148" i="1"/>
  <c r="BG1148" i="1" s="1"/>
  <c r="BF1115" i="1"/>
  <c r="BG1115" i="1" s="1"/>
  <c r="BF827" i="1"/>
  <c r="BG827" i="1" s="1"/>
  <c r="BI827" i="1" s="1"/>
  <c r="BF934" i="1"/>
  <c r="BG934" i="1" s="1"/>
  <c r="BI934" i="1" s="1"/>
  <c r="BF662" i="1"/>
  <c r="BG662" i="1" s="1"/>
  <c r="BI662" i="1" s="1"/>
  <c r="BF619" i="1"/>
  <c r="BG619" i="1" s="1"/>
  <c r="BI619" i="1" s="1"/>
  <c r="BF315" i="1"/>
  <c r="BG315" i="1" s="1"/>
  <c r="BI315" i="1" s="1"/>
  <c r="BF474" i="1"/>
  <c r="BG474" i="1" s="1"/>
  <c r="BI474" i="1" s="1"/>
  <c r="BF170" i="1"/>
  <c r="BG170" i="1" s="1"/>
  <c r="BI170" i="1" s="1"/>
  <c r="BF657" i="1"/>
  <c r="BG657" i="1" s="1"/>
  <c r="BI657" i="1" s="1"/>
  <c r="BQ657" i="1" s="1"/>
  <c r="BR657" i="1" s="1"/>
  <c r="BF369" i="1"/>
  <c r="BG369" i="1" s="1"/>
  <c r="BF29" i="1"/>
  <c r="BG29" i="1" s="1"/>
  <c r="BI29" i="1" s="1"/>
  <c r="BQ29" i="1" s="1"/>
  <c r="BR29" i="1" s="1"/>
  <c r="BF648" i="1"/>
  <c r="BG648" i="1" s="1"/>
  <c r="BI648" i="1" s="1"/>
  <c r="BF344" i="1"/>
  <c r="BG344" i="1" s="1"/>
  <c r="BI344" i="1" s="1"/>
  <c r="BF24" i="1"/>
  <c r="BG24" i="1" s="1"/>
  <c r="BI24" i="1" s="1"/>
  <c r="BF1133" i="1"/>
  <c r="BG1133" i="1" s="1"/>
  <c r="BI1133" i="1" s="1"/>
  <c r="BF1144" i="1"/>
  <c r="BG1144" i="1" s="1"/>
  <c r="BF1159" i="1"/>
  <c r="BG1159" i="1" s="1"/>
  <c r="BF887" i="1"/>
  <c r="BG887" i="1" s="1"/>
  <c r="BI887" i="1" s="1"/>
  <c r="BF978" i="1"/>
  <c r="BG978" i="1" s="1"/>
  <c r="BI978" i="1" s="1"/>
  <c r="BF706" i="1"/>
  <c r="BG706" i="1" s="1"/>
  <c r="BI706" i="1" s="1"/>
  <c r="BF711" i="1"/>
  <c r="BG711" i="1" s="1"/>
  <c r="BI711" i="1" s="1"/>
  <c r="BF375" i="1"/>
  <c r="BG375" i="1" s="1"/>
  <c r="BI375" i="1" s="1"/>
  <c r="BF87" i="1"/>
  <c r="BG87" i="1" s="1"/>
  <c r="BI87" i="1" s="1"/>
  <c r="BF278" i="1"/>
  <c r="BG278" i="1" s="1"/>
  <c r="BI278" i="1" s="1"/>
  <c r="BF781" i="1"/>
  <c r="BG781" i="1" s="1"/>
  <c r="BI781" i="1" s="1"/>
  <c r="BF477" i="1"/>
  <c r="BG477" i="1" s="1"/>
  <c r="BI477" i="1" s="1"/>
  <c r="BF141" i="1"/>
  <c r="BG141" i="1" s="1"/>
  <c r="BI141" i="1" s="1"/>
  <c r="BF724" i="1"/>
  <c r="BG724" i="1" s="1"/>
  <c r="BI724" i="1" s="1"/>
  <c r="BF420" i="1"/>
  <c r="BG420" i="1" s="1"/>
  <c r="BF116" i="1"/>
  <c r="BG116" i="1" s="1"/>
  <c r="BN1195" i="1"/>
  <c r="BF782" i="1"/>
  <c r="BG782" i="1" s="1"/>
  <c r="BF115" i="1"/>
  <c r="BG115" i="1" s="1"/>
  <c r="BF976" i="1"/>
  <c r="BG976" i="1" s="1"/>
  <c r="BI976" i="1" s="1"/>
  <c r="BF142" i="1"/>
  <c r="BG142" i="1" s="1"/>
  <c r="BI142" i="1" s="1"/>
  <c r="BF1003" i="1"/>
  <c r="BG1003" i="1" s="1"/>
  <c r="BF552" i="1"/>
  <c r="BG552" i="1" s="1"/>
  <c r="BI552" i="1" s="1"/>
  <c r="BF295" i="1"/>
  <c r="BG295" i="1" s="1"/>
  <c r="BI295" i="1" s="1"/>
  <c r="BQ295" i="1" s="1"/>
  <c r="BR295" i="1" s="1"/>
  <c r="BF430" i="1"/>
  <c r="BG430" i="1" s="1"/>
  <c r="BI430" i="1" s="1"/>
  <c r="BF885" i="1"/>
  <c r="BG885" i="1" s="1"/>
  <c r="BI885" i="1" s="1"/>
  <c r="BQ885" i="1" s="1"/>
  <c r="BR885" i="1" s="1"/>
  <c r="BF1012" i="1"/>
  <c r="BG1012" i="1" s="1"/>
  <c r="BF1150" i="1"/>
  <c r="BG1150" i="1" s="1"/>
  <c r="BI1150" i="1" s="1"/>
  <c r="BQ1150" i="1" s="1"/>
  <c r="BR1150" i="1" s="1"/>
  <c r="BF590" i="1"/>
  <c r="BG590" i="1" s="1"/>
  <c r="BF211" i="1"/>
  <c r="BG211" i="1" s="1"/>
  <c r="BI211" i="1" s="1"/>
  <c r="BQ211" i="1" s="1"/>
  <c r="BR211" i="1" s="1"/>
  <c r="BF681" i="1"/>
  <c r="BG681" i="1" s="1"/>
  <c r="BF21" i="1"/>
  <c r="BG21" i="1" s="1"/>
  <c r="BF985" i="1"/>
  <c r="BG985" i="1" s="1"/>
  <c r="BF1134" i="1"/>
  <c r="BG1134" i="1" s="1"/>
  <c r="BF574" i="1"/>
  <c r="BG574" i="1" s="1"/>
  <c r="BI574" i="1" s="1"/>
  <c r="BF195" i="1"/>
  <c r="BG195" i="1" s="1"/>
  <c r="BF418" i="1"/>
  <c r="BG418" i="1" s="1"/>
  <c r="BI418" i="1" s="1"/>
  <c r="BF665" i="1"/>
  <c r="BG665" i="1" s="1"/>
  <c r="BI665" i="1" s="1"/>
  <c r="BF5" i="1"/>
  <c r="BG5" i="1" s="1"/>
  <c r="BI5" i="1" s="1"/>
  <c r="BF608" i="1"/>
  <c r="BG608" i="1" s="1"/>
  <c r="BI608" i="1" s="1"/>
  <c r="BF1070" i="1"/>
  <c r="BG1070" i="1" s="1"/>
  <c r="BI1070" i="1" s="1"/>
  <c r="BF1055" i="1"/>
  <c r="BG1055" i="1" s="1"/>
  <c r="BI1055" i="1" s="1"/>
  <c r="BJ1055" i="1" s="1"/>
  <c r="BK1055" i="1" s="1"/>
  <c r="BL1055" i="1" s="1"/>
  <c r="BO1055" i="1" s="1"/>
  <c r="BF906" i="1"/>
  <c r="BG906" i="1" s="1"/>
  <c r="BI906" i="1" s="1"/>
  <c r="BF650" i="1"/>
  <c r="BG650" i="1" s="1"/>
  <c r="BI650" i="1" s="1"/>
  <c r="BF335" i="1"/>
  <c r="BG335" i="1" s="1"/>
  <c r="BI335" i="1" s="1"/>
  <c r="BF31" i="1"/>
  <c r="BG31" i="1" s="1"/>
  <c r="BF773" i="1"/>
  <c r="BG773" i="1" s="1"/>
  <c r="BF444" i="1"/>
  <c r="BG444" i="1" s="1"/>
  <c r="BF912" i="1"/>
  <c r="BG912" i="1" s="1"/>
  <c r="BI912" i="1" s="1"/>
  <c r="BF969" i="1"/>
  <c r="BG969" i="1" s="1"/>
  <c r="BF964" i="1"/>
  <c r="BG964" i="1" s="1"/>
  <c r="BF963" i="1"/>
  <c r="BG963" i="1" s="1"/>
  <c r="BI963" i="1" s="1"/>
  <c r="BF1118" i="1"/>
  <c r="BG1118" i="1" s="1"/>
  <c r="BF814" i="1"/>
  <c r="BG814" i="1" s="1"/>
  <c r="BI814" i="1" s="1"/>
  <c r="BF558" i="1"/>
  <c r="BG558" i="1" s="1"/>
  <c r="BI558" i="1" s="1"/>
  <c r="BF531" i="1"/>
  <c r="BG531" i="1" s="1"/>
  <c r="BI531" i="1" s="1"/>
  <c r="BF179" i="1"/>
  <c r="BG179" i="1" s="1"/>
  <c r="BI179" i="1" s="1"/>
  <c r="BF402" i="1"/>
  <c r="BG402" i="1" s="1"/>
  <c r="BI402" i="1" s="1"/>
  <c r="BF98" i="1"/>
  <c r="BG98" i="1" s="1"/>
  <c r="BI98" i="1" s="1"/>
  <c r="BQ98" i="1" s="1"/>
  <c r="BR98" i="1" s="1"/>
  <c r="BF649" i="1"/>
  <c r="BG649" i="1" s="1"/>
  <c r="BI649" i="1" s="1"/>
  <c r="BJ649" i="1" s="1"/>
  <c r="BK649" i="1" s="1"/>
  <c r="BL649" i="1" s="1"/>
  <c r="BN649" i="1" s="1"/>
  <c r="BF329" i="1"/>
  <c r="BG329" i="1" s="1"/>
  <c r="BI329" i="1" s="1"/>
  <c r="BF864" i="1"/>
  <c r="BG864" i="1" s="1"/>
  <c r="BI864" i="1" s="1"/>
  <c r="BF592" i="1"/>
  <c r="BG592" i="1" s="1"/>
  <c r="BI592" i="1" s="1"/>
  <c r="BF240" i="1"/>
  <c r="BG240" i="1" s="1"/>
  <c r="BI240" i="1" s="1"/>
  <c r="BF1022" i="1"/>
  <c r="BG1022" i="1" s="1"/>
  <c r="BI1022" i="1" s="1"/>
  <c r="BF1045" i="1"/>
  <c r="BG1045" i="1" s="1"/>
  <c r="BF1056" i="1"/>
  <c r="BG1056" i="1" s="1"/>
  <c r="BF1039" i="1"/>
  <c r="BG1039" i="1" s="1"/>
  <c r="BI1039" i="1" s="1"/>
  <c r="BF1178" i="1"/>
  <c r="BG1178" i="1" s="1"/>
  <c r="BI1178" i="1" s="1"/>
  <c r="BF890" i="1"/>
  <c r="BG890" i="1" s="1"/>
  <c r="BI890" i="1" s="1"/>
  <c r="BF634" i="1"/>
  <c r="BG634" i="1" s="1"/>
  <c r="BI634" i="1" s="1"/>
  <c r="BF623" i="1"/>
  <c r="BG623" i="1" s="1"/>
  <c r="BI623" i="1" s="1"/>
  <c r="BF319" i="1"/>
  <c r="BG319" i="1" s="1"/>
  <c r="BI319" i="1" s="1"/>
  <c r="BF15" i="1"/>
  <c r="BG15" i="1" s="1"/>
  <c r="BI15" i="1" s="1"/>
  <c r="BF206" i="1"/>
  <c r="BG206" i="1" s="1"/>
  <c r="BI206" i="1" s="1"/>
  <c r="BF757" i="1"/>
  <c r="BG757" i="1" s="1"/>
  <c r="BI757" i="1" s="1"/>
  <c r="BF437" i="1"/>
  <c r="BG437" i="1" s="1"/>
  <c r="BI437" i="1" s="1"/>
  <c r="BQ437" i="1" s="1"/>
  <c r="BR437" i="1" s="1"/>
  <c r="BF133" i="1"/>
  <c r="BG133" i="1" s="1"/>
  <c r="BF732" i="1"/>
  <c r="BG732" i="1" s="1"/>
  <c r="BI732" i="1" s="1"/>
  <c r="BF428" i="1"/>
  <c r="BG428" i="1" s="1"/>
  <c r="BF76" i="1"/>
  <c r="BG76" i="1" s="1"/>
  <c r="BF1137" i="1"/>
  <c r="BG1137" i="1" s="1"/>
  <c r="BF1132" i="1"/>
  <c r="BG1132" i="1" s="1"/>
  <c r="BF1099" i="1"/>
  <c r="BG1099" i="1" s="1"/>
  <c r="BF795" i="1"/>
  <c r="BG795" i="1" s="1"/>
  <c r="BI795" i="1" s="1"/>
  <c r="BQ795" i="1" s="1"/>
  <c r="BR795" i="1" s="1"/>
  <c r="BF918" i="1"/>
  <c r="BG918" i="1" s="1"/>
  <c r="BI918" i="1" s="1"/>
  <c r="BF646" i="1"/>
  <c r="BG646" i="1" s="1"/>
  <c r="BI646" i="1" s="1"/>
  <c r="BF603" i="1"/>
  <c r="BG603" i="1" s="1"/>
  <c r="BI603" i="1" s="1"/>
  <c r="BF283" i="1"/>
  <c r="BG283" i="1" s="1"/>
  <c r="BI283" i="1" s="1"/>
  <c r="BJ283" i="1" s="1"/>
  <c r="BK283" i="1" s="1"/>
  <c r="BL283" i="1" s="1"/>
  <c r="BN283" i="1" s="1"/>
  <c r="BF458" i="1"/>
  <c r="BG458" i="1" s="1"/>
  <c r="BF154" i="1"/>
  <c r="BG154" i="1" s="1"/>
  <c r="BI154" i="1" s="1"/>
  <c r="BF641" i="1"/>
  <c r="BG641" i="1" s="1"/>
  <c r="BI641" i="1" s="1"/>
  <c r="BF321" i="1"/>
  <c r="BG321" i="1" s="1"/>
  <c r="BI321" i="1" s="1"/>
  <c r="BF13" i="1"/>
  <c r="BG13" i="1" s="1"/>
  <c r="BI13" i="1" s="1"/>
  <c r="BQ13" i="1" s="1"/>
  <c r="BR13" i="1" s="1"/>
  <c r="BF632" i="1"/>
  <c r="BG632" i="1" s="1"/>
  <c r="BF328" i="1"/>
  <c r="BG328" i="1" s="1"/>
  <c r="BF8" i="1"/>
  <c r="BG8" i="1" s="1"/>
  <c r="BF1117" i="1"/>
  <c r="BG1117" i="1" s="1"/>
  <c r="BF1128" i="1"/>
  <c r="BG1128" i="1" s="1"/>
  <c r="BF1143" i="1"/>
  <c r="BG1143" i="1" s="1"/>
  <c r="BI1143" i="1" s="1"/>
  <c r="BF855" i="1"/>
  <c r="BG855" i="1" s="1"/>
  <c r="BI855" i="1" s="1"/>
  <c r="BF962" i="1"/>
  <c r="BG962" i="1" s="1"/>
  <c r="BF690" i="1"/>
  <c r="BG690" i="1" s="1"/>
  <c r="BI690" i="1" s="1"/>
  <c r="BF695" i="1"/>
  <c r="BG695" i="1" s="1"/>
  <c r="BI695" i="1" s="1"/>
  <c r="BF359" i="1"/>
  <c r="BG359" i="1" s="1"/>
  <c r="BI359" i="1" s="1"/>
  <c r="BF39" i="1"/>
  <c r="BG39" i="1" s="1"/>
  <c r="BI39" i="1" s="1"/>
  <c r="BF230" i="1"/>
  <c r="BG230" i="1" s="1"/>
  <c r="BI230" i="1" s="1"/>
  <c r="BF765" i="1"/>
  <c r="BG765" i="1" s="1"/>
  <c r="BI765" i="1" s="1"/>
  <c r="BF461" i="1"/>
  <c r="BG461" i="1" s="1"/>
  <c r="BI461" i="1" s="1"/>
  <c r="BF125" i="1"/>
  <c r="BG125" i="1" s="1"/>
  <c r="BF708" i="1"/>
  <c r="BG708" i="1" s="1"/>
  <c r="BI708" i="1" s="1"/>
  <c r="BF404" i="1"/>
  <c r="BG404" i="1" s="1"/>
  <c r="BI404" i="1" s="1"/>
  <c r="BF100" i="1"/>
  <c r="BG100" i="1" s="1"/>
  <c r="BI100" i="1" s="1"/>
  <c r="BF1086" i="1"/>
  <c r="BG1086" i="1" s="1"/>
  <c r="BF419" i="1"/>
  <c r="BG419" i="1" s="1"/>
  <c r="BF924" i="1"/>
  <c r="BG924" i="1" s="1"/>
  <c r="BF446" i="1"/>
  <c r="BG446" i="1" s="1"/>
  <c r="BI446" i="1" s="1"/>
  <c r="BJ446" i="1" s="1"/>
  <c r="BK446" i="1" s="1"/>
  <c r="BL446" i="1" s="1"/>
  <c r="BN446" i="1" s="1"/>
  <c r="BF1052" i="1"/>
  <c r="BG1052" i="1" s="1"/>
  <c r="BF225" i="1"/>
  <c r="BG225" i="1" s="1"/>
  <c r="BI225" i="1" s="1"/>
  <c r="BF1064" i="1"/>
  <c r="BG1064" i="1" s="1"/>
  <c r="BI1064" i="1" s="1"/>
  <c r="BF626" i="1"/>
  <c r="BG626" i="1" s="1"/>
  <c r="BI626" i="1" s="1"/>
  <c r="BF20" i="1"/>
  <c r="BG20" i="1" s="1"/>
  <c r="BI20" i="1" s="1"/>
  <c r="BJ20" i="1" s="1"/>
  <c r="BK20" i="1" s="1"/>
  <c r="BL20" i="1" s="1"/>
  <c r="BN20" i="1" s="1"/>
  <c r="BF1188" i="1"/>
  <c r="BG1188" i="1" s="1"/>
  <c r="BI1188" i="1" s="1"/>
  <c r="BF480" i="1"/>
  <c r="BG480" i="1" s="1"/>
  <c r="BF1110" i="1"/>
  <c r="BG1110" i="1" s="1"/>
  <c r="BI1110" i="1" s="1"/>
  <c r="BJ1110" i="1" s="1"/>
  <c r="BK1110" i="1" s="1"/>
  <c r="BL1110" i="1" s="1"/>
  <c r="BO1110" i="1" s="1"/>
  <c r="BF870" i="1"/>
  <c r="BG870" i="1" s="1"/>
  <c r="BI870" i="1" s="1"/>
  <c r="BQ870" i="1" s="1"/>
  <c r="BR870" i="1" s="1"/>
  <c r="BF1011" i="1"/>
  <c r="BG1011" i="1" s="1"/>
  <c r="BI1011" i="1" s="1"/>
  <c r="BF862" i="1"/>
  <c r="BG862" i="1" s="1"/>
  <c r="BI862" i="1" s="1"/>
  <c r="BF450" i="1"/>
  <c r="BG450" i="1" s="1"/>
  <c r="BI450" i="1" s="1"/>
  <c r="BF146" i="1"/>
  <c r="BG146" i="1" s="1"/>
  <c r="BF41" i="1"/>
  <c r="BG41" i="1" s="1"/>
  <c r="BF320" i="1"/>
  <c r="BG320" i="1" s="1"/>
  <c r="BF1120" i="1"/>
  <c r="BG1120" i="1" s="1"/>
  <c r="BF938" i="1"/>
  <c r="BG938" i="1" s="1"/>
  <c r="BF383" i="1"/>
  <c r="BG383" i="1" s="1"/>
  <c r="BF1001" i="1"/>
  <c r="BG1001" i="1" s="1"/>
  <c r="BF995" i="1"/>
  <c r="BG995" i="1" s="1"/>
  <c r="BI995" i="1" s="1"/>
  <c r="BF846" i="1"/>
  <c r="BG846" i="1" s="1"/>
  <c r="BI846" i="1" s="1"/>
  <c r="BQ846" i="1" s="1"/>
  <c r="BR846" i="1" s="1"/>
  <c r="BF563" i="1"/>
  <c r="BG563" i="1" s="1"/>
  <c r="BF130" i="1"/>
  <c r="BG130" i="1" s="1"/>
  <c r="BF361" i="1"/>
  <c r="BG361" i="1" s="1"/>
  <c r="BI361" i="1" s="1"/>
  <c r="BQ361" i="1" s="1"/>
  <c r="BR361" i="1" s="1"/>
  <c r="BF837" i="1"/>
  <c r="BG837" i="1" s="1"/>
  <c r="BF979" i="1"/>
  <c r="BG979" i="1" s="1"/>
  <c r="BI979" i="1" s="1"/>
  <c r="BQ979" i="1" s="1"/>
  <c r="BR979" i="1" s="1"/>
  <c r="BF830" i="1"/>
  <c r="BG830" i="1" s="1"/>
  <c r="BI830" i="1" s="1"/>
  <c r="BF547" i="1"/>
  <c r="BG547" i="1" s="1"/>
  <c r="BI547" i="1" s="1"/>
  <c r="BF114" i="1"/>
  <c r="BG114" i="1" s="1"/>
  <c r="BF345" i="1"/>
  <c r="BG345" i="1" s="1"/>
  <c r="BF288" i="1"/>
  <c r="BG288" i="1" s="1"/>
  <c r="BI288" i="1" s="1"/>
  <c r="BF1061" i="1"/>
  <c r="BG1061" i="1" s="1"/>
  <c r="BI1061" i="1" s="1"/>
  <c r="BQ1061" i="1" s="1"/>
  <c r="BR1061" i="1" s="1"/>
  <c r="BF1088" i="1"/>
  <c r="BG1088" i="1" s="1"/>
  <c r="BI1088" i="1" s="1"/>
  <c r="BQ1088" i="1" s="1"/>
  <c r="BR1088" i="1" s="1"/>
  <c r="BF1194" i="1"/>
  <c r="BG1194" i="1" s="1"/>
  <c r="BI1194" i="1" s="1"/>
  <c r="BF639" i="1"/>
  <c r="BG639" i="1" s="1"/>
  <c r="BI639" i="1" s="1"/>
  <c r="BJ639" i="1" s="1"/>
  <c r="BK639" i="1" s="1"/>
  <c r="BL639" i="1" s="1"/>
  <c r="BO639" i="1" s="1"/>
  <c r="BF748" i="1"/>
  <c r="BG748" i="1" s="1"/>
  <c r="BI748" i="1" s="1"/>
  <c r="BQ748" i="1" s="1"/>
  <c r="BR748" i="1" s="1"/>
  <c r="BF896" i="1"/>
  <c r="BG896" i="1" s="1"/>
  <c r="BF953" i="1"/>
  <c r="BG953" i="1" s="1"/>
  <c r="BF948" i="1"/>
  <c r="BG948" i="1" s="1"/>
  <c r="BI948" i="1" s="1"/>
  <c r="BF947" i="1"/>
  <c r="BG947" i="1" s="1"/>
  <c r="BF1102" i="1"/>
  <c r="BG1102" i="1" s="1"/>
  <c r="BI1102" i="1" s="1"/>
  <c r="BF798" i="1"/>
  <c r="BG798" i="1" s="1"/>
  <c r="BI798" i="1" s="1"/>
  <c r="BF542" i="1"/>
  <c r="BG542" i="1" s="1"/>
  <c r="BI542" i="1" s="1"/>
  <c r="BF467" i="1"/>
  <c r="BG467" i="1" s="1"/>
  <c r="BF163" i="1"/>
  <c r="BG163" i="1" s="1"/>
  <c r="BF386" i="1"/>
  <c r="BG386" i="1" s="1"/>
  <c r="BI386" i="1" s="1"/>
  <c r="BF82" i="1"/>
  <c r="BG82" i="1" s="1"/>
  <c r="BF633" i="1"/>
  <c r="BG633" i="1" s="1"/>
  <c r="BF313" i="1"/>
  <c r="BG313" i="1" s="1"/>
  <c r="BI313" i="1" s="1"/>
  <c r="BF848" i="1"/>
  <c r="BG848" i="1" s="1"/>
  <c r="BI848" i="1" s="1"/>
  <c r="BF576" i="1"/>
  <c r="BG576" i="1" s="1"/>
  <c r="BI576" i="1" s="1"/>
  <c r="BF224" i="1"/>
  <c r="BG224" i="1" s="1"/>
  <c r="BI224" i="1" s="1"/>
  <c r="BJ224" i="1" s="1"/>
  <c r="BK224" i="1" s="1"/>
  <c r="BL224" i="1" s="1"/>
  <c r="BO224" i="1" s="1"/>
  <c r="BF754" i="1"/>
  <c r="BG754" i="1" s="1"/>
  <c r="BI754" i="1" s="1"/>
  <c r="BF1029" i="1"/>
  <c r="BG1029" i="1" s="1"/>
  <c r="BI1029" i="1" s="1"/>
  <c r="BF1040" i="1"/>
  <c r="BG1040" i="1" s="1"/>
  <c r="BI1040" i="1" s="1"/>
  <c r="BF1007" i="1"/>
  <c r="BG1007" i="1" s="1"/>
  <c r="BI1007" i="1" s="1"/>
  <c r="BF1162" i="1"/>
  <c r="BG1162" i="1" s="1"/>
  <c r="BI1162" i="1" s="1"/>
  <c r="BF874" i="1"/>
  <c r="BG874" i="1" s="1"/>
  <c r="BF618" i="1"/>
  <c r="BG618" i="1" s="1"/>
  <c r="BF607" i="1"/>
  <c r="BG607" i="1" s="1"/>
  <c r="BF303" i="1"/>
  <c r="BG303" i="1" s="1"/>
  <c r="BF893" i="1"/>
  <c r="BG893" i="1" s="1"/>
  <c r="BF190" i="1"/>
  <c r="BG190" i="1" s="1"/>
  <c r="BF741" i="1"/>
  <c r="BG741" i="1" s="1"/>
  <c r="BF421" i="1"/>
  <c r="BG421" i="1" s="1"/>
  <c r="BI421" i="1" s="1"/>
  <c r="BF117" i="1"/>
  <c r="BG117" i="1" s="1"/>
  <c r="BI117" i="1" s="1"/>
  <c r="BF716" i="1"/>
  <c r="BG716" i="1" s="1"/>
  <c r="BI716" i="1" s="1"/>
  <c r="BF412" i="1"/>
  <c r="BG412" i="1" s="1"/>
  <c r="BI412" i="1" s="1"/>
  <c r="BF28" i="1"/>
  <c r="BG28" i="1" s="1"/>
  <c r="BI28" i="1" s="1"/>
  <c r="BF1105" i="1"/>
  <c r="BG1105" i="1" s="1"/>
  <c r="BI1105" i="1" s="1"/>
  <c r="BF1116" i="1"/>
  <c r="BG1116" i="1" s="1"/>
  <c r="BI1116" i="1" s="1"/>
  <c r="BF1083" i="1"/>
  <c r="BG1083" i="1" s="1"/>
  <c r="BI1083" i="1" s="1"/>
  <c r="BF1190" i="1"/>
  <c r="BG1190" i="1" s="1"/>
  <c r="BF902" i="1"/>
  <c r="BG902" i="1" s="1"/>
  <c r="BI902" i="1" s="1"/>
  <c r="BF630" i="1"/>
  <c r="BG630" i="1" s="1"/>
  <c r="BF587" i="1"/>
  <c r="BG587" i="1" s="1"/>
  <c r="BF235" i="1"/>
  <c r="BG235" i="1" s="1"/>
  <c r="BF442" i="1"/>
  <c r="BG442" i="1" s="1"/>
  <c r="BI442" i="1" s="1"/>
  <c r="BF138" i="1"/>
  <c r="BG138" i="1" s="1"/>
  <c r="BF625" i="1"/>
  <c r="BG625" i="1" s="1"/>
  <c r="BF305" i="1"/>
  <c r="BG305" i="1" s="1"/>
  <c r="BI305" i="1" s="1"/>
  <c r="BF849" i="1"/>
  <c r="BG849" i="1" s="1"/>
  <c r="BF616" i="1"/>
  <c r="BG616" i="1" s="1"/>
  <c r="BI616" i="1" s="1"/>
  <c r="BF312" i="1"/>
  <c r="BG312" i="1" s="1"/>
  <c r="BI312" i="1" s="1"/>
  <c r="BF829" i="1"/>
  <c r="BG829" i="1" s="1"/>
  <c r="BI829" i="1" s="1"/>
  <c r="BF1101" i="1"/>
  <c r="BG1101" i="1" s="1"/>
  <c r="BF1112" i="1"/>
  <c r="BG1112" i="1" s="1"/>
  <c r="BF1127" i="1"/>
  <c r="BG1127" i="1" s="1"/>
  <c r="BI1127" i="1" s="1"/>
  <c r="BQ1127" i="1" s="1"/>
  <c r="BR1127" i="1" s="1"/>
  <c r="BF839" i="1"/>
  <c r="BG839" i="1" s="1"/>
  <c r="BF946" i="1"/>
  <c r="BG946" i="1" s="1"/>
  <c r="BF674" i="1"/>
  <c r="BG674" i="1" s="1"/>
  <c r="BI674" i="1" s="1"/>
  <c r="BF679" i="1"/>
  <c r="BG679" i="1" s="1"/>
  <c r="BI679" i="1" s="1"/>
  <c r="BF343" i="1"/>
  <c r="BG343" i="1" s="1"/>
  <c r="BF23" i="1"/>
  <c r="BG23" i="1" s="1"/>
  <c r="BF214" i="1"/>
  <c r="BG214" i="1" s="1"/>
  <c r="BI214" i="1" s="1"/>
  <c r="BF749" i="1"/>
  <c r="BG749" i="1" s="1"/>
  <c r="BF445" i="1"/>
  <c r="BG445" i="1" s="1"/>
  <c r="BF109" i="1"/>
  <c r="BG109" i="1" s="1"/>
  <c r="BI109" i="1" s="1"/>
  <c r="BF692" i="1"/>
  <c r="BG692" i="1" s="1"/>
  <c r="BI692" i="1" s="1"/>
  <c r="BF388" i="1"/>
  <c r="BG388" i="1" s="1"/>
  <c r="BI388" i="1" s="1"/>
  <c r="BQ388" i="1" s="1"/>
  <c r="BR388" i="1" s="1"/>
  <c r="BF84" i="1"/>
  <c r="BG84" i="1" s="1"/>
  <c r="BI84" i="1" s="1"/>
  <c r="BQ84" i="1" s="1"/>
  <c r="BR84" i="1" s="1"/>
  <c r="BJ243" i="1"/>
  <c r="BK243" i="1" s="1"/>
  <c r="BL243" i="1" s="1"/>
  <c r="BJ569" i="1"/>
  <c r="BK569" i="1" s="1"/>
  <c r="BL569" i="1" s="1"/>
  <c r="BN569" i="1" s="1"/>
  <c r="BJ256" i="1"/>
  <c r="BK256" i="1" s="1"/>
  <c r="BL256" i="1" s="1"/>
  <c r="BJ271" i="1"/>
  <c r="BK271" i="1" s="1"/>
  <c r="BL271" i="1" s="1"/>
  <c r="BN271" i="1" s="1"/>
  <c r="BJ70" i="1"/>
  <c r="BK70" i="1" s="1"/>
  <c r="BL70" i="1" s="1"/>
  <c r="BN70" i="1" s="1"/>
  <c r="BJ351" i="1"/>
  <c r="BK351" i="1" s="1"/>
  <c r="BL351" i="1" s="1"/>
  <c r="BG9" i="1"/>
  <c r="BI9" i="1" s="1"/>
  <c r="BJ244" i="1"/>
  <c r="BK244" i="1" s="1"/>
  <c r="BL244" i="1" s="1"/>
  <c r="BN244" i="1" s="1"/>
  <c r="BJ502" i="1"/>
  <c r="BK502" i="1" s="1"/>
  <c r="BL502" i="1" s="1"/>
  <c r="BN502" i="1" s="1"/>
  <c r="BJ56" i="1"/>
  <c r="BK56" i="1" s="1"/>
  <c r="BL56" i="1" s="1"/>
  <c r="BJ42" i="1"/>
  <c r="BK42" i="1" s="1"/>
  <c r="BL42" i="1" s="1"/>
  <c r="BO1197" i="1"/>
  <c r="BJ273" i="1"/>
  <c r="BK273" i="1" s="1"/>
  <c r="BL273" i="1" s="1"/>
  <c r="BO273" i="1" s="1"/>
  <c r="BT1202" i="1"/>
  <c r="BJ494" i="1"/>
  <c r="BK494" i="1" s="1"/>
  <c r="BL494" i="1" s="1"/>
  <c r="BN494" i="1" s="1"/>
  <c r="BJ250" i="1"/>
  <c r="BK250" i="1" s="1"/>
  <c r="BL250" i="1" s="1"/>
  <c r="BN250" i="1" s="1"/>
  <c r="BJ59" i="1"/>
  <c r="BK59" i="1" s="1"/>
  <c r="BL59" i="1" s="1"/>
  <c r="BO59" i="1" s="1"/>
  <c r="BJ54" i="1"/>
  <c r="BK54" i="1" s="1"/>
  <c r="BL54" i="1" s="1"/>
  <c r="BN54" i="1" s="1"/>
  <c r="BJ254" i="1"/>
  <c r="BK254" i="1" s="1"/>
  <c r="BL254" i="1" s="1"/>
  <c r="BO254" i="1" s="1"/>
  <c r="BJ550" i="1"/>
  <c r="BK550" i="1" s="1"/>
  <c r="BL550" i="1" s="1"/>
  <c r="BJ784" i="1"/>
  <c r="BK784" i="1" s="1"/>
  <c r="BL784" i="1" s="1"/>
  <c r="BJ66" i="1"/>
  <c r="BK66" i="1" s="1"/>
  <c r="BL66" i="1" s="1"/>
  <c r="BN66" i="1" s="1"/>
  <c r="BJ249" i="1"/>
  <c r="BK249" i="1" s="1"/>
  <c r="BL249" i="1" s="1"/>
  <c r="BN249" i="1" s="1"/>
  <c r="BJ513" i="1"/>
  <c r="BK513" i="1" s="1"/>
  <c r="BL513" i="1" s="1"/>
  <c r="BJ565" i="1"/>
  <c r="BK565" i="1" s="1"/>
  <c r="BL565" i="1" s="1"/>
  <c r="BJ996" i="1"/>
  <c r="BK996" i="1" s="1"/>
  <c r="BL996" i="1" s="1"/>
  <c r="BN996" i="1" s="1"/>
  <c r="BJ493" i="1"/>
  <c r="BK493" i="1" s="1"/>
  <c r="BL493" i="1" s="1"/>
  <c r="BN493" i="1" s="1"/>
  <c r="BJ497" i="1"/>
  <c r="BK497" i="1" s="1"/>
  <c r="BL497" i="1" s="1"/>
  <c r="BN497" i="1" s="1"/>
  <c r="BJ333" i="1"/>
  <c r="BK333" i="1" s="1"/>
  <c r="BL333" i="1" s="1"/>
  <c r="BN333" i="1" s="1"/>
  <c r="BJ245" i="1"/>
  <c r="BK245" i="1" s="1"/>
  <c r="BL245" i="1" s="1"/>
  <c r="BN245" i="1" s="1"/>
  <c r="BJ37" i="1"/>
  <c r="BK37" i="1" s="1"/>
  <c r="BL37" i="1" s="1"/>
  <c r="BN37" i="1" s="1"/>
  <c r="BV1197" i="1"/>
  <c r="BJ871" i="1"/>
  <c r="BK871" i="1" s="1"/>
  <c r="BL871" i="1" s="1"/>
  <c r="BM871" i="1" s="1"/>
  <c r="BJ364" i="1"/>
  <c r="BK364" i="1" s="1"/>
  <c r="BL364" i="1" s="1"/>
  <c r="BN364" i="1" s="1"/>
  <c r="BJ267" i="1"/>
  <c r="BK267" i="1" s="1"/>
  <c r="BL267" i="1" s="1"/>
  <c r="BM267" i="1" s="1"/>
  <c r="BJ514" i="1"/>
  <c r="BK514" i="1" s="1"/>
  <c r="BL514" i="1" s="1"/>
  <c r="BJ1020" i="1"/>
  <c r="BK1020" i="1" s="1"/>
  <c r="BL1020" i="1" s="1"/>
  <c r="BN1020" i="1" s="1"/>
  <c r="BJ1073" i="1"/>
  <c r="BK1073" i="1" s="1"/>
  <c r="BL1073" i="1" s="1"/>
  <c r="BN1073" i="1" s="1"/>
  <c r="BJ410" i="1"/>
  <c r="BK410" i="1" s="1"/>
  <c r="BL410" i="1" s="1"/>
  <c r="BJ251" i="1"/>
  <c r="BK251" i="1" s="1"/>
  <c r="BL251" i="1" s="1"/>
  <c r="BN251" i="1" s="1"/>
  <c r="BJ495" i="1"/>
  <c r="BK495" i="1" s="1"/>
  <c r="BL495" i="1" s="1"/>
  <c r="BJ274" i="1"/>
  <c r="BK274" i="1" s="1"/>
  <c r="BL274" i="1" s="1"/>
  <c r="BN274" i="1" s="1"/>
  <c r="BJ269" i="1"/>
  <c r="BK269" i="1" s="1"/>
  <c r="BL269" i="1" s="1"/>
  <c r="BJ935" i="1"/>
  <c r="BK935" i="1" s="1"/>
  <c r="BL935" i="1" s="1"/>
  <c r="BN935" i="1" s="1"/>
  <c r="BJ490" i="1"/>
  <c r="BK490" i="1" s="1"/>
  <c r="BL490" i="1" s="1"/>
  <c r="BJ122" i="1"/>
  <c r="BK122" i="1" s="1"/>
  <c r="BL122" i="1" s="1"/>
  <c r="BN122" i="1" s="1"/>
  <c r="BJ262" i="1"/>
  <c r="BK262" i="1" s="1"/>
  <c r="BL262" i="1" s="1"/>
  <c r="BN262" i="1" s="1"/>
  <c r="BJ62" i="1"/>
  <c r="BK62" i="1" s="1"/>
  <c r="BL62" i="1" s="1"/>
  <c r="BJ567" i="1"/>
  <c r="BK567" i="1" s="1"/>
  <c r="BL567" i="1" s="1"/>
  <c r="BN567" i="1" s="1"/>
  <c r="BJ265" i="1"/>
  <c r="BK265" i="1" s="1"/>
  <c r="BL265" i="1" s="1"/>
  <c r="BN265" i="1" s="1"/>
  <c r="BJ1019" i="1"/>
  <c r="BK1019" i="1" s="1"/>
  <c r="BL1019" i="1" s="1"/>
  <c r="BO1019" i="1" s="1"/>
  <c r="BJ652" i="1"/>
  <c r="BK652" i="1" s="1"/>
  <c r="BL652" i="1" s="1"/>
  <c r="BN652" i="1" s="1"/>
  <c r="BJ247" i="1"/>
  <c r="BK247" i="1" s="1"/>
  <c r="BL247" i="1" s="1"/>
  <c r="BJ264" i="1"/>
  <c r="BK264" i="1" s="1"/>
  <c r="BL264" i="1" s="1"/>
  <c r="BJ69" i="1"/>
  <c r="BK69" i="1" s="1"/>
  <c r="BL69" i="1" s="1"/>
  <c r="BJ489" i="1"/>
  <c r="BK489" i="1" s="1"/>
  <c r="BL489" i="1" s="1"/>
  <c r="BJ507" i="1"/>
  <c r="BK507" i="1" s="1"/>
  <c r="BL507" i="1" s="1"/>
  <c r="BN507" i="1" s="1"/>
  <c r="BJ519" i="1"/>
  <c r="BK519" i="1" s="1"/>
  <c r="BL519" i="1" s="1"/>
  <c r="BM519" i="1" s="1"/>
  <c r="BJ568" i="1"/>
  <c r="BK568" i="1" s="1"/>
  <c r="BL568" i="1" s="1"/>
  <c r="BN568" i="1" s="1"/>
  <c r="BJ213" i="1"/>
  <c r="BK213" i="1" s="1"/>
  <c r="BL213" i="1" s="1"/>
  <c r="BJ71" i="1"/>
  <c r="BK71" i="1" s="1"/>
  <c r="BL71" i="1" s="1"/>
  <c r="BM71" i="1" s="1"/>
  <c r="BJ488" i="1"/>
  <c r="BK488" i="1" s="1"/>
  <c r="BL488" i="1" s="1"/>
  <c r="BN488" i="1" s="1"/>
  <c r="BJ900" i="1"/>
  <c r="BK900" i="1" s="1"/>
  <c r="BL900" i="1" s="1"/>
  <c r="BN900" i="1" s="1"/>
  <c r="BJ276" i="1"/>
  <c r="BK276" i="1" s="1"/>
  <c r="BL276" i="1" s="1"/>
  <c r="BN276" i="1" s="1"/>
  <c r="BJ500" i="1"/>
  <c r="BK500" i="1" s="1"/>
  <c r="BL500" i="1" s="1"/>
  <c r="BN500" i="1" s="1"/>
  <c r="BT1196" i="1"/>
  <c r="BJ1025" i="1"/>
  <c r="BK1025" i="1" s="1"/>
  <c r="BL1025" i="1" s="1"/>
  <c r="BO1025" i="1" s="1"/>
  <c r="BJ348" i="1"/>
  <c r="BK348" i="1" s="1"/>
  <c r="BL348" i="1" s="1"/>
  <c r="BN348" i="1" s="1"/>
  <c r="BN1198" i="1"/>
  <c r="BV1198" i="1"/>
  <c r="BM1198" i="1"/>
  <c r="BV1199" i="1"/>
  <c r="BV1201" i="1"/>
  <c r="BT1200" i="1"/>
  <c r="BI1074" i="1"/>
  <c r="BQ1074" i="1" s="1"/>
  <c r="BR1074" i="1" s="1"/>
  <c r="BI1134" i="1"/>
  <c r="BQ1134" i="1" s="1"/>
  <c r="BR1134" i="1" s="1"/>
  <c r="BI638" i="1"/>
  <c r="BJ638" i="1" s="1"/>
  <c r="BK638" i="1" s="1"/>
  <c r="BL638" i="1" s="1"/>
  <c r="BN638" i="1" s="1"/>
  <c r="BI771" i="1"/>
  <c r="BJ771" i="1" s="1"/>
  <c r="BK771" i="1" s="1"/>
  <c r="BL771" i="1" s="1"/>
  <c r="BN771" i="1" s="1"/>
  <c r="BI675" i="1"/>
  <c r="BQ675" i="1" s="1"/>
  <c r="BR675" i="1" s="1"/>
  <c r="BI435" i="1"/>
  <c r="BQ435" i="1" s="1"/>
  <c r="BR435" i="1" s="1"/>
  <c r="BI307" i="1"/>
  <c r="BJ307" i="1" s="1"/>
  <c r="BK307" i="1" s="1"/>
  <c r="BL307" i="1" s="1"/>
  <c r="BN307" i="1" s="1"/>
  <c r="BI195" i="1"/>
  <c r="BI131" i="1"/>
  <c r="BI51" i="1"/>
  <c r="BI482" i="1"/>
  <c r="BI338" i="1"/>
  <c r="BQ338" i="1" s="1"/>
  <c r="BR338" i="1" s="1"/>
  <c r="BI242" i="1"/>
  <c r="BI114" i="1"/>
  <c r="BQ114" i="1" s="1"/>
  <c r="BR114" i="1" s="1"/>
  <c r="BI34" i="1"/>
  <c r="BI793" i="1"/>
  <c r="BQ793" i="1" s="1"/>
  <c r="BR793" i="1" s="1"/>
  <c r="BI601" i="1"/>
  <c r="BJ601" i="1" s="1"/>
  <c r="BK601" i="1" s="1"/>
  <c r="BL601" i="1" s="1"/>
  <c r="BN601" i="1" s="1"/>
  <c r="BI425" i="1"/>
  <c r="BQ425" i="1" s="1"/>
  <c r="BR425" i="1" s="1"/>
  <c r="BI345" i="1"/>
  <c r="BQ345" i="1" s="1"/>
  <c r="BR345" i="1" s="1"/>
  <c r="BI281" i="1"/>
  <c r="BQ281" i="1" s="1"/>
  <c r="BR281" i="1" s="1"/>
  <c r="BI185" i="1"/>
  <c r="BJ185" i="1" s="1"/>
  <c r="BK185" i="1" s="1"/>
  <c r="BL185" i="1" s="1"/>
  <c r="BO185" i="1" s="1"/>
  <c r="BI105" i="1"/>
  <c r="BQ105" i="1" s="1"/>
  <c r="BR105" i="1" s="1"/>
  <c r="BI816" i="1"/>
  <c r="BI736" i="1"/>
  <c r="BI544" i="1"/>
  <c r="BJ544" i="1" s="1"/>
  <c r="BK544" i="1" s="1"/>
  <c r="BL544" i="1" s="1"/>
  <c r="BN544" i="1" s="1"/>
  <c r="BI432" i="1"/>
  <c r="BI192" i="1"/>
  <c r="BI128" i="1"/>
  <c r="BQ128" i="1" s="1"/>
  <c r="BR128" i="1" s="1"/>
  <c r="BI48" i="1"/>
  <c r="BI857" i="1"/>
  <c r="BQ857" i="1" s="1"/>
  <c r="BR857" i="1" s="1"/>
  <c r="BI1141" i="1"/>
  <c r="BI981" i="1"/>
  <c r="BI1152" i="1"/>
  <c r="BQ1152" i="1" s="1"/>
  <c r="BR1152" i="1" s="1"/>
  <c r="BI992" i="1"/>
  <c r="BQ992" i="1" s="1"/>
  <c r="BR992" i="1" s="1"/>
  <c r="BI975" i="1"/>
  <c r="BQ975" i="1" s="1"/>
  <c r="BR975" i="1" s="1"/>
  <c r="BI1130" i="1"/>
  <c r="BI842" i="1"/>
  <c r="BI586" i="1"/>
  <c r="BQ586" i="1" s="1"/>
  <c r="BR586" i="1" s="1"/>
  <c r="BI703" i="1"/>
  <c r="BQ703" i="1" s="1"/>
  <c r="BR703" i="1" s="1"/>
  <c r="BI575" i="1"/>
  <c r="BQ575" i="1" s="1"/>
  <c r="BR575" i="1" s="1"/>
  <c r="BI415" i="1"/>
  <c r="BI239" i="1"/>
  <c r="BJ239" i="1" s="1"/>
  <c r="BK239" i="1" s="1"/>
  <c r="BL239" i="1" s="1"/>
  <c r="BN239" i="1" s="1"/>
  <c r="BI111" i="1"/>
  <c r="BI31" i="1"/>
  <c r="BQ31" i="1" s="1"/>
  <c r="BR31" i="1" s="1"/>
  <c r="BI462" i="1"/>
  <c r="BI158" i="1"/>
  <c r="BI94" i="1"/>
  <c r="BQ94" i="1" s="1"/>
  <c r="BR94" i="1" s="1"/>
  <c r="BI14" i="1"/>
  <c r="BI773" i="1"/>
  <c r="BJ773" i="1" s="1"/>
  <c r="BK773" i="1" s="1"/>
  <c r="BL773" i="1" s="1"/>
  <c r="BO773" i="1" s="1"/>
  <c r="BI709" i="1"/>
  <c r="BI581" i="1"/>
  <c r="BI389" i="1"/>
  <c r="BJ389" i="1" s="1"/>
  <c r="BK389" i="1" s="1"/>
  <c r="BL389" i="1" s="1"/>
  <c r="BN389" i="1" s="1"/>
  <c r="BI85" i="1"/>
  <c r="BQ85" i="1" s="1"/>
  <c r="BR85" i="1" s="1"/>
  <c r="BI684" i="1"/>
  <c r="BI444" i="1"/>
  <c r="BQ444" i="1" s="1"/>
  <c r="BR444" i="1" s="1"/>
  <c r="BI380" i="1"/>
  <c r="BI220" i="1"/>
  <c r="BI1156" i="1"/>
  <c r="BQ1156" i="1" s="1"/>
  <c r="BR1156" i="1" s="1"/>
  <c r="BI1018" i="1"/>
  <c r="BQ1018" i="1" s="1"/>
  <c r="BR1018" i="1" s="1"/>
  <c r="BI888" i="1"/>
  <c r="BI1153" i="1"/>
  <c r="BJ1153" i="1" s="1"/>
  <c r="BK1153" i="1" s="1"/>
  <c r="BL1153" i="1" s="1"/>
  <c r="BM1153" i="1" s="1"/>
  <c r="BI1057" i="1"/>
  <c r="BI977" i="1"/>
  <c r="BI913" i="1"/>
  <c r="BQ913" i="1" s="1"/>
  <c r="BR913" i="1" s="1"/>
  <c r="BI1148" i="1"/>
  <c r="BI1084" i="1"/>
  <c r="BJ1084" i="1" s="1"/>
  <c r="BK1084" i="1" s="1"/>
  <c r="BL1084" i="1" s="1"/>
  <c r="BN1084" i="1" s="1"/>
  <c r="BI2" i="1"/>
  <c r="BI1115" i="1"/>
  <c r="BI1035" i="1"/>
  <c r="BI1158" i="1"/>
  <c r="BI854" i="1"/>
  <c r="BI726" i="1"/>
  <c r="BQ726" i="1" s="1"/>
  <c r="BR726" i="1" s="1"/>
  <c r="BI598" i="1"/>
  <c r="BQ598" i="1" s="1"/>
  <c r="BR598" i="1" s="1"/>
  <c r="BI699" i="1"/>
  <c r="BJ699" i="1" s="1"/>
  <c r="BK699" i="1" s="1"/>
  <c r="BL699" i="1" s="1"/>
  <c r="BM699" i="1" s="1"/>
  <c r="BI555" i="1"/>
  <c r="BJ555" i="1" s="1"/>
  <c r="BK555" i="1" s="1"/>
  <c r="BL555" i="1" s="1"/>
  <c r="BN555" i="1" s="1"/>
  <c r="BI379" i="1"/>
  <c r="BQ379" i="1" s="1"/>
  <c r="BR379" i="1" s="1"/>
  <c r="BI203" i="1"/>
  <c r="BI139" i="1"/>
  <c r="BQ139" i="1" s="1"/>
  <c r="BR139" i="1" s="1"/>
  <c r="BI75" i="1"/>
  <c r="BQ75" i="1" s="1"/>
  <c r="BR75" i="1" s="1"/>
  <c r="BI394" i="1"/>
  <c r="BI330" i="1"/>
  <c r="BI234" i="1"/>
  <c r="BI90" i="1"/>
  <c r="BQ90" i="1" s="1"/>
  <c r="BR90" i="1" s="1"/>
  <c r="BI801" i="1"/>
  <c r="BI721" i="1"/>
  <c r="BI593" i="1"/>
  <c r="BQ593" i="1" s="1"/>
  <c r="BR593" i="1" s="1"/>
  <c r="BI529" i="1"/>
  <c r="BJ529" i="1" s="1"/>
  <c r="BK529" i="1" s="1"/>
  <c r="BL529" i="1" s="1"/>
  <c r="BM529" i="1" s="1"/>
  <c r="BI433" i="1"/>
  <c r="BQ433" i="1" s="1"/>
  <c r="BR433" i="1" s="1"/>
  <c r="BI369" i="1"/>
  <c r="BJ369" i="1" s="1"/>
  <c r="BK369" i="1" s="1"/>
  <c r="BL369" i="1" s="1"/>
  <c r="BO369" i="1" s="1"/>
  <c r="BI241" i="1"/>
  <c r="BJ241" i="1" s="1"/>
  <c r="BK241" i="1" s="1"/>
  <c r="BL241" i="1" s="1"/>
  <c r="BM241" i="1" s="1"/>
  <c r="BI113" i="1"/>
  <c r="BJ113" i="1" s="1"/>
  <c r="BK113" i="1" s="1"/>
  <c r="BL113" i="1" s="1"/>
  <c r="BN113" i="1" s="1"/>
  <c r="BI840" i="1"/>
  <c r="BI776" i="1"/>
  <c r="BQ776" i="1" s="1"/>
  <c r="BR776" i="1" s="1"/>
  <c r="BI712" i="1"/>
  <c r="BI584" i="1"/>
  <c r="BI472" i="1"/>
  <c r="BQ472" i="1" s="1"/>
  <c r="BR472" i="1" s="1"/>
  <c r="BI280" i="1"/>
  <c r="BI184" i="1"/>
  <c r="BI1078" i="1"/>
  <c r="BI868" i="1"/>
  <c r="BI1053" i="1"/>
  <c r="BI1144" i="1"/>
  <c r="BJ1144" i="1" s="1"/>
  <c r="BK1144" i="1" s="1"/>
  <c r="BL1144" i="1" s="1"/>
  <c r="BO1144" i="1" s="1"/>
  <c r="BI1080" i="1"/>
  <c r="BQ1080" i="1" s="1"/>
  <c r="BR1080" i="1" s="1"/>
  <c r="BI952" i="1"/>
  <c r="BI1159" i="1"/>
  <c r="BQ1159" i="1" s="1"/>
  <c r="BR1159" i="1" s="1"/>
  <c r="BI1095" i="1"/>
  <c r="BJ1095" i="1" s="1"/>
  <c r="BK1095" i="1" s="1"/>
  <c r="BL1095" i="1" s="1"/>
  <c r="BO1095" i="1" s="1"/>
  <c r="BI807" i="1"/>
  <c r="BQ807" i="1" s="1"/>
  <c r="BR807" i="1" s="1"/>
  <c r="BI914" i="1"/>
  <c r="BJ914" i="1" s="1"/>
  <c r="BK914" i="1" s="1"/>
  <c r="BL914" i="1" s="1"/>
  <c r="BO914" i="1" s="1"/>
  <c r="BI642" i="1"/>
  <c r="BI775" i="1"/>
  <c r="BQ775" i="1" s="1"/>
  <c r="BR775" i="1" s="1"/>
  <c r="BI647" i="1"/>
  <c r="BI439" i="1"/>
  <c r="BQ439" i="1" s="1"/>
  <c r="BR439" i="1" s="1"/>
  <c r="BI311" i="1"/>
  <c r="BI215" i="1"/>
  <c r="BJ215" i="1" s="1"/>
  <c r="BK215" i="1" s="1"/>
  <c r="BL215" i="1" s="1"/>
  <c r="BM215" i="1" s="1"/>
  <c r="BI151" i="1"/>
  <c r="BQ151" i="1" s="1"/>
  <c r="BR151" i="1" s="1"/>
  <c r="BI470" i="1"/>
  <c r="BI342" i="1"/>
  <c r="BQ342" i="1" s="1"/>
  <c r="BR342" i="1" s="1"/>
  <c r="BI182" i="1"/>
  <c r="BI118" i="1"/>
  <c r="BI22" i="1"/>
  <c r="BI717" i="1"/>
  <c r="BJ717" i="1" s="1"/>
  <c r="BK717" i="1" s="1"/>
  <c r="BL717" i="1" s="1"/>
  <c r="BO717" i="1" s="1"/>
  <c r="BI637" i="1"/>
  <c r="BJ637" i="1" s="1"/>
  <c r="BK637" i="1" s="1"/>
  <c r="BL637" i="1" s="1"/>
  <c r="BM637" i="1" s="1"/>
  <c r="BI573" i="1"/>
  <c r="BI413" i="1"/>
  <c r="BI301" i="1"/>
  <c r="BI205" i="1"/>
  <c r="BJ205" i="1" s="1"/>
  <c r="BK205" i="1" s="1"/>
  <c r="BL205" i="1" s="1"/>
  <c r="BN205" i="1" s="1"/>
  <c r="BI77" i="1"/>
  <c r="BI852" i="1"/>
  <c r="BI660" i="1"/>
  <c r="BI596" i="1"/>
  <c r="BI532" i="1"/>
  <c r="BI420" i="1"/>
  <c r="BI356" i="1"/>
  <c r="BQ356" i="1" s="1"/>
  <c r="BR356" i="1" s="1"/>
  <c r="BI292" i="1"/>
  <c r="BI180" i="1"/>
  <c r="BI116" i="1"/>
  <c r="BI36" i="1"/>
  <c r="BJ55" i="1"/>
  <c r="BK55" i="1" s="1"/>
  <c r="BL55" i="1" s="1"/>
  <c r="BN55" i="1" s="1"/>
  <c r="BQ55" i="1"/>
  <c r="BR55" i="1" s="1"/>
  <c r="BS55" i="1" s="1"/>
  <c r="BQ61" i="1"/>
  <c r="BR61" i="1" s="1"/>
  <c r="BJ61" i="1"/>
  <c r="BK61" i="1" s="1"/>
  <c r="BL61" i="1" s="1"/>
  <c r="BN61" i="1" s="1"/>
  <c r="BJ1021" i="1"/>
  <c r="BK1021" i="1" s="1"/>
  <c r="BL1021" i="1" s="1"/>
  <c r="BN1021" i="1" s="1"/>
  <c r="BQ1021" i="1"/>
  <c r="BR1021" i="1" s="1"/>
  <c r="BS1021" i="1" s="1"/>
  <c r="BJ1023" i="1"/>
  <c r="BK1023" i="1" s="1"/>
  <c r="BL1023" i="1" s="1"/>
  <c r="BN1023" i="1" s="1"/>
  <c r="BQ1023" i="1"/>
  <c r="BR1023" i="1" s="1"/>
  <c r="BJ259" i="1"/>
  <c r="BK259" i="1" s="1"/>
  <c r="BL259" i="1" s="1"/>
  <c r="BN259" i="1" s="1"/>
  <c r="BQ259" i="1"/>
  <c r="BR259" i="1" s="1"/>
  <c r="BS259" i="1" s="1"/>
  <c r="BQ270" i="1"/>
  <c r="BR270" i="1" s="1"/>
  <c r="BS270" i="1" s="1"/>
  <c r="BJ270" i="1"/>
  <c r="BK270" i="1" s="1"/>
  <c r="BL270" i="1" s="1"/>
  <c r="BN270" i="1" s="1"/>
  <c r="BJ505" i="1"/>
  <c r="BK505" i="1" s="1"/>
  <c r="BL505" i="1" s="1"/>
  <c r="BN505" i="1" s="1"/>
  <c r="BQ505" i="1"/>
  <c r="BR505" i="1" s="1"/>
  <c r="BQ57" i="1"/>
  <c r="BR57" i="1" s="1"/>
  <c r="BS57" i="1" s="1"/>
  <c r="BJ57" i="1"/>
  <c r="BK57" i="1" s="1"/>
  <c r="BL57" i="1" s="1"/>
  <c r="BN57" i="1" s="1"/>
  <c r="BQ248" i="1"/>
  <c r="BR248" i="1" s="1"/>
  <c r="BJ248" i="1"/>
  <c r="BK248" i="1" s="1"/>
  <c r="BL248" i="1" s="1"/>
  <c r="BN248" i="1" s="1"/>
  <c r="BJ511" i="1"/>
  <c r="BK511" i="1" s="1"/>
  <c r="BL511" i="1" s="1"/>
  <c r="BM511" i="1" s="1"/>
  <c r="BQ511" i="1"/>
  <c r="BR511" i="1" s="1"/>
  <c r="BS511" i="1" s="1"/>
  <c r="BQ266" i="1"/>
  <c r="BR266" i="1" s="1"/>
  <c r="BS266" i="1" s="1"/>
  <c r="BV266" i="1" s="1"/>
  <c r="BJ266" i="1"/>
  <c r="BK266" i="1" s="1"/>
  <c r="BL266" i="1" s="1"/>
  <c r="BN266" i="1" s="1"/>
  <c r="BJ501" i="1"/>
  <c r="BK501" i="1" s="1"/>
  <c r="BL501" i="1" s="1"/>
  <c r="BN501" i="1" s="1"/>
  <c r="BQ501" i="1"/>
  <c r="BR501" i="1" s="1"/>
  <c r="BS501" i="1" s="1"/>
  <c r="BQ72" i="1"/>
  <c r="BR72" i="1" s="1"/>
  <c r="BS72" i="1" s="1"/>
  <c r="BJ72" i="1"/>
  <c r="BK72" i="1" s="1"/>
  <c r="BL72" i="1" s="1"/>
  <c r="BN72" i="1" s="1"/>
  <c r="BJ332" i="1"/>
  <c r="BK332" i="1" s="1"/>
  <c r="BL332" i="1" s="1"/>
  <c r="BM332" i="1" s="1"/>
  <c r="BQ332" i="1"/>
  <c r="BR332" i="1" s="1"/>
  <c r="BJ503" i="1"/>
  <c r="BK503" i="1" s="1"/>
  <c r="BL503" i="1" s="1"/>
  <c r="BN503" i="1" s="1"/>
  <c r="BQ503" i="1"/>
  <c r="BR503" i="1" s="1"/>
  <c r="BS503" i="1" s="1"/>
  <c r="BV503" i="1" s="1"/>
  <c r="BQ272" i="1"/>
  <c r="BR272" i="1" s="1"/>
  <c r="BS272" i="1" s="1"/>
  <c r="BJ272" i="1"/>
  <c r="BK272" i="1" s="1"/>
  <c r="BL272" i="1" s="1"/>
  <c r="BN272" i="1" s="1"/>
  <c r="BQ904" i="1"/>
  <c r="BR904" i="1" s="1"/>
  <c r="BS904" i="1" s="1"/>
  <c r="BJ904" i="1"/>
  <c r="BK904" i="1" s="1"/>
  <c r="BL904" i="1" s="1"/>
  <c r="BO904" i="1" s="1"/>
  <c r="BJ833" i="1"/>
  <c r="BK833" i="1" s="1"/>
  <c r="BL833" i="1" s="1"/>
  <c r="BN833" i="1" s="1"/>
  <c r="BQ833" i="1"/>
  <c r="BR833" i="1" s="1"/>
  <c r="BS833" i="1" s="1"/>
  <c r="BQ365" i="1"/>
  <c r="BR365" i="1" s="1"/>
  <c r="BS365" i="1" s="1"/>
  <c r="BJ365" i="1"/>
  <c r="BK365" i="1" s="1"/>
  <c r="BL365" i="1" s="1"/>
  <c r="BI1193" i="1"/>
  <c r="BQ1193" i="1" s="1"/>
  <c r="BR1193" i="1" s="1"/>
  <c r="BI921" i="1"/>
  <c r="BQ921" i="1" s="1"/>
  <c r="BR921" i="1" s="1"/>
  <c r="BI1187" i="1"/>
  <c r="BQ1187" i="1" s="1"/>
  <c r="BR1187" i="1" s="1"/>
  <c r="BI915" i="1"/>
  <c r="BI1054" i="1"/>
  <c r="BJ1054" i="1" s="1"/>
  <c r="BK1054" i="1" s="1"/>
  <c r="BL1054" i="1" s="1"/>
  <c r="BN1054" i="1" s="1"/>
  <c r="BI766" i="1"/>
  <c r="BQ766" i="1" s="1"/>
  <c r="BR766" i="1" s="1"/>
  <c r="BI1113" i="1"/>
  <c r="BI1124" i="1"/>
  <c r="BI1171" i="1"/>
  <c r="BQ1171" i="1" s="1"/>
  <c r="BR1171" i="1" s="1"/>
  <c r="BI1182" i="1"/>
  <c r="BI942" i="1"/>
  <c r="BQ942" i="1" s="1"/>
  <c r="BR942" i="1" s="1"/>
  <c r="BI750" i="1"/>
  <c r="BI622" i="1"/>
  <c r="BQ622" i="1" s="1"/>
  <c r="BR622" i="1" s="1"/>
  <c r="BI739" i="1"/>
  <c r="BQ739" i="1" s="1"/>
  <c r="BR739" i="1" s="1"/>
  <c r="BI595" i="1"/>
  <c r="BQ595" i="1" s="1"/>
  <c r="BR595" i="1" s="1"/>
  <c r="BI419" i="1"/>
  <c r="BI291" i="1"/>
  <c r="BI115" i="1"/>
  <c r="BI466" i="1"/>
  <c r="BI322" i="1"/>
  <c r="BJ322" i="1" s="1"/>
  <c r="BK322" i="1" s="1"/>
  <c r="BL322" i="1" s="1"/>
  <c r="BN322" i="1" s="1"/>
  <c r="BI162" i="1"/>
  <c r="BQ162" i="1" s="1"/>
  <c r="BR162" i="1" s="1"/>
  <c r="BI18" i="1"/>
  <c r="BI585" i="1"/>
  <c r="BQ585" i="1" s="1"/>
  <c r="BR585" i="1" s="1"/>
  <c r="BI169" i="1"/>
  <c r="BI89" i="1"/>
  <c r="BQ89" i="1" s="1"/>
  <c r="BR89" i="1" s="1"/>
  <c r="BI800" i="1"/>
  <c r="BI720" i="1"/>
  <c r="BI656" i="1"/>
  <c r="BQ656" i="1" s="1"/>
  <c r="BR656" i="1" s="1"/>
  <c r="BI528" i="1"/>
  <c r="BQ528" i="1" s="1"/>
  <c r="BR528" i="1" s="1"/>
  <c r="BI416" i="1"/>
  <c r="BJ416" i="1" s="1"/>
  <c r="BK416" i="1" s="1"/>
  <c r="BL416" i="1" s="1"/>
  <c r="BN416" i="1" s="1"/>
  <c r="BI176" i="1"/>
  <c r="BQ176" i="1" s="1"/>
  <c r="BR176" i="1" s="1"/>
  <c r="BI112" i="1"/>
  <c r="BQ112" i="1" s="1"/>
  <c r="BR112" i="1" s="1"/>
  <c r="BI924" i="1"/>
  <c r="BQ924" i="1" s="1"/>
  <c r="BR924" i="1" s="1"/>
  <c r="BI1189" i="1"/>
  <c r="BI1125" i="1"/>
  <c r="BI1045" i="1"/>
  <c r="BQ1045" i="1" s="1"/>
  <c r="BR1045" i="1" s="1"/>
  <c r="BI965" i="1"/>
  <c r="BJ965" i="1" s="1"/>
  <c r="BK965" i="1" s="1"/>
  <c r="BL965" i="1" s="1"/>
  <c r="BN965" i="1" s="1"/>
  <c r="BI901" i="1"/>
  <c r="BI1136" i="1"/>
  <c r="BJ1136" i="1" s="1"/>
  <c r="BK1136" i="1" s="1"/>
  <c r="BL1136" i="1" s="1"/>
  <c r="BN1136" i="1" s="1"/>
  <c r="BI1056" i="1"/>
  <c r="BQ1056" i="1" s="1"/>
  <c r="BR1056" i="1" s="1"/>
  <c r="BI1183" i="1"/>
  <c r="BJ1183" i="1" s="1"/>
  <c r="BK1183" i="1" s="1"/>
  <c r="BL1183" i="1" s="1"/>
  <c r="BN1183" i="1" s="1"/>
  <c r="BI959" i="1"/>
  <c r="BQ959" i="1" s="1"/>
  <c r="BR959" i="1" s="1"/>
  <c r="BI895" i="1"/>
  <c r="BJ895" i="1" s="1"/>
  <c r="BK895" i="1" s="1"/>
  <c r="BL895" i="1" s="1"/>
  <c r="BI831" i="1"/>
  <c r="BQ831" i="1" s="1"/>
  <c r="BR831" i="1" s="1"/>
  <c r="BI1114" i="1"/>
  <c r="BQ1114" i="1" s="1"/>
  <c r="BR1114" i="1" s="1"/>
  <c r="BI1034" i="1"/>
  <c r="BI954" i="1"/>
  <c r="BI826" i="1"/>
  <c r="BI762" i="1"/>
  <c r="BI698" i="1"/>
  <c r="BI570" i="1"/>
  <c r="BI751" i="1"/>
  <c r="BJ751" i="1" s="1"/>
  <c r="BK751" i="1" s="1"/>
  <c r="BL751" i="1" s="1"/>
  <c r="BN751" i="1" s="1"/>
  <c r="BI687" i="1"/>
  <c r="BQ687" i="1" s="1"/>
  <c r="BR687" i="1" s="1"/>
  <c r="BI559" i="1"/>
  <c r="BJ559" i="1" s="1"/>
  <c r="BK559" i="1" s="1"/>
  <c r="BL559" i="1" s="1"/>
  <c r="BI463" i="1"/>
  <c r="BI399" i="1"/>
  <c r="BJ399" i="1" s="1"/>
  <c r="BK399" i="1" s="1"/>
  <c r="BL399" i="1" s="1"/>
  <c r="BO399" i="1" s="1"/>
  <c r="BI95" i="1"/>
  <c r="BQ95" i="1" s="1"/>
  <c r="BR95" i="1" s="1"/>
  <c r="BI382" i="1"/>
  <c r="BI78" i="1"/>
  <c r="BI693" i="1"/>
  <c r="BQ693" i="1" s="1"/>
  <c r="BR693" i="1" s="1"/>
  <c r="BI629" i="1"/>
  <c r="BJ629" i="1" s="1"/>
  <c r="BK629" i="1" s="1"/>
  <c r="BL629" i="1" s="1"/>
  <c r="BO629" i="1" s="1"/>
  <c r="BI549" i="1"/>
  <c r="BQ549" i="1" s="1"/>
  <c r="BI309" i="1"/>
  <c r="BI133" i="1"/>
  <c r="BQ133" i="1" s="1"/>
  <c r="BR133" i="1" s="1"/>
  <c r="BI860" i="1"/>
  <c r="BQ860" i="1" s="1"/>
  <c r="BR860" i="1" s="1"/>
  <c r="BI796" i="1"/>
  <c r="BQ796" i="1" s="1"/>
  <c r="BI668" i="1"/>
  <c r="BI588" i="1"/>
  <c r="BI428" i="1"/>
  <c r="BQ428" i="1" s="1"/>
  <c r="BR428" i="1" s="1"/>
  <c r="BI316" i="1"/>
  <c r="BQ316" i="1" s="1"/>
  <c r="BR316" i="1" s="1"/>
  <c r="BI204" i="1"/>
  <c r="BI76" i="1"/>
  <c r="BJ76" i="1" s="1"/>
  <c r="BK76" i="1" s="1"/>
  <c r="BL76" i="1" s="1"/>
  <c r="BI1068" i="1"/>
  <c r="BQ1068" i="1" s="1"/>
  <c r="BI877" i="1"/>
  <c r="BJ877" i="1" s="1"/>
  <c r="BK877" i="1" s="1"/>
  <c r="BL877" i="1" s="1"/>
  <c r="BN877" i="1" s="1"/>
  <c r="BI1137" i="1"/>
  <c r="BI1041" i="1"/>
  <c r="BQ1041" i="1" s="1"/>
  <c r="BI961" i="1"/>
  <c r="BI897" i="1"/>
  <c r="BQ897" i="1" s="1"/>
  <c r="BI1132" i="1"/>
  <c r="BQ1132" i="1" s="1"/>
  <c r="BR1132" i="1" s="1"/>
  <c r="BI1052" i="1"/>
  <c r="BQ1052" i="1" s="1"/>
  <c r="BR1052" i="1" s="1"/>
  <c r="BI972" i="1"/>
  <c r="BQ972" i="1" s="1"/>
  <c r="BR972" i="1" s="1"/>
  <c r="BI1179" i="1"/>
  <c r="BQ1179" i="1" s="1"/>
  <c r="BR1179" i="1" s="1"/>
  <c r="BI1099" i="1"/>
  <c r="BQ1099" i="1" s="1"/>
  <c r="BR1099" i="1" s="1"/>
  <c r="BI1003" i="1"/>
  <c r="BQ1003" i="1" s="1"/>
  <c r="BR1003" i="1" s="1"/>
  <c r="BI939" i="1"/>
  <c r="BI875" i="1"/>
  <c r="BQ875" i="1" s="1"/>
  <c r="BR875" i="1" s="1"/>
  <c r="BI1046" i="1"/>
  <c r="BQ1046" i="1" s="1"/>
  <c r="BR1046" i="1" s="1"/>
  <c r="BI982" i="1"/>
  <c r="BQ982" i="1" s="1"/>
  <c r="BI838" i="1"/>
  <c r="BQ838" i="1" s="1"/>
  <c r="BI774" i="1"/>
  <c r="BI710" i="1"/>
  <c r="BQ710" i="1" s="1"/>
  <c r="BI582" i="1"/>
  <c r="BQ582" i="1" s="1"/>
  <c r="BR582" i="1" s="1"/>
  <c r="BI747" i="1"/>
  <c r="BQ747" i="1" s="1"/>
  <c r="BR747" i="1" s="1"/>
  <c r="BI683" i="1"/>
  <c r="BQ683" i="1" s="1"/>
  <c r="BR683" i="1" s="1"/>
  <c r="BI539" i="1"/>
  <c r="BQ539" i="1" s="1"/>
  <c r="BR539" i="1" s="1"/>
  <c r="BI443" i="1"/>
  <c r="BI363" i="1"/>
  <c r="BQ363" i="1" s="1"/>
  <c r="BI123" i="1"/>
  <c r="BQ123" i="1" s="1"/>
  <c r="BI27" i="1"/>
  <c r="BQ27" i="1" s="1"/>
  <c r="BR27" i="1" s="1"/>
  <c r="BI458" i="1"/>
  <c r="BQ458" i="1" s="1"/>
  <c r="BR458" i="1" s="1"/>
  <c r="BI378" i="1"/>
  <c r="BQ378" i="1" s="1"/>
  <c r="BI314" i="1"/>
  <c r="BQ314" i="1" s="1"/>
  <c r="BR314" i="1" s="1"/>
  <c r="BI26" i="1"/>
  <c r="BQ26" i="1" s="1"/>
  <c r="BR26" i="1" s="1"/>
  <c r="BI577" i="1"/>
  <c r="BQ577" i="1" s="1"/>
  <c r="BI481" i="1"/>
  <c r="BQ481" i="1" s="1"/>
  <c r="BI417" i="1"/>
  <c r="BQ417" i="1" s="1"/>
  <c r="BR417" i="1" s="1"/>
  <c r="BI97" i="1"/>
  <c r="BQ97" i="1" s="1"/>
  <c r="BR97" i="1" s="1"/>
  <c r="BI824" i="1"/>
  <c r="BQ824" i="1" s="1"/>
  <c r="BR824" i="1" s="1"/>
  <c r="BI760" i="1"/>
  <c r="BQ760" i="1" s="1"/>
  <c r="BI632" i="1"/>
  <c r="BQ632" i="1" s="1"/>
  <c r="BI456" i="1"/>
  <c r="BQ456" i="1" s="1"/>
  <c r="BR456" i="1" s="1"/>
  <c r="BI392" i="1"/>
  <c r="BQ392" i="1" s="1"/>
  <c r="BI328" i="1"/>
  <c r="BQ328" i="1" s="1"/>
  <c r="BI232" i="1"/>
  <c r="BQ232" i="1" s="1"/>
  <c r="BI8" i="1"/>
  <c r="BQ8" i="1" s="1"/>
  <c r="BI1058" i="1"/>
  <c r="BQ1058" i="1" s="1"/>
  <c r="BR1058" i="1" s="1"/>
  <c r="BI841" i="1"/>
  <c r="BQ841" i="1" s="1"/>
  <c r="BI1117" i="1"/>
  <c r="BQ1117" i="1" s="1"/>
  <c r="BR1117" i="1" s="1"/>
  <c r="BI1037" i="1"/>
  <c r="BQ1037" i="1" s="1"/>
  <c r="BI957" i="1"/>
  <c r="BQ957" i="1" s="1"/>
  <c r="BR957" i="1" s="1"/>
  <c r="BI1128" i="1"/>
  <c r="BQ1128" i="1" s="1"/>
  <c r="BI1000" i="1"/>
  <c r="BQ1000" i="1" s="1"/>
  <c r="BI936" i="1"/>
  <c r="BQ936" i="1" s="1"/>
  <c r="BR936" i="1" s="1"/>
  <c r="BI1015" i="1"/>
  <c r="BQ1015" i="1" s="1"/>
  <c r="BR1015" i="1" s="1"/>
  <c r="BI951" i="1"/>
  <c r="BQ951" i="1" s="1"/>
  <c r="BR951" i="1" s="1"/>
  <c r="BI791" i="1"/>
  <c r="BQ791" i="1" s="1"/>
  <c r="BR791" i="1" s="1"/>
  <c r="BI1138" i="1"/>
  <c r="BQ1138" i="1" s="1"/>
  <c r="BI1026" i="1"/>
  <c r="BQ1026" i="1" s="1"/>
  <c r="BI962" i="1"/>
  <c r="BQ962" i="1" s="1"/>
  <c r="BR962" i="1" s="1"/>
  <c r="BI898" i="1"/>
  <c r="BQ898" i="1" s="1"/>
  <c r="BI834" i="1"/>
  <c r="BQ834" i="1" s="1"/>
  <c r="BR834" i="1" s="1"/>
  <c r="BI770" i="1"/>
  <c r="BQ770" i="1" s="1"/>
  <c r="BR770" i="1" s="1"/>
  <c r="BI562" i="1"/>
  <c r="BQ562" i="1" s="1"/>
  <c r="BI759" i="1"/>
  <c r="BQ759" i="1" s="1"/>
  <c r="BR759" i="1" s="1"/>
  <c r="BI631" i="1"/>
  <c r="BQ631" i="1" s="1"/>
  <c r="BI535" i="1"/>
  <c r="BQ535" i="1" s="1"/>
  <c r="BI423" i="1"/>
  <c r="BQ423" i="1" s="1"/>
  <c r="BR423" i="1" s="1"/>
  <c r="BI199" i="1"/>
  <c r="BJ199" i="1" s="1"/>
  <c r="BK199" i="1" s="1"/>
  <c r="BL199" i="1" s="1"/>
  <c r="BN199" i="1" s="1"/>
  <c r="BI454" i="1"/>
  <c r="BQ454" i="1" s="1"/>
  <c r="BI390" i="1"/>
  <c r="BQ390" i="1" s="1"/>
  <c r="BI166" i="1"/>
  <c r="BQ166" i="1" s="1"/>
  <c r="BR166" i="1" s="1"/>
  <c r="BI102" i="1"/>
  <c r="BQ102" i="1" s="1"/>
  <c r="BI6" i="1"/>
  <c r="BQ6" i="1" s="1"/>
  <c r="BR6" i="1" s="1"/>
  <c r="BI621" i="1"/>
  <c r="BQ621" i="1" s="1"/>
  <c r="BI557" i="1"/>
  <c r="BQ557" i="1" s="1"/>
  <c r="BR557" i="1" s="1"/>
  <c r="BI397" i="1"/>
  <c r="BQ397" i="1" s="1"/>
  <c r="BR397" i="1" s="1"/>
  <c r="BI285" i="1"/>
  <c r="BQ285" i="1" s="1"/>
  <c r="BI125" i="1"/>
  <c r="BJ125" i="1" s="1"/>
  <c r="BK125" i="1" s="1"/>
  <c r="BL125" i="1" s="1"/>
  <c r="BN125" i="1" s="1"/>
  <c r="BI45" i="1"/>
  <c r="BI836" i="1"/>
  <c r="BQ836" i="1" s="1"/>
  <c r="BR836" i="1" s="1"/>
  <c r="BI772" i="1"/>
  <c r="BQ772" i="1" s="1"/>
  <c r="BR772" i="1" s="1"/>
  <c r="BI644" i="1"/>
  <c r="BQ644" i="1" s="1"/>
  <c r="BI580" i="1"/>
  <c r="BQ580" i="1" s="1"/>
  <c r="BR580" i="1" s="1"/>
  <c r="BI468" i="1"/>
  <c r="BQ468" i="1" s="1"/>
  <c r="BR468" i="1" s="1"/>
  <c r="BI340" i="1"/>
  <c r="BQ340" i="1" s="1"/>
  <c r="BI228" i="1"/>
  <c r="BQ228" i="1" s="1"/>
  <c r="BI164" i="1"/>
  <c r="BJ164" i="1" s="1"/>
  <c r="BK164" i="1" s="1"/>
  <c r="BL164" i="1" s="1"/>
  <c r="BN164" i="1" s="1"/>
  <c r="BJ653" i="1"/>
  <c r="BK653" i="1" s="1"/>
  <c r="BL653" i="1" s="1"/>
  <c r="BN653" i="1" s="1"/>
  <c r="BQ653" i="1"/>
  <c r="BR653" i="1" s="1"/>
  <c r="BS653" i="1" s="1"/>
  <c r="BJ43" i="1"/>
  <c r="BK43" i="1" s="1"/>
  <c r="BL43" i="1" s="1"/>
  <c r="BN43" i="1" s="1"/>
  <c r="BQ43" i="1"/>
  <c r="BR43" i="1" s="1"/>
  <c r="BS43" i="1" s="1"/>
  <c r="BT43" i="1" s="1"/>
  <c r="BQ258" i="1"/>
  <c r="BR258" i="1" s="1"/>
  <c r="BS258" i="1" s="1"/>
  <c r="BT258" i="1" s="1"/>
  <c r="BJ258" i="1"/>
  <c r="BK258" i="1" s="1"/>
  <c r="BL258" i="1" s="1"/>
  <c r="BN258" i="1" s="1"/>
  <c r="BJ512" i="1"/>
  <c r="BK512" i="1" s="1"/>
  <c r="BL512" i="1" s="1"/>
  <c r="BN512" i="1" s="1"/>
  <c r="BQ512" i="1"/>
  <c r="BR512" i="1" s="1"/>
  <c r="BS512" i="1" s="1"/>
  <c r="BV512" i="1" s="1"/>
  <c r="BJ64" i="1"/>
  <c r="BK64" i="1" s="1"/>
  <c r="BL64" i="1" s="1"/>
  <c r="BN64" i="1" s="1"/>
  <c r="BQ64" i="1"/>
  <c r="BR64" i="1" s="1"/>
  <c r="BS64" i="1" s="1"/>
  <c r="BJ409" i="1"/>
  <c r="BK409" i="1" s="1"/>
  <c r="BL409" i="1" s="1"/>
  <c r="BN409" i="1" s="1"/>
  <c r="BQ409" i="1"/>
  <c r="BR409" i="1" s="1"/>
  <c r="BS409" i="1" s="1"/>
  <c r="BT409" i="1" s="1"/>
  <c r="BQ1075" i="1"/>
  <c r="BR1075" i="1" s="1"/>
  <c r="BS1075" i="1" s="1"/>
  <c r="BJ1075" i="1"/>
  <c r="BK1075" i="1" s="1"/>
  <c r="BL1075" i="1" s="1"/>
  <c r="BO1075" i="1" s="1"/>
  <c r="BQ785" i="1"/>
  <c r="BR785" i="1" s="1"/>
  <c r="BS785" i="1" s="1"/>
  <c r="BJ785" i="1"/>
  <c r="BK785" i="1" s="1"/>
  <c r="BL785" i="1" s="1"/>
  <c r="BN785" i="1" s="1"/>
  <c r="BJ263" i="1"/>
  <c r="BK263" i="1" s="1"/>
  <c r="BL263" i="1" s="1"/>
  <c r="BM263" i="1" s="1"/>
  <c r="BQ263" i="1"/>
  <c r="BR263" i="1" s="1"/>
  <c r="BQ518" i="1"/>
  <c r="BR518" i="1" s="1"/>
  <c r="BS518" i="1" s="1"/>
  <c r="BJ518" i="1"/>
  <c r="BK518" i="1" s="1"/>
  <c r="BL518" i="1" s="1"/>
  <c r="BO518" i="1" s="1"/>
  <c r="BJ508" i="1"/>
  <c r="BK508" i="1" s="1"/>
  <c r="BL508" i="1" s="1"/>
  <c r="BN508" i="1" s="1"/>
  <c r="BQ508" i="1"/>
  <c r="BR508" i="1" s="1"/>
  <c r="BS508" i="1" s="1"/>
  <c r="BV508" i="1" s="1"/>
  <c r="BQ60" i="1"/>
  <c r="BR60" i="1" s="1"/>
  <c r="BS60" i="1" s="1"/>
  <c r="BV60" i="1" s="1"/>
  <c r="BJ60" i="1"/>
  <c r="BK60" i="1" s="1"/>
  <c r="BQ566" i="1"/>
  <c r="BR566" i="1" s="1"/>
  <c r="BS566" i="1" s="1"/>
  <c r="BT566" i="1" s="1"/>
  <c r="BJ566" i="1"/>
  <c r="BK566" i="1" s="1"/>
  <c r="BL566" i="1" s="1"/>
  <c r="BN566" i="1" s="1"/>
  <c r="BQ67" i="1"/>
  <c r="BR67" i="1" s="1"/>
  <c r="BS67" i="1" s="1"/>
  <c r="BV67" i="1" s="1"/>
  <c r="BJ67" i="1"/>
  <c r="BK67" i="1" s="1"/>
  <c r="BL67" i="1" s="1"/>
  <c r="BM67" i="1" s="1"/>
  <c r="BQ485" i="1"/>
  <c r="BR485" i="1" s="1"/>
  <c r="BS485" i="1" s="1"/>
  <c r="BJ485" i="1"/>
  <c r="BK485" i="1" s="1"/>
  <c r="BL485" i="1" s="1"/>
  <c r="BO485" i="1" s="1"/>
  <c r="BQ349" i="1"/>
  <c r="BR349" i="1" s="1"/>
  <c r="BS349" i="1" s="1"/>
  <c r="BT349" i="1" s="1"/>
  <c r="BJ349" i="1"/>
  <c r="BK349" i="1" s="1"/>
  <c r="BL349" i="1" s="1"/>
  <c r="BN349" i="1" s="1"/>
  <c r="BQ350" i="1"/>
  <c r="BR350" i="1" s="1"/>
  <c r="BS350" i="1" s="1"/>
  <c r="BJ350" i="1"/>
  <c r="BK350" i="1" s="1"/>
  <c r="BL350" i="1" s="1"/>
  <c r="BN350" i="1" s="1"/>
  <c r="BJ65" i="1"/>
  <c r="BK65" i="1" s="1"/>
  <c r="BL65" i="1" s="1"/>
  <c r="BN65" i="1" s="1"/>
  <c r="BQ65" i="1"/>
  <c r="BR65" i="1" s="1"/>
  <c r="BS65" i="1" s="1"/>
  <c r="BJ997" i="1"/>
  <c r="BK997" i="1" s="1"/>
  <c r="BL997" i="1" s="1"/>
  <c r="BN997" i="1" s="1"/>
  <c r="BQ997" i="1"/>
  <c r="BR997" i="1" s="1"/>
  <c r="BS997" i="1" s="1"/>
  <c r="BV997" i="1" s="1"/>
  <c r="BQ448" i="1"/>
  <c r="BR448" i="1" s="1"/>
  <c r="BS448" i="1" s="1"/>
  <c r="BJ448" i="1"/>
  <c r="BK448" i="1" s="1"/>
  <c r="BL448" i="1" s="1"/>
  <c r="BN448" i="1" s="1"/>
  <c r="BQ845" i="1"/>
  <c r="BR845" i="1" s="1"/>
  <c r="BS845" i="1" s="1"/>
  <c r="BJ845" i="1"/>
  <c r="BK845" i="1" s="1"/>
  <c r="BL845" i="1" s="1"/>
  <c r="BO845" i="1" s="1"/>
  <c r="BI1129" i="1"/>
  <c r="BJ1129" i="1" s="1"/>
  <c r="BK1129" i="1" s="1"/>
  <c r="BL1129" i="1" s="1"/>
  <c r="BO1129" i="1" s="1"/>
  <c r="BI1140" i="1"/>
  <c r="BQ1140" i="1" s="1"/>
  <c r="BR1140" i="1" s="1"/>
  <c r="BI1123" i="1"/>
  <c r="BQ1123" i="1" s="1"/>
  <c r="BR1123" i="1" s="1"/>
  <c r="BI851" i="1"/>
  <c r="BI958" i="1"/>
  <c r="BI1042" i="1"/>
  <c r="BQ1042" i="1" s="1"/>
  <c r="BR1042" i="1" s="1"/>
  <c r="BI1177" i="1"/>
  <c r="BQ1177" i="1" s="1"/>
  <c r="BR1177" i="1" s="1"/>
  <c r="BI969" i="1"/>
  <c r="BI1044" i="1"/>
  <c r="BQ1044" i="1" s="1"/>
  <c r="BR1044" i="1" s="1"/>
  <c r="BI1027" i="1"/>
  <c r="BI835" i="1"/>
  <c r="BJ835" i="1" s="1"/>
  <c r="BK835" i="1" s="1"/>
  <c r="BL835" i="1" s="1"/>
  <c r="BI1038" i="1"/>
  <c r="BI1161" i="1"/>
  <c r="BQ1161" i="1" s="1"/>
  <c r="BR1161" i="1" s="1"/>
  <c r="BI1017" i="1"/>
  <c r="BQ1017" i="1" s="1"/>
  <c r="BR1017" i="1" s="1"/>
  <c r="BI1028" i="1"/>
  <c r="BJ1028" i="1" s="1"/>
  <c r="BK1028" i="1" s="1"/>
  <c r="BL1028" i="1" s="1"/>
  <c r="BO1028" i="1" s="1"/>
  <c r="BI1155" i="1"/>
  <c r="BI819" i="1"/>
  <c r="BI926" i="1"/>
  <c r="BQ926" i="1" s="1"/>
  <c r="BR926" i="1" s="1"/>
  <c r="BI734" i="1"/>
  <c r="BJ734" i="1" s="1"/>
  <c r="BK734" i="1" s="1"/>
  <c r="BL734" i="1" s="1"/>
  <c r="BO734" i="1" s="1"/>
  <c r="BI670" i="1"/>
  <c r="BI723" i="1"/>
  <c r="BQ723" i="1" s="1"/>
  <c r="BR723" i="1" s="1"/>
  <c r="BI643" i="1"/>
  <c r="BJ643" i="1" s="1"/>
  <c r="BK643" i="1" s="1"/>
  <c r="BL643" i="1" s="1"/>
  <c r="BM643" i="1" s="1"/>
  <c r="BI467" i="1"/>
  <c r="BI403" i="1"/>
  <c r="BJ403" i="1" s="1"/>
  <c r="BK403" i="1" s="1"/>
  <c r="BL403" i="1" s="1"/>
  <c r="BN403" i="1" s="1"/>
  <c r="BI227" i="1"/>
  <c r="BJ227" i="1" s="1"/>
  <c r="BK227" i="1" s="1"/>
  <c r="BL227" i="1" s="1"/>
  <c r="BM227" i="1" s="1"/>
  <c r="BI163" i="1"/>
  <c r="BI99" i="1"/>
  <c r="BQ99" i="1" s="1"/>
  <c r="BR99" i="1" s="1"/>
  <c r="BI19" i="1"/>
  <c r="BQ19" i="1" s="1"/>
  <c r="BR19" i="1" s="1"/>
  <c r="BI306" i="1"/>
  <c r="BQ306" i="1" s="1"/>
  <c r="BR306" i="1" s="1"/>
  <c r="BI146" i="1"/>
  <c r="BI82" i="1"/>
  <c r="BI825" i="1"/>
  <c r="BQ825" i="1" s="1"/>
  <c r="BR825" i="1" s="1"/>
  <c r="BI761" i="1"/>
  <c r="BQ761" i="1" s="1"/>
  <c r="BI633" i="1"/>
  <c r="BQ633" i="1" s="1"/>
  <c r="BR633" i="1" s="1"/>
  <c r="BI553" i="1"/>
  <c r="BI217" i="1"/>
  <c r="BQ217" i="1" s="1"/>
  <c r="BR217" i="1" s="1"/>
  <c r="BI153" i="1"/>
  <c r="BQ153" i="1" s="1"/>
  <c r="BI41" i="1"/>
  <c r="BQ41" i="1" s="1"/>
  <c r="BR41" i="1" s="1"/>
  <c r="BI768" i="1"/>
  <c r="BQ768" i="1" s="1"/>
  <c r="BR768" i="1" s="1"/>
  <c r="BI400" i="1"/>
  <c r="BQ400" i="1" s="1"/>
  <c r="BI320" i="1"/>
  <c r="BQ320" i="1" s="1"/>
  <c r="BR320" i="1" s="1"/>
  <c r="BI160" i="1"/>
  <c r="BI1173" i="1"/>
  <c r="BQ1173" i="1" s="1"/>
  <c r="BI1109" i="1"/>
  <c r="BJ1109" i="1" s="1"/>
  <c r="BK1109" i="1" s="1"/>
  <c r="BL1109" i="1" s="1"/>
  <c r="BN1109" i="1" s="1"/>
  <c r="BI949" i="1"/>
  <c r="BI1120" i="1"/>
  <c r="BI1167" i="1"/>
  <c r="BQ1167" i="1" s="1"/>
  <c r="BR1167" i="1" s="1"/>
  <c r="BI1103" i="1"/>
  <c r="BQ1103" i="1" s="1"/>
  <c r="BR1103" i="1" s="1"/>
  <c r="BI943" i="1"/>
  <c r="BJ943" i="1" s="1"/>
  <c r="BK943" i="1" s="1"/>
  <c r="BL943" i="1" s="1"/>
  <c r="BN943" i="1" s="1"/>
  <c r="BI1002" i="1"/>
  <c r="BQ1002" i="1" s="1"/>
  <c r="BI938" i="1"/>
  <c r="BJ938" i="1" s="1"/>
  <c r="BK938" i="1" s="1"/>
  <c r="BL938" i="1" s="1"/>
  <c r="BI874" i="1"/>
  <c r="BI810" i="1"/>
  <c r="BQ810" i="1" s="1"/>
  <c r="BR810" i="1" s="1"/>
  <c r="BI682" i="1"/>
  <c r="BI618" i="1"/>
  <c r="BI735" i="1"/>
  <c r="BQ735" i="1" s="1"/>
  <c r="BI671" i="1"/>
  <c r="BQ671" i="1" s="1"/>
  <c r="BR671" i="1" s="1"/>
  <c r="BI607" i="1"/>
  <c r="BI543" i="1"/>
  <c r="BJ543" i="1" s="1"/>
  <c r="BK543" i="1" s="1"/>
  <c r="BL543" i="1" s="1"/>
  <c r="BI383" i="1"/>
  <c r="BQ383" i="1" s="1"/>
  <c r="BR383" i="1" s="1"/>
  <c r="BI303" i="1"/>
  <c r="BI207" i="1"/>
  <c r="BQ207" i="1" s="1"/>
  <c r="BR207" i="1" s="1"/>
  <c r="BI143" i="1"/>
  <c r="BQ143" i="1" s="1"/>
  <c r="BR143" i="1" s="1"/>
  <c r="BI79" i="1"/>
  <c r="BQ79" i="1" s="1"/>
  <c r="BR79" i="1" s="1"/>
  <c r="BI893" i="1"/>
  <c r="BI366" i="1"/>
  <c r="BQ366" i="1" s="1"/>
  <c r="BR366" i="1" s="1"/>
  <c r="BI190" i="1"/>
  <c r="BI126" i="1"/>
  <c r="BJ126" i="1" s="1"/>
  <c r="BK126" i="1" s="1"/>
  <c r="BL126" i="1" s="1"/>
  <c r="BI46" i="1"/>
  <c r="BI741" i="1"/>
  <c r="BI677" i="1"/>
  <c r="BI613" i="1"/>
  <c r="BI533" i="1"/>
  <c r="BJ533" i="1" s="1"/>
  <c r="BK533" i="1" s="1"/>
  <c r="BL533" i="1" s="1"/>
  <c r="BN533" i="1" s="1"/>
  <c r="BI357" i="1"/>
  <c r="BQ357" i="1" s="1"/>
  <c r="BR357" i="1" s="1"/>
  <c r="BI181" i="1"/>
  <c r="BJ181" i="1" s="1"/>
  <c r="BK181" i="1" s="1"/>
  <c r="BL181" i="1" s="1"/>
  <c r="BO181" i="1" s="1"/>
  <c r="BI33" i="1"/>
  <c r="BI844" i="1"/>
  <c r="BI780" i="1"/>
  <c r="BI572" i="1"/>
  <c r="BQ572" i="1" s="1"/>
  <c r="BR572" i="1" s="1"/>
  <c r="BI476" i="1"/>
  <c r="BI284" i="1"/>
  <c r="BJ284" i="1" s="1"/>
  <c r="BK284" i="1" s="1"/>
  <c r="BL284" i="1" s="1"/>
  <c r="BO284" i="1" s="1"/>
  <c r="BI188" i="1"/>
  <c r="BQ188" i="1" s="1"/>
  <c r="BR188" i="1" s="1"/>
  <c r="BI124" i="1"/>
  <c r="BJ124" i="1" s="1"/>
  <c r="BK124" i="1" s="1"/>
  <c r="BL124" i="1" s="1"/>
  <c r="BO124" i="1" s="1"/>
  <c r="BI1185" i="1"/>
  <c r="BQ1185" i="1" s="1"/>
  <c r="BR1185" i="1" s="1"/>
  <c r="BI945" i="1"/>
  <c r="BI1180" i="1"/>
  <c r="BI1036" i="1"/>
  <c r="BQ1036" i="1" s="1"/>
  <c r="BR1036" i="1" s="1"/>
  <c r="BI956" i="1"/>
  <c r="BQ956" i="1" s="1"/>
  <c r="BR956" i="1" s="1"/>
  <c r="BI1163" i="1"/>
  <c r="BJ1163" i="1" s="1"/>
  <c r="BK1163" i="1" s="1"/>
  <c r="BL1163" i="1" s="1"/>
  <c r="BO1163" i="1" s="1"/>
  <c r="BI987" i="1"/>
  <c r="BQ987" i="1" s="1"/>
  <c r="BR987" i="1" s="1"/>
  <c r="BI923" i="1"/>
  <c r="BI859" i="1"/>
  <c r="BQ859" i="1" s="1"/>
  <c r="BR859" i="1" s="1"/>
  <c r="BI1190" i="1"/>
  <c r="BI1126" i="1"/>
  <c r="BQ1126" i="1" s="1"/>
  <c r="BR1126" i="1" s="1"/>
  <c r="BI822" i="1"/>
  <c r="BI758" i="1"/>
  <c r="BI630" i="1"/>
  <c r="BI534" i="1"/>
  <c r="BQ534" i="1" s="1"/>
  <c r="BR534" i="1" s="1"/>
  <c r="BI731" i="1"/>
  <c r="BQ731" i="1" s="1"/>
  <c r="BR731" i="1" s="1"/>
  <c r="BI587" i="1"/>
  <c r="BI523" i="1"/>
  <c r="BQ523" i="1" s="1"/>
  <c r="BR523" i="1" s="1"/>
  <c r="BI427" i="1"/>
  <c r="BI347" i="1"/>
  <c r="BQ347" i="1" s="1"/>
  <c r="BR347" i="1" s="1"/>
  <c r="BI235" i="1"/>
  <c r="BI171" i="1"/>
  <c r="BI107" i="1"/>
  <c r="BJ107" i="1" s="1"/>
  <c r="BK107" i="1" s="1"/>
  <c r="BL107" i="1" s="1"/>
  <c r="BM107" i="1" s="1"/>
  <c r="BI11" i="1"/>
  <c r="BJ11" i="1" s="1"/>
  <c r="BK11" i="1" s="1"/>
  <c r="BL11" i="1" s="1"/>
  <c r="BM11" i="1" s="1"/>
  <c r="BI362" i="1"/>
  <c r="BI298" i="1"/>
  <c r="BI138" i="1"/>
  <c r="BI10" i="1"/>
  <c r="BI753" i="1"/>
  <c r="BI625" i="1"/>
  <c r="BI561" i="1"/>
  <c r="BI465" i="1"/>
  <c r="BI401" i="1"/>
  <c r="BQ401" i="1" s="1"/>
  <c r="BI209" i="1"/>
  <c r="BJ209" i="1" s="1"/>
  <c r="BK209" i="1" s="1"/>
  <c r="BL209" i="1" s="1"/>
  <c r="BM209" i="1" s="1"/>
  <c r="BI145" i="1"/>
  <c r="BI81" i="1"/>
  <c r="BJ81" i="1" s="1"/>
  <c r="BK81" i="1" s="1"/>
  <c r="BL81" i="1" s="1"/>
  <c r="BO81" i="1" s="1"/>
  <c r="BI849" i="1"/>
  <c r="BI808" i="1"/>
  <c r="BI744" i="1"/>
  <c r="BI680" i="1"/>
  <c r="BQ680" i="1" s="1"/>
  <c r="BR680" i="1" s="1"/>
  <c r="BI536" i="1"/>
  <c r="BI440" i="1"/>
  <c r="BI376" i="1"/>
  <c r="BJ376" i="1" s="1"/>
  <c r="BK376" i="1" s="1"/>
  <c r="BL376" i="1" s="1"/>
  <c r="BO376" i="1" s="1"/>
  <c r="BI216" i="1"/>
  <c r="BI152" i="1"/>
  <c r="BQ152" i="1" s="1"/>
  <c r="BR152" i="1" s="1"/>
  <c r="BI88" i="1"/>
  <c r="BQ88" i="1" s="1"/>
  <c r="BI1006" i="1"/>
  <c r="BI916" i="1"/>
  <c r="BI1101" i="1"/>
  <c r="BI1005" i="1"/>
  <c r="BI941" i="1"/>
  <c r="BI1176" i="1"/>
  <c r="BQ1176" i="1" s="1"/>
  <c r="BR1176" i="1" s="1"/>
  <c r="BI1112" i="1"/>
  <c r="BI1048" i="1"/>
  <c r="BI984" i="1"/>
  <c r="BQ984" i="1" s="1"/>
  <c r="BR984" i="1" s="1"/>
  <c r="BI1191" i="1"/>
  <c r="BI1063" i="1"/>
  <c r="BI999" i="1"/>
  <c r="BQ999" i="1" s="1"/>
  <c r="BI839" i="1"/>
  <c r="BQ839" i="1" s="1"/>
  <c r="BI1186" i="1"/>
  <c r="BI1122" i="1"/>
  <c r="BQ1122" i="1" s="1"/>
  <c r="BI946" i="1"/>
  <c r="BQ946" i="1" s="1"/>
  <c r="BI882" i="1"/>
  <c r="BI818" i="1"/>
  <c r="BQ818" i="1" s="1"/>
  <c r="BR818" i="1" s="1"/>
  <c r="BI610" i="1"/>
  <c r="BI546" i="1"/>
  <c r="BQ546" i="1" s="1"/>
  <c r="BR546" i="1" s="1"/>
  <c r="BI743" i="1"/>
  <c r="BI615" i="1"/>
  <c r="BQ615" i="1" s="1"/>
  <c r="BR615" i="1" s="1"/>
  <c r="BI471" i="1"/>
  <c r="BQ471" i="1" s="1"/>
  <c r="BI407" i="1"/>
  <c r="BQ407" i="1" s="1"/>
  <c r="BI343" i="1"/>
  <c r="BQ343" i="1" s="1"/>
  <c r="BI279" i="1"/>
  <c r="BQ279" i="1" s="1"/>
  <c r="BI183" i="1"/>
  <c r="BQ183" i="1" s="1"/>
  <c r="BR183" i="1" s="1"/>
  <c r="BI119" i="1"/>
  <c r="BJ119" i="1" s="1"/>
  <c r="BK119" i="1" s="1"/>
  <c r="BL119" i="1" s="1"/>
  <c r="BO119" i="1" s="1"/>
  <c r="BI23" i="1"/>
  <c r="BJ23" i="1" s="1"/>
  <c r="BK23" i="1" s="1"/>
  <c r="BL23" i="1" s="1"/>
  <c r="BM23" i="1" s="1"/>
  <c r="BI438" i="1"/>
  <c r="BQ438" i="1" s="1"/>
  <c r="BI374" i="1"/>
  <c r="BQ374" i="1" s="1"/>
  <c r="BR374" i="1" s="1"/>
  <c r="BI150" i="1"/>
  <c r="BI86" i="1"/>
  <c r="BQ86" i="1" s="1"/>
  <c r="BR86" i="1" s="1"/>
  <c r="BI813" i="1"/>
  <c r="BQ813" i="1" s="1"/>
  <c r="BR813" i="1" s="1"/>
  <c r="BI749" i="1"/>
  <c r="BQ749" i="1" s="1"/>
  <c r="BR749" i="1" s="1"/>
  <c r="BI685" i="1"/>
  <c r="BQ685" i="1" s="1"/>
  <c r="BI605" i="1"/>
  <c r="BQ605" i="1" s="1"/>
  <c r="BR605" i="1" s="1"/>
  <c r="BI541" i="1"/>
  <c r="BQ541" i="1" s="1"/>
  <c r="BR541" i="1" s="1"/>
  <c r="BI445" i="1"/>
  <c r="BQ445" i="1" s="1"/>
  <c r="BR445" i="1" s="1"/>
  <c r="BI381" i="1"/>
  <c r="BQ381" i="1" s="1"/>
  <c r="BR381" i="1" s="1"/>
  <c r="BI173" i="1"/>
  <c r="BQ173" i="1" s="1"/>
  <c r="BR173" i="1" s="1"/>
  <c r="BI25" i="1"/>
  <c r="BI820" i="1"/>
  <c r="BQ820" i="1" s="1"/>
  <c r="BI756" i="1"/>
  <c r="BQ756" i="1" s="1"/>
  <c r="BR756" i="1" s="1"/>
  <c r="BI628" i="1"/>
  <c r="BQ628" i="1" s="1"/>
  <c r="BI564" i="1"/>
  <c r="BQ564" i="1" s="1"/>
  <c r="BR564" i="1" s="1"/>
  <c r="BI452" i="1"/>
  <c r="BQ452" i="1" s="1"/>
  <c r="BI324" i="1"/>
  <c r="BQ324" i="1" s="1"/>
  <c r="BI148" i="1"/>
  <c r="BQ148" i="1" s="1"/>
  <c r="BR148" i="1" s="1"/>
  <c r="BI4" i="1"/>
  <c r="BQ4" i="1" s="1"/>
  <c r="BR4" i="1" s="1"/>
  <c r="BQ353" i="1"/>
  <c r="BR353" i="1" s="1"/>
  <c r="BS353" i="1" s="1"/>
  <c r="BJ353" i="1"/>
  <c r="BK353" i="1" s="1"/>
  <c r="BL353" i="1" s="1"/>
  <c r="BN353" i="1" s="1"/>
  <c r="BJ1067" i="1"/>
  <c r="BK1067" i="1" s="1"/>
  <c r="BL1067" i="1" s="1"/>
  <c r="BN1067" i="1" s="1"/>
  <c r="BQ1067" i="1"/>
  <c r="BR1067" i="1" s="1"/>
  <c r="BS1067" i="1" s="1"/>
  <c r="BJ1077" i="1"/>
  <c r="BK1077" i="1" s="1"/>
  <c r="BL1077" i="1" s="1"/>
  <c r="BN1077" i="1" s="1"/>
  <c r="BQ1077" i="1"/>
  <c r="BR1077" i="1" s="1"/>
  <c r="BS1077" i="1" s="1"/>
  <c r="BJ492" i="1"/>
  <c r="BK492" i="1" s="1"/>
  <c r="BL492" i="1" s="1"/>
  <c r="BN492" i="1" s="1"/>
  <c r="BQ492" i="1"/>
  <c r="BR492" i="1" s="1"/>
  <c r="BS492" i="1" s="1"/>
  <c r="BJ755" i="1"/>
  <c r="BK755" i="1" s="1"/>
  <c r="BL755" i="1" s="1"/>
  <c r="BN755" i="1" s="1"/>
  <c r="BQ755" i="1"/>
  <c r="BR755" i="1" s="1"/>
  <c r="BS755" i="1" s="1"/>
  <c r="BT755" i="1" s="1"/>
  <c r="BJ1024" i="1"/>
  <c r="BK1024" i="1" s="1"/>
  <c r="BL1024" i="1" s="1"/>
  <c r="BN1024" i="1" s="1"/>
  <c r="BQ1024" i="1"/>
  <c r="BR1024" i="1" s="1"/>
  <c r="BS1024" i="1" s="1"/>
  <c r="BV1024" i="1" s="1"/>
  <c r="BJ1069" i="1"/>
  <c r="BK1069" i="1" s="1"/>
  <c r="BL1069" i="1" s="1"/>
  <c r="BN1069" i="1" s="1"/>
  <c r="BQ1069" i="1"/>
  <c r="BR1069" i="1" s="1"/>
  <c r="BS1069" i="1" s="1"/>
  <c r="BV1069" i="1" s="1"/>
  <c r="BJ253" i="1"/>
  <c r="BK253" i="1" s="1"/>
  <c r="BL253" i="1" s="1"/>
  <c r="BN253" i="1" s="1"/>
  <c r="BQ253" i="1"/>
  <c r="BR253" i="1" s="1"/>
  <c r="BS253" i="1" s="1"/>
  <c r="BV253" i="1" s="1"/>
  <c r="BQ352" i="1"/>
  <c r="BR352" i="1" s="1"/>
  <c r="BS352" i="1" s="1"/>
  <c r="BJ352" i="1"/>
  <c r="BK352" i="1" s="1"/>
  <c r="BL352" i="1" s="1"/>
  <c r="BN352" i="1" s="1"/>
  <c r="BQ869" i="1"/>
  <c r="BR869" i="1" s="1"/>
  <c r="BS869" i="1" s="1"/>
  <c r="BV869" i="1" s="1"/>
  <c r="BJ869" i="1"/>
  <c r="BK869" i="1" s="1"/>
  <c r="BL869" i="1" s="1"/>
  <c r="BN869" i="1" s="1"/>
  <c r="BJ651" i="1"/>
  <c r="BK651" i="1" s="1"/>
  <c r="BL651" i="1" s="1"/>
  <c r="BN651" i="1" s="1"/>
  <c r="BQ651" i="1"/>
  <c r="BR651" i="1" s="1"/>
  <c r="BS651" i="1" s="1"/>
  <c r="BQ121" i="1"/>
  <c r="BR121" i="1" s="1"/>
  <c r="BS121" i="1" s="1"/>
  <c r="BJ121" i="1"/>
  <c r="BK121" i="1" s="1"/>
  <c r="BL121" i="1" s="1"/>
  <c r="BN121" i="1" s="1"/>
  <c r="BQ499" i="1"/>
  <c r="BR499" i="1" s="1"/>
  <c r="BS499" i="1" s="1"/>
  <c r="BV499" i="1" s="1"/>
  <c r="BJ499" i="1"/>
  <c r="BK499" i="1" s="1"/>
  <c r="BL499" i="1" s="1"/>
  <c r="BN499" i="1" s="1"/>
  <c r="BQ63" i="1"/>
  <c r="BR63" i="1" s="1"/>
  <c r="BS63" i="1" s="1"/>
  <c r="BJ63" i="1"/>
  <c r="BK63" i="1" s="1"/>
  <c r="BL63" i="1" s="1"/>
  <c r="BN63" i="1" s="1"/>
  <c r="BQ516" i="1"/>
  <c r="BR516" i="1" s="1"/>
  <c r="BS516" i="1" s="1"/>
  <c r="BJ516" i="1"/>
  <c r="BK516" i="1" s="1"/>
  <c r="BL516" i="1" s="1"/>
  <c r="BN516" i="1" s="1"/>
  <c r="BJ68" i="1"/>
  <c r="BK68" i="1" s="1"/>
  <c r="BL68" i="1" s="1"/>
  <c r="BN68" i="1" s="1"/>
  <c r="BQ68" i="1"/>
  <c r="BR68" i="1" s="1"/>
  <c r="BS68" i="1" s="1"/>
  <c r="BJ300" i="1"/>
  <c r="BK300" i="1" s="1"/>
  <c r="BL300" i="1" s="1"/>
  <c r="BN300" i="1" s="1"/>
  <c r="BQ300" i="1"/>
  <c r="BR300" i="1" s="1"/>
  <c r="BS300" i="1" s="1"/>
  <c r="BV300" i="1" s="1"/>
  <c r="BI837" i="1"/>
  <c r="BQ837" i="1" s="1"/>
  <c r="BR837" i="1" s="1"/>
  <c r="BI985" i="1"/>
  <c r="BQ985" i="1" s="1"/>
  <c r="BR985" i="1" s="1"/>
  <c r="BI1060" i="1"/>
  <c r="BQ1060" i="1" s="1"/>
  <c r="BR1060" i="1" s="1"/>
  <c r="BI1043" i="1"/>
  <c r="BQ1043" i="1" s="1"/>
  <c r="BR1043" i="1" s="1"/>
  <c r="BI787" i="1"/>
  <c r="BQ787" i="1" s="1"/>
  <c r="BR787" i="1" s="1"/>
  <c r="BI894" i="1"/>
  <c r="BQ894" i="1" s="1"/>
  <c r="BI1033" i="1"/>
  <c r="BQ1033" i="1" s="1"/>
  <c r="BR1033" i="1" s="1"/>
  <c r="BI905" i="1"/>
  <c r="BQ905" i="1" s="1"/>
  <c r="BI964" i="1"/>
  <c r="BQ964" i="1" s="1"/>
  <c r="BR964" i="1" s="1"/>
  <c r="BI1107" i="1"/>
  <c r="BQ1107" i="1" s="1"/>
  <c r="BI899" i="1"/>
  <c r="BQ899" i="1" s="1"/>
  <c r="BI1118" i="1"/>
  <c r="BQ1118" i="1" s="1"/>
  <c r="BR1118" i="1" s="1"/>
  <c r="BI878" i="1"/>
  <c r="BQ878" i="1" s="1"/>
  <c r="BR878" i="1" s="1"/>
  <c r="BI896" i="1"/>
  <c r="BQ896" i="1" s="1"/>
  <c r="BR896" i="1" s="1"/>
  <c r="BI1097" i="1"/>
  <c r="BQ1097" i="1" s="1"/>
  <c r="BI953" i="1"/>
  <c r="BQ953" i="1" s="1"/>
  <c r="BI1108" i="1"/>
  <c r="BQ1108" i="1" s="1"/>
  <c r="BR1108" i="1" s="1"/>
  <c r="BI1091" i="1"/>
  <c r="BQ1091" i="1" s="1"/>
  <c r="BR1091" i="1" s="1"/>
  <c r="BI947" i="1"/>
  <c r="BQ947" i="1" s="1"/>
  <c r="BR947" i="1" s="1"/>
  <c r="BI883" i="1"/>
  <c r="BQ883" i="1" s="1"/>
  <c r="BI990" i="1"/>
  <c r="BQ990" i="1" s="1"/>
  <c r="BR990" i="1" s="1"/>
  <c r="BI1072" i="1"/>
  <c r="BQ1072" i="1" s="1"/>
  <c r="BI880" i="1"/>
  <c r="BQ880" i="1" s="1"/>
  <c r="BI1145" i="1"/>
  <c r="BQ1145" i="1" s="1"/>
  <c r="BI1081" i="1"/>
  <c r="BQ1081" i="1" s="1"/>
  <c r="BI1001" i="1"/>
  <c r="BQ1001" i="1" s="1"/>
  <c r="BR1001" i="1" s="1"/>
  <c r="BI937" i="1"/>
  <c r="BQ937" i="1" s="1"/>
  <c r="BI1172" i="1"/>
  <c r="BQ1172" i="1" s="1"/>
  <c r="BR1172" i="1" s="1"/>
  <c r="BI1092" i="1"/>
  <c r="BQ1092" i="1" s="1"/>
  <c r="BR1092" i="1" s="1"/>
  <c r="BI1012" i="1"/>
  <c r="BQ1012" i="1" s="1"/>
  <c r="BI932" i="1"/>
  <c r="BQ932" i="1" s="1"/>
  <c r="BR932" i="1" s="1"/>
  <c r="BI1139" i="1"/>
  <c r="BQ1139" i="1" s="1"/>
  <c r="BI1059" i="1"/>
  <c r="BQ1059" i="1" s="1"/>
  <c r="BR1059" i="1" s="1"/>
  <c r="BI931" i="1"/>
  <c r="BQ931" i="1" s="1"/>
  <c r="BI867" i="1"/>
  <c r="BQ867" i="1" s="1"/>
  <c r="BR867" i="1" s="1"/>
  <c r="BI803" i="1"/>
  <c r="BQ803" i="1" s="1"/>
  <c r="BR803" i="1" s="1"/>
  <c r="BI1086" i="1"/>
  <c r="BQ1086" i="1" s="1"/>
  <c r="BR1086" i="1" s="1"/>
  <c r="BI974" i="1"/>
  <c r="BQ974" i="1" s="1"/>
  <c r="BI910" i="1"/>
  <c r="BQ910" i="1" s="1"/>
  <c r="BI782" i="1"/>
  <c r="BQ782" i="1" s="1"/>
  <c r="BI718" i="1"/>
  <c r="BQ718" i="1" s="1"/>
  <c r="BR718" i="1" s="1"/>
  <c r="BI654" i="1"/>
  <c r="BQ654" i="1" s="1"/>
  <c r="BI590" i="1"/>
  <c r="BQ590" i="1" s="1"/>
  <c r="BR590" i="1" s="1"/>
  <c r="BI526" i="1"/>
  <c r="BQ526" i="1" s="1"/>
  <c r="BR526" i="1" s="1"/>
  <c r="BI707" i="1"/>
  <c r="BQ707" i="1" s="1"/>
  <c r="BR707" i="1" s="1"/>
  <c r="BI627" i="1"/>
  <c r="BQ627" i="1" s="1"/>
  <c r="BR627" i="1" s="1"/>
  <c r="BI563" i="1"/>
  <c r="BQ563" i="1" s="1"/>
  <c r="BR563" i="1" s="1"/>
  <c r="BI451" i="1"/>
  <c r="BQ451" i="1" s="1"/>
  <c r="BR451" i="1" s="1"/>
  <c r="BI387" i="1"/>
  <c r="BQ387" i="1" s="1"/>
  <c r="BR387" i="1" s="1"/>
  <c r="BI323" i="1"/>
  <c r="BQ323" i="1" s="1"/>
  <c r="BI147" i="1"/>
  <c r="BQ147" i="1" s="1"/>
  <c r="BI83" i="1"/>
  <c r="BQ83" i="1" s="1"/>
  <c r="BI3" i="1"/>
  <c r="BQ3" i="1" s="1"/>
  <c r="BR3" i="1" s="1"/>
  <c r="BI434" i="1"/>
  <c r="BQ434" i="1" s="1"/>
  <c r="BI370" i="1"/>
  <c r="BQ370" i="1" s="1"/>
  <c r="BI194" i="1"/>
  <c r="BQ194" i="1" s="1"/>
  <c r="BI130" i="1"/>
  <c r="BQ130" i="1" s="1"/>
  <c r="BR130" i="1" s="1"/>
  <c r="BI50" i="1"/>
  <c r="BQ50" i="1" s="1"/>
  <c r="BI809" i="1"/>
  <c r="BQ809" i="1" s="1"/>
  <c r="BR809" i="1" s="1"/>
  <c r="BI745" i="1"/>
  <c r="BQ745" i="1" s="1"/>
  <c r="BR745" i="1" s="1"/>
  <c r="BI681" i="1"/>
  <c r="BQ681" i="1" s="1"/>
  <c r="BR681" i="1" s="1"/>
  <c r="BI617" i="1"/>
  <c r="BQ617" i="1" s="1"/>
  <c r="BR617" i="1" s="1"/>
  <c r="BI537" i="1"/>
  <c r="BQ537" i="1" s="1"/>
  <c r="BR537" i="1" s="1"/>
  <c r="BI441" i="1"/>
  <c r="BQ441" i="1" s="1"/>
  <c r="BR441" i="1" s="1"/>
  <c r="BI297" i="1"/>
  <c r="BQ297" i="1" s="1"/>
  <c r="BR297" i="1" s="1"/>
  <c r="BI201" i="1"/>
  <c r="BQ201" i="1" s="1"/>
  <c r="BI137" i="1"/>
  <c r="BQ137" i="1" s="1"/>
  <c r="BI21" i="1"/>
  <c r="BQ21" i="1" s="1"/>
  <c r="BI832" i="1"/>
  <c r="BQ832" i="1" s="1"/>
  <c r="BI752" i="1"/>
  <c r="BQ752" i="1" s="1"/>
  <c r="BI688" i="1"/>
  <c r="BQ688" i="1" s="1"/>
  <c r="BR688" i="1" s="1"/>
  <c r="BI624" i="1"/>
  <c r="BQ624" i="1" s="1"/>
  <c r="BI560" i="1"/>
  <c r="BQ560" i="1" s="1"/>
  <c r="BR560" i="1" s="1"/>
  <c r="BI464" i="1"/>
  <c r="BQ464" i="1" s="1"/>
  <c r="BR464" i="1" s="1"/>
  <c r="BI384" i="1"/>
  <c r="BQ384" i="1" s="1"/>
  <c r="BI304" i="1"/>
  <c r="BQ304" i="1" s="1"/>
  <c r="BR304" i="1" s="1"/>
  <c r="BI208" i="1"/>
  <c r="BQ208" i="1" s="1"/>
  <c r="BR208" i="1" s="1"/>
  <c r="BI144" i="1"/>
  <c r="BQ144" i="1" s="1"/>
  <c r="BI80" i="1"/>
  <c r="BQ80" i="1" s="1"/>
  <c r="BR80" i="1" s="1"/>
  <c r="BI861" i="1"/>
  <c r="BQ861" i="1" s="1"/>
  <c r="BI881" i="1"/>
  <c r="BQ881" i="1" s="1"/>
  <c r="BR881" i="1" s="1"/>
  <c r="BI892" i="1"/>
  <c r="BQ892" i="1" s="1"/>
  <c r="BI1157" i="1"/>
  <c r="BQ1157" i="1" s="1"/>
  <c r="BI1093" i="1"/>
  <c r="BQ1093" i="1" s="1"/>
  <c r="BI1013" i="1"/>
  <c r="BQ1013" i="1" s="1"/>
  <c r="BR1013" i="1" s="1"/>
  <c r="BI933" i="1"/>
  <c r="BQ933" i="1" s="1"/>
  <c r="BI1168" i="1"/>
  <c r="BQ1168" i="1" s="1"/>
  <c r="BR1168" i="1" s="1"/>
  <c r="BI1104" i="1"/>
  <c r="BQ1104" i="1" s="1"/>
  <c r="BI1008" i="1"/>
  <c r="BQ1008" i="1" s="1"/>
  <c r="BR1008" i="1" s="1"/>
  <c r="BI944" i="1"/>
  <c r="BQ944" i="1" s="1"/>
  <c r="BR944" i="1" s="1"/>
  <c r="BI1151" i="1"/>
  <c r="BQ1151" i="1" s="1"/>
  <c r="BR1151" i="1" s="1"/>
  <c r="BI1087" i="1"/>
  <c r="BQ1087" i="1" s="1"/>
  <c r="BR1087" i="1" s="1"/>
  <c r="BI991" i="1"/>
  <c r="BQ991" i="1" s="1"/>
  <c r="BR991" i="1" s="1"/>
  <c r="BI927" i="1"/>
  <c r="BQ927" i="1" s="1"/>
  <c r="BR927" i="1" s="1"/>
  <c r="BI863" i="1"/>
  <c r="BQ863" i="1" s="1"/>
  <c r="BR863" i="1" s="1"/>
  <c r="BI799" i="1"/>
  <c r="BQ799" i="1" s="1"/>
  <c r="BR799" i="1" s="1"/>
  <c r="BI1146" i="1"/>
  <c r="BQ1146" i="1" s="1"/>
  <c r="BR1146" i="1" s="1"/>
  <c r="BI1082" i="1"/>
  <c r="BQ1082" i="1" s="1"/>
  <c r="BI986" i="1"/>
  <c r="BQ986" i="1" s="1"/>
  <c r="BI922" i="1"/>
  <c r="BQ922" i="1" s="1"/>
  <c r="BI858" i="1"/>
  <c r="BQ858" i="1" s="1"/>
  <c r="BR858" i="1" s="1"/>
  <c r="BI794" i="1"/>
  <c r="BQ794" i="1" s="1"/>
  <c r="BR794" i="1" s="1"/>
  <c r="BI730" i="1"/>
  <c r="BQ730" i="1" s="1"/>
  <c r="BI666" i="1"/>
  <c r="BQ666" i="1" s="1"/>
  <c r="BR666" i="1" s="1"/>
  <c r="BI602" i="1"/>
  <c r="BQ602" i="1" s="1"/>
  <c r="BR602" i="1" s="1"/>
  <c r="BI538" i="1"/>
  <c r="BQ538" i="1" s="1"/>
  <c r="BI719" i="1"/>
  <c r="BQ719" i="1" s="1"/>
  <c r="BR719" i="1" s="1"/>
  <c r="BI655" i="1"/>
  <c r="BQ655" i="1" s="1"/>
  <c r="BR655" i="1" s="1"/>
  <c r="BI591" i="1"/>
  <c r="BQ591" i="1" s="1"/>
  <c r="BR591" i="1" s="1"/>
  <c r="BI527" i="1"/>
  <c r="BQ527" i="1" s="1"/>
  <c r="BR527" i="1" s="1"/>
  <c r="BI431" i="1"/>
  <c r="BQ431" i="1" s="1"/>
  <c r="BR431" i="1" s="1"/>
  <c r="BI367" i="1"/>
  <c r="BQ367" i="1" s="1"/>
  <c r="BR367" i="1" s="1"/>
  <c r="BI287" i="1"/>
  <c r="BQ287" i="1" s="1"/>
  <c r="BR287" i="1" s="1"/>
  <c r="BI191" i="1"/>
  <c r="BQ191" i="1" s="1"/>
  <c r="BI127" i="1"/>
  <c r="BQ127" i="1" s="1"/>
  <c r="BI478" i="1"/>
  <c r="BQ478" i="1" s="1"/>
  <c r="BI414" i="1"/>
  <c r="BQ414" i="1" s="1"/>
  <c r="BI334" i="1"/>
  <c r="BQ334" i="1" s="1"/>
  <c r="BR334" i="1" s="1"/>
  <c r="BI238" i="1"/>
  <c r="BQ238" i="1" s="1"/>
  <c r="BI174" i="1"/>
  <c r="BQ174" i="1" s="1"/>
  <c r="BR174" i="1" s="1"/>
  <c r="BI110" i="1"/>
  <c r="BQ110" i="1" s="1"/>
  <c r="BR110" i="1" s="1"/>
  <c r="BI30" i="1"/>
  <c r="BQ30" i="1" s="1"/>
  <c r="BR30" i="1" s="1"/>
  <c r="BI789" i="1"/>
  <c r="BQ789" i="1" s="1"/>
  <c r="BR789" i="1" s="1"/>
  <c r="BI725" i="1"/>
  <c r="BQ725" i="1" s="1"/>
  <c r="BR725" i="1" s="1"/>
  <c r="BI661" i="1"/>
  <c r="BQ661" i="1" s="1"/>
  <c r="BR661" i="1" s="1"/>
  <c r="BI597" i="1"/>
  <c r="BQ597" i="1" s="1"/>
  <c r="BR597" i="1" s="1"/>
  <c r="BI405" i="1"/>
  <c r="BQ405" i="1" s="1"/>
  <c r="BR405" i="1" s="1"/>
  <c r="BI341" i="1"/>
  <c r="BQ341" i="1" s="1"/>
  <c r="BI277" i="1"/>
  <c r="BQ277" i="1" s="1"/>
  <c r="BI165" i="1"/>
  <c r="BQ165" i="1" s="1"/>
  <c r="BI101" i="1"/>
  <c r="BQ101" i="1" s="1"/>
  <c r="BI17" i="1"/>
  <c r="BQ17" i="1" s="1"/>
  <c r="BI828" i="1"/>
  <c r="BQ828" i="1" s="1"/>
  <c r="BI764" i="1"/>
  <c r="BQ764" i="1" s="1"/>
  <c r="BI700" i="1"/>
  <c r="BQ700" i="1" s="1"/>
  <c r="BI620" i="1"/>
  <c r="BQ620" i="1" s="1"/>
  <c r="BI556" i="1"/>
  <c r="BQ556" i="1" s="1"/>
  <c r="BI460" i="1"/>
  <c r="BQ460" i="1" s="1"/>
  <c r="BR460" i="1" s="1"/>
  <c r="BI396" i="1"/>
  <c r="BQ396" i="1" s="1"/>
  <c r="BR396" i="1" s="1"/>
  <c r="BI236" i="1"/>
  <c r="BQ236" i="1" s="1"/>
  <c r="BI172" i="1"/>
  <c r="BQ172" i="1" s="1"/>
  <c r="BR172" i="1" s="1"/>
  <c r="BI108" i="1"/>
  <c r="BQ108" i="1" s="1"/>
  <c r="BR108" i="1" s="1"/>
  <c r="BI12" i="1"/>
  <c r="BQ12" i="1" s="1"/>
  <c r="BR12" i="1" s="1"/>
  <c r="BI1066" i="1"/>
  <c r="BQ1066" i="1" s="1"/>
  <c r="BR1066" i="1" s="1"/>
  <c r="BI920" i="1"/>
  <c r="BQ920" i="1" s="1"/>
  <c r="BR920" i="1" s="1"/>
  <c r="BI1169" i="1"/>
  <c r="BQ1169" i="1" s="1"/>
  <c r="BI1089" i="1"/>
  <c r="BQ1089" i="1" s="1"/>
  <c r="BR1089" i="1" s="1"/>
  <c r="BI993" i="1"/>
  <c r="BQ993" i="1" s="1"/>
  <c r="BI929" i="1"/>
  <c r="BQ929" i="1" s="1"/>
  <c r="BR929" i="1" s="1"/>
  <c r="BI1164" i="1"/>
  <c r="BQ1164" i="1" s="1"/>
  <c r="BI1100" i="1"/>
  <c r="BQ1100" i="1" s="1"/>
  <c r="BI1004" i="1"/>
  <c r="BQ1004" i="1" s="1"/>
  <c r="BI940" i="1"/>
  <c r="BQ940" i="1" s="1"/>
  <c r="BR940" i="1" s="1"/>
  <c r="BI1147" i="1"/>
  <c r="BQ1147" i="1" s="1"/>
  <c r="BR1147" i="1" s="1"/>
  <c r="BI1051" i="1"/>
  <c r="BQ1051" i="1" s="1"/>
  <c r="BI971" i="1"/>
  <c r="BQ971" i="1" s="1"/>
  <c r="BI907" i="1"/>
  <c r="BQ907" i="1" s="1"/>
  <c r="BR907" i="1" s="1"/>
  <c r="BI843" i="1"/>
  <c r="BQ843" i="1" s="1"/>
  <c r="BR843" i="1" s="1"/>
  <c r="BI1174" i="1"/>
  <c r="BQ1174" i="1" s="1"/>
  <c r="BR1174" i="1" s="1"/>
  <c r="BI1094" i="1"/>
  <c r="BQ1094" i="1" s="1"/>
  <c r="BR1094" i="1" s="1"/>
  <c r="BI1014" i="1"/>
  <c r="BQ1014" i="1" s="1"/>
  <c r="BR1014" i="1" s="1"/>
  <c r="BI950" i="1"/>
  <c r="BQ950" i="1" s="1"/>
  <c r="BI886" i="1"/>
  <c r="BQ886" i="1" s="1"/>
  <c r="BI806" i="1"/>
  <c r="BQ806" i="1" s="1"/>
  <c r="BR806" i="1" s="1"/>
  <c r="BI742" i="1"/>
  <c r="BQ742" i="1" s="1"/>
  <c r="BR742" i="1" s="1"/>
  <c r="BI678" i="1"/>
  <c r="BQ678" i="1" s="1"/>
  <c r="BR678" i="1" s="1"/>
  <c r="BI614" i="1"/>
  <c r="BQ614" i="1" s="1"/>
  <c r="BI779" i="1"/>
  <c r="BQ779" i="1" s="1"/>
  <c r="BI715" i="1"/>
  <c r="BQ715" i="1" s="1"/>
  <c r="BR715" i="1" s="1"/>
  <c r="BI635" i="1"/>
  <c r="BQ635" i="1" s="1"/>
  <c r="BR635" i="1" s="1"/>
  <c r="BI571" i="1"/>
  <c r="BQ571" i="1" s="1"/>
  <c r="BR571" i="1" s="1"/>
  <c r="BI475" i="1"/>
  <c r="BQ475" i="1" s="1"/>
  <c r="BI395" i="1"/>
  <c r="BQ395" i="1" s="1"/>
  <c r="BR395" i="1" s="1"/>
  <c r="BI331" i="1"/>
  <c r="BQ331" i="1" s="1"/>
  <c r="BI219" i="1"/>
  <c r="BQ219" i="1" s="1"/>
  <c r="BR219" i="1" s="1"/>
  <c r="BI155" i="1"/>
  <c r="BQ155" i="1" s="1"/>
  <c r="BI91" i="1"/>
  <c r="BQ91" i="1" s="1"/>
  <c r="BR91" i="1" s="1"/>
  <c r="BI426" i="1"/>
  <c r="BQ426" i="1" s="1"/>
  <c r="BR426" i="1" s="1"/>
  <c r="BI346" i="1"/>
  <c r="BQ346" i="1" s="1"/>
  <c r="BR346" i="1" s="1"/>
  <c r="BI282" i="1"/>
  <c r="BQ282" i="1" s="1"/>
  <c r="BI186" i="1"/>
  <c r="BQ186" i="1" s="1"/>
  <c r="BR186" i="1" s="1"/>
  <c r="BI106" i="1"/>
  <c r="BQ106" i="1" s="1"/>
  <c r="BI817" i="1"/>
  <c r="BQ817" i="1" s="1"/>
  <c r="BI737" i="1"/>
  <c r="BQ737" i="1" s="1"/>
  <c r="BR737" i="1" s="1"/>
  <c r="BI673" i="1"/>
  <c r="BQ673" i="1" s="1"/>
  <c r="BR673" i="1" s="1"/>
  <c r="BI609" i="1"/>
  <c r="BQ609" i="1" s="1"/>
  <c r="BR609" i="1" s="1"/>
  <c r="BI545" i="1"/>
  <c r="BQ545" i="1" s="1"/>
  <c r="BI449" i="1"/>
  <c r="BQ449" i="1" s="1"/>
  <c r="BR449" i="1" s="1"/>
  <c r="BI289" i="1"/>
  <c r="BQ289" i="1" s="1"/>
  <c r="BR289" i="1" s="1"/>
  <c r="BI129" i="1"/>
  <c r="BI49" i="1"/>
  <c r="BQ49" i="1" s="1"/>
  <c r="BR49" i="1" s="1"/>
  <c r="BI856" i="1"/>
  <c r="BQ856" i="1" s="1"/>
  <c r="BI792" i="1"/>
  <c r="BQ792" i="1" s="1"/>
  <c r="BR792" i="1" s="1"/>
  <c r="BI728" i="1"/>
  <c r="BQ728" i="1" s="1"/>
  <c r="BR728" i="1" s="1"/>
  <c r="BI664" i="1"/>
  <c r="BQ664" i="1" s="1"/>
  <c r="BI600" i="1"/>
  <c r="BQ600" i="1" s="1"/>
  <c r="BI520" i="1"/>
  <c r="BQ520" i="1" s="1"/>
  <c r="BR520" i="1" s="1"/>
  <c r="BI424" i="1"/>
  <c r="BQ424" i="1" s="1"/>
  <c r="BR424" i="1" s="1"/>
  <c r="BI360" i="1"/>
  <c r="BQ360" i="1" s="1"/>
  <c r="BI296" i="1"/>
  <c r="BQ296" i="1" s="1"/>
  <c r="BR296" i="1" s="1"/>
  <c r="BI200" i="1"/>
  <c r="BQ200" i="1" s="1"/>
  <c r="BR200" i="1" s="1"/>
  <c r="BI136" i="1"/>
  <c r="BI40" i="1"/>
  <c r="BQ40" i="1" s="1"/>
  <c r="BR40" i="1" s="1"/>
  <c r="BI1076" i="1"/>
  <c r="BQ1076" i="1" s="1"/>
  <c r="BI889" i="1"/>
  <c r="BQ889" i="1" s="1"/>
  <c r="BR889" i="1" s="1"/>
  <c r="BI884" i="1"/>
  <c r="BQ884" i="1" s="1"/>
  <c r="BR884" i="1" s="1"/>
  <c r="BI1149" i="1"/>
  <c r="BQ1149" i="1" s="1"/>
  <c r="BI1085" i="1"/>
  <c r="BQ1085" i="1" s="1"/>
  <c r="BI989" i="1"/>
  <c r="BQ989" i="1" s="1"/>
  <c r="BR989" i="1" s="1"/>
  <c r="BI925" i="1"/>
  <c r="BQ925" i="1" s="1"/>
  <c r="BR925" i="1" s="1"/>
  <c r="BI1160" i="1"/>
  <c r="BQ1160" i="1" s="1"/>
  <c r="BI1096" i="1"/>
  <c r="BQ1096" i="1" s="1"/>
  <c r="BI1032" i="1"/>
  <c r="BQ1032" i="1" s="1"/>
  <c r="BR1032" i="1" s="1"/>
  <c r="BI968" i="1"/>
  <c r="BQ968" i="1" s="1"/>
  <c r="BR968" i="1" s="1"/>
  <c r="BI1175" i="1"/>
  <c r="BQ1175" i="1" s="1"/>
  <c r="BR1175" i="1" s="1"/>
  <c r="BI1111" i="1"/>
  <c r="BQ1111" i="1" s="1"/>
  <c r="BR1111" i="1" s="1"/>
  <c r="BI1047" i="1"/>
  <c r="BQ1047" i="1" s="1"/>
  <c r="BR1047" i="1" s="1"/>
  <c r="BI983" i="1"/>
  <c r="BQ983" i="1" s="1"/>
  <c r="BR983" i="1" s="1"/>
  <c r="BI903" i="1"/>
  <c r="BQ903" i="1" s="1"/>
  <c r="BR903" i="1" s="1"/>
  <c r="BI823" i="1"/>
  <c r="BQ823" i="1" s="1"/>
  <c r="BR823" i="1" s="1"/>
  <c r="BI1170" i="1"/>
  <c r="BQ1170" i="1" s="1"/>
  <c r="BR1170" i="1" s="1"/>
  <c r="BI1106" i="1"/>
  <c r="BQ1106" i="1" s="1"/>
  <c r="BR1106" i="1" s="1"/>
  <c r="BI994" i="1"/>
  <c r="BQ994" i="1" s="1"/>
  <c r="BR994" i="1" s="1"/>
  <c r="BI930" i="1"/>
  <c r="BQ930" i="1" s="1"/>
  <c r="BI866" i="1"/>
  <c r="BQ866" i="1" s="1"/>
  <c r="BR866" i="1" s="1"/>
  <c r="BI802" i="1"/>
  <c r="BQ802" i="1" s="1"/>
  <c r="BR802" i="1" s="1"/>
  <c r="BI722" i="1"/>
  <c r="BQ722" i="1" s="1"/>
  <c r="BI658" i="1"/>
  <c r="BQ658" i="1" s="1"/>
  <c r="BI594" i="1"/>
  <c r="BQ594" i="1" s="1"/>
  <c r="BR594" i="1" s="1"/>
  <c r="BI530" i="1"/>
  <c r="BQ530" i="1" s="1"/>
  <c r="BI727" i="1"/>
  <c r="BQ727" i="1" s="1"/>
  <c r="BI663" i="1"/>
  <c r="BQ663" i="1" s="1"/>
  <c r="BR663" i="1" s="1"/>
  <c r="BI599" i="1"/>
  <c r="BQ599" i="1" s="1"/>
  <c r="BR599" i="1" s="1"/>
  <c r="BI455" i="1"/>
  <c r="BQ455" i="1" s="1"/>
  <c r="BI391" i="1"/>
  <c r="BQ391" i="1" s="1"/>
  <c r="BR391" i="1" s="1"/>
  <c r="BI327" i="1"/>
  <c r="BQ327" i="1" s="1"/>
  <c r="BR327" i="1" s="1"/>
  <c r="BI231" i="1"/>
  <c r="BQ231" i="1" s="1"/>
  <c r="BR231" i="1" s="1"/>
  <c r="BI167" i="1"/>
  <c r="BQ167" i="1" s="1"/>
  <c r="BR167" i="1" s="1"/>
  <c r="BI103" i="1"/>
  <c r="BJ103" i="1" s="1"/>
  <c r="BK103" i="1" s="1"/>
  <c r="BL103" i="1" s="1"/>
  <c r="BN103" i="1" s="1"/>
  <c r="BI7" i="1"/>
  <c r="BQ7" i="1" s="1"/>
  <c r="BI422" i="1"/>
  <c r="BQ422" i="1" s="1"/>
  <c r="BR422" i="1" s="1"/>
  <c r="BI358" i="1"/>
  <c r="BQ358" i="1" s="1"/>
  <c r="BI294" i="1"/>
  <c r="BQ294" i="1" s="1"/>
  <c r="BI134" i="1"/>
  <c r="BQ134" i="1" s="1"/>
  <c r="BI38" i="1"/>
  <c r="BI797" i="1"/>
  <c r="BQ797" i="1" s="1"/>
  <c r="BR797" i="1" s="1"/>
  <c r="BI733" i="1"/>
  <c r="BQ733" i="1" s="1"/>
  <c r="BR733" i="1" s="1"/>
  <c r="BI669" i="1"/>
  <c r="BQ669" i="1" s="1"/>
  <c r="BR669" i="1" s="1"/>
  <c r="BI589" i="1"/>
  <c r="BQ589" i="1" s="1"/>
  <c r="BR589" i="1" s="1"/>
  <c r="BI429" i="1"/>
  <c r="BQ429" i="1" s="1"/>
  <c r="BR429" i="1" s="1"/>
  <c r="BI317" i="1"/>
  <c r="BQ317" i="1" s="1"/>
  <c r="BR317" i="1" s="1"/>
  <c r="BI221" i="1"/>
  <c r="BQ221" i="1" s="1"/>
  <c r="BR221" i="1" s="1"/>
  <c r="BI157" i="1"/>
  <c r="BI93" i="1"/>
  <c r="BQ93" i="1" s="1"/>
  <c r="BR93" i="1" s="1"/>
  <c r="BI804" i="1"/>
  <c r="BQ804" i="1" s="1"/>
  <c r="BR804" i="1" s="1"/>
  <c r="BI740" i="1"/>
  <c r="BQ740" i="1" s="1"/>
  <c r="BI676" i="1"/>
  <c r="BQ676" i="1" s="1"/>
  <c r="BR676" i="1" s="1"/>
  <c r="BI612" i="1"/>
  <c r="BQ612" i="1" s="1"/>
  <c r="BI548" i="1"/>
  <c r="BQ548" i="1" s="1"/>
  <c r="BI436" i="1"/>
  <c r="BQ436" i="1" s="1"/>
  <c r="BR436" i="1" s="1"/>
  <c r="BI372" i="1"/>
  <c r="BQ372" i="1" s="1"/>
  <c r="BR372" i="1" s="1"/>
  <c r="BI308" i="1"/>
  <c r="BQ308" i="1" s="1"/>
  <c r="BI196" i="1"/>
  <c r="BJ196" i="1" s="1"/>
  <c r="BK196" i="1" s="1"/>
  <c r="BL196" i="1" s="1"/>
  <c r="BN196" i="1" s="1"/>
  <c r="BI132" i="1"/>
  <c r="BI52" i="1"/>
  <c r="BQ52" i="1" s="1"/>
  <c r="BR52" i="1" s="1"/>
  <c r="BQ58" i="1"/>
  <c r="BR58" i="1" s="1"/>
  <c r="BS58" i="1" s="1"/>
  <c r="BV58" i="1" s="1"/>
  <c r="BJ58" i="1"/>
  <c r="BK58" i="1" s="1"/>
  <c r="BL58" i="1" s="1"/>
  <c r="BN58" i="1" s="1"/>
  <c r="BJ268" i="1"/>
  <c r="BK268" i="1" s="1"/>
  <c r="BL268" i="1" s="1"/>
  <c r="BN268" i="1" s="1"/>
  <c r="BQ268" i="1"/>
  <c r="BR268" i="1" s="1"/>
  <c r="BS268" i="1" s="1"/>
  <c r="BV268" i="1" s="1"/>
  <c r="BQ73" i="1"/>
  <c r="BR73" i="1" s="1"/>
  <c r="BS73" i="1" s="1"/>
  <c r="BJ73" i="1"/>
  <c r="BK73" i="1" s="1"/>
  <c r="BL73" i="1" s="1"/>
  <c r="BN73" i="1" s="1"/>
  <c r="BQ1121" i="1"/>
  <c r="BR1121" i="1" s="1"/>
  <c r="BS1121" i="1" s="1"/>
  <c r="BJ1121" i="1"/>
  <c r="BK1121" i="1" s="1"/>
  <c r="BL1121" i="1" s="1"/>
  <c r="BN1121" i="1" s="1"/>
  <c r="BQ299" i="1"/>
  <c r="BR299" i="1" s="1"/>
  <c r="BS299" i="1" s="1"/>
  <c r="BJ299" i="1"/>
  <c r="BK299" i="1" s="1"/>
  <c r="BL299" i="1" s="1"/>
  <c r="BN299" i="1" s="1"/>
  <c r="BJ354" i="1"/>
  <c r="BK354" i="1" s="1"/>
  <c r="BL354" i="1" s="1"/>
  <c r="BN354" i="1" s="1"/>
  <c r="BQ354" i="1"/>
  <c r="BR354" i="1" s="1"/>
  <c r="BS354" i="1" s="1"/>
  <c r="BQ260" i="1"/>
  <c r="BR260" i="1" s="1"/>
  <c r="BS260" i="1" s="1"/>
  <c r="BT260" i="1" s="1"/>
  <c r="BJ260" i="1"/>
  <c r="BK260" i="1" s="1"/>
  <c r="BL260" i="1" s="1"/>
  <c r="BO260" i="1" s="1"/>
  <c r="BQ1065" i="1"/>
  <c r="BR1065" i="1" s="1"/>
  <c r="BS1065" i="1" s="1"/>
  <c r="BV1065" i="1" s="1"/>
  <c r="BJ1065" i="1"/>
  <c r="BK1065" i="1" s="1"/>
  <c r="BL1065" i="1" s="1"/>
  <c r="BN1065" i="1" s="1"/>
  <c r="BJ484" i="1"/>
  <c r="BK484" i="1" s="1"/>
  <c r="BL484" i="1" s="1"/>
  <c r="BO484" i="1" s="1"/>
  <c r="BQ484" i="1"/>
  <c r="BR484" i="1" s="1"/>
  <c r="BS484" i="1" s="1"/>
  <c r="BT484" i="1" s="1"/>
  <c r="BQ246" i="1"/>
  <c r="BR246" i="1" s="1"/>
  <c r="BS246" i="1" s="1"/>
  <c r="BJ246" i="1"/>
  <c r="BK246" i="1" s="1"/>
  <c r="BL246" i="1" s="1"/>
  <c r="BM246" i="1" s="1"/>
  <c r="BQ496" i="1"/>
  <c r="BR496" i="1" s="1"/>
  <c r="BS496" i="1" s="1"/>
  <c r="BT496" i="1" s="1"/>
  <c r="BJ496" i="1"/>
  <c r="BK496" i="1" s="1"/>
  <c r="BL496" i="1" s="1"/>
  <c r="BM496" i="1" s="1"/>
  <c r="BJ44" i="1"/>
  <c r="BK44" i="1" s="1"/>
  <c r="BL44" i="1" s="1"/>
  <c r="BO44" i="1" s="1"/>
  <c r="BQ44" i="1"/>
  <c r="BR44" i="1" s="1"/>
  <c r="BS44" i="1" s="1"/>
  <c r="BT44" i="1" s="1"/>
  <c r="BQ337" i="1"/>
  <c r="BR337" i="1" s="1"/>
  <c r="BS337" i="1" s="1"/>
  <c r="BV337" i="1" s="1"/>
  <c r="BJ337" i="1"/>
  <c r="BK337" i="1" s="1"/>
  <c r="BL337" i="1" s="1"/>
  <c r="BN337" i="1" s="1"/>
  <c r="BQ74" i="1"/>
  <c r="BR74" i="1" s="1"/>
  <c r="BS74" i="1" s="1"/>
  <c r="BT74" i="1" s="1"/>
  <c r="BQ245" i="1"/>
  <c r="BR245" i="1" s="1"/>
  <c r="BS245" i="1" s="1"/>
  <c r="BQ122" i="1"/>
  <c r="BR122" i="1" s="1"/>
  <c r="BS122" i="1" s="1"/>
  <c r="BQ252" i="1"/>
  <c r="BR252" i="1" s="1"/>
  <c r="BS252" i="1" s="1"/>
  <c r="BQ515" i="1"/>
  <c r="BR515" i="1" s="1"/>
  <c r="BS515" i="1" s="1"/>
  <c r="BQ274" i="1"/>
  <c r="BR274" i="1" s="1"/>
  <c r="BS274" i="1" s="1"/>
  <c r="BV274" i="1" s="1"/>
  <c r="BQ1131" i="1"/>
  <c r="BR1131" i="1" s="1"/>
  <c r="BS1131" i="1" s="1"/>
  <c r="BQ255" i="1"/>
  <c r="BR255" i="1" s="1"/>
  <c r="BS255" i="1" s="1"/>
  <c r="BV255" i="1" s="1"/>
  <c r="BQ507" i="1"/>
  <c r="BR507" i="1" s="1"/>
  <c r="BS507" i="1" s="1"/>
  <c r="BQ486" i="1"/>
  <c r="BR486" i="1" s="1"/>
  <c r="BS486" i="1" s="1"/>
  <c r="BQ900" i="1"/>
  <c r="BR900" i="1" s="1"/>
  <c r="BS900" i="1" s="1"/>
  <c r="BQ483" i="1"/>
  <c r="BR483" i="1" s="1"/>
  <c r="BS483" i="1" s="1"/>
  <c r="BV483" i="1" s="1"/>
  <c r="BQ509" i="1"/>
  <c r="BR509" i="1" s="1"/>
  <c r="BS509" i="1" s="1"/>
  <c r="BQ491" i="1"/>
  <c r="BR491" i="1" s="1"/>
  <c r="BS491" i="1" s="1"/>
  <c r="BV491" i="1" s="1"/>
  <c r="BQ1071" i="1"/>
  <c r="BR1071" i="1" s="1"/>
  <c r="BS1071" i="1" s="1"/>
  <c r="BT1071" i="1" s="1"/>
  <c r="BQ498" i="1"/>
  <c r="BR498" i="1" s="1"/>
  <c r="BS498" i="1" s="1"/>
  <c r="BQ504" i="1"/>
  <c r="BR504" i="1" s="1"/>
  <c r="BS504" i="1" s="1"/>
  <c r="BI411" i="1"/>
  <c r="BJ411" i="1" s="1"/>
  <c r="BK411" i="1" s="1"/>
  <c r="BL411" i="1" s="1"/>
  <c r="BN411" i="1" s="1"/>
  <c r="BI275" i="1"/>
  <c r="BJ275" i="1" s="1"/>
  <c r="BK275" i="1" s="1"/>
  <c r="BL275" i="1" s="1"/>
  <c r="BO275" i="1" s="1"/>
  <c r="BI811" i="1"/>
  <c r="BJ811" i="1" s="1"/>
  <c r="BK811" i="1" s="1"/>
  <c r="BL811" i="1" s="1"/>
  <c r="BN811" i="1" s="1"/>
  <c r="BQ487" i="1"/>
  <c r="BR487" i="1" s="1"/>
  <c r="BS487" i="1" s="1"/>
  <c r="BQ506" i="1"/>
  <c r="BR506" i="1" s="1"/>
  <c r="BS506" i="1" s="1"/>
  <c r="BQ257" i="1"/>
  <c r="BR257" i="1" s="1"/>
  <c r="BS257" i="1" s="1"/>
  <c r="BQ261" i="1"/>
  <c r="BR261" i="1" s="1"/>
  <c r="BS261" i="1" s="1"/>
  <c r="BT261" i="1" s="1"/>
  <c r="BQ333" i="1"/>
  <c r="BR333" i="1" s="1"/>
  <c r="BS333" i="1" s="1"/>
  <c r="BT333" i="1" s="1"/>
  <c r="BQ691" i="1"/>
  <c r="BR691" i="1" s="1"/>
  <c r="BS691" i="1" s="1"/>
  <c r="BT691" i="1" s="1"/>
  <c r="BI290" i="1"/>
  <c r="BS514" i="1"/>
  <c r="BV514" i="1" s="1"/>
  <c r="BS269" i="1"/>
  <c r="BV269" i="1" s="1"/>
  <c r="BS61" i="1"/>
  <c r="BT61" i="1" s="1"/>
  <c r="BS935" i="1"/>
  <c r="BV935" i="1" s="1"/>
  <c r="BS510" i="1"/>
  <c r="BV510" i="1" s="1"/>
  <c r="BS70" i="1"/>
  <c r="BS513" i="1"/>
  <c r="BV513" i="1" s="1"/>
  <c r="BS996" i="1"/>
  <c r="BV996" i="1" s="1"/>
  <c r="BS42" i="1"/>
  <c r="BV42" i="1" s="1"/>
  <c r="BS249" i="1"/>
  <c r="BV249" i="1" s="1"/>
  <c r="BS59" i="1"/>
  <c r="BV59" i="1" s="1"/>
  <c r="BS247" i="1"/>
  <c r="BS54" i="1"/>
  <c r="BT54" i="1" s="1"/>
  <c r="BS243" i="1"/>
  <c r="BS567" i="1"/>
  <c r="BV567" i="1" s="1"/>
  <c r="BS489" i="1"/>
  <c r="BT489" i="1" s="1"/>
  <c r="BS488" i="1"/>
  <c r="BS551" i="1"/>
  <c r="BS364" i="1"/>
  <c r="BV364" i="1" s="1"/>
  <c r="BS517" i="1"/>
  <c r="BV517" i="1" s="1"/>
  <c r="BS500" i="1"/>
  <c r="BV500" i="1" s="1"/>
  <c r="BS565" i="1"/>
  <c r="BV565" i="1" s="1"/>
  <c r="BS254" i="1"/>
  <c r="BV254" i="1" s="1"/>
  <c r="BS348" i="1"/>
  <c r="BT348" i="1" s="1"/>
  <c r="BS251" i="1"/>
  <c r="BT251" i="1" s="1"/>
  <c r="BS62" i="1"/>
  <c r="BT62" i="1" s="1"/>
  <c r="BS784" i="1"/>
  <c r="BV784" i="1" s="1"/>
  <c r="BS248" i="1"/>
  <c r="BT248" i="1" s="1"/>
  <c r="BS56" i="1"/>
  <c r="BT56" i="1" s="1"/>
  <c r="BS213" i="1"/>
  <c r="BT213" i="1" s="1"/>
  <c r="BS262" i="1"/>
  <c r="BV262" i="1" s="1"/>
  <c r="BS273" i="1"/>
  <c r="BT273" i="1" s="1"/>
  <c r="BS652" i="1"/>
  <c r="BV652" i="1" s="1"/>
  <c r="BS490" i="1"/>
  <c r="BT490" i="1" s="1"/>
  <c r="BS264" i="1"/>
  <c r="BV264" i="1" s="1"/>
  <c r="BS1025" i="1"/>
  <c r="BV1025" i="1" s="1"/>
  <c r="BS1020" i="1"/>
  <c r="BT1020" i="1" s="1"/>
  <c r="BS493" i="1"/>
  <c r="BV493" i="1" s="1"/>
  <c r="BS37" i="1"/>
  <c r="BV37" i="1" s="1"/>
  <c r="BS351" i="1"/>
  <c r="BT351" i="1" s="1"/>
  <c r="BS332" i="1"/>
  <c r="BT332" i="1" s="1"/>
  <c r="BS250" i="1"/>
  <c r="BV250" i="1" s="1"/>
  <c r="BS265" i="1"/>
  <c r="BT265" i="1" s="1"/>
  <c r="BS71" i="1"/>
  <c r="BV71" i="1" s="1"/>
  <c r="BS66" i="1"/>
  <c r="BT66" i="1" s="1"/>
  <c r="BS69" i="1"/>
  <c r="BV69" i="1" s="1"/>
  <c r="BS569" i="1"/>
  <c r="BT569" i="1" s="1"/>
  <c r="BS550" i="1"/>
  <c r="BV550" i="1" s="1"/>
  <c r="BS519" i="1"/>
  <c r="BT519" i="1" s="1"/>
  <c r="BS497" i="1"/>
  <c r="BV497" i="1" s="1"/>
  <c r="BS244" i="1"/>
  <c r="BT244" i="1" s="1"/>
  <c r="BS502" i="1"/>
  <c r="BT502" i="1" s="1"/>
  <c r="BS783" i="1"/>
  <c r="BT783" i="1" s="1"/>
  <c r="BS1019" i="1"/>
  <c r="BS410" i="1"/>
  <c r="BV410" i="1" s="1"/>
  <c r="BS1023" i="1"/>
  <c r="BT1023" i="1" s="1"/>
  <c r="BS263" i="1"/>
  <c r="BV263" i="1" s="1"/>
  <c r="BS871" i="1"/>
  <c r="BV871" i="1" s="1"/>
  <c r="BS1073" i="1"/>
  <c r="BV1073" i="1" s="1"/>
  <c r="BS494" i="1"/>
  <c r="BT494" i="1" s="1"/>
  <c r="BS505" i="1"/>
  <c r="BT505" i="1" s="1"/>
  <c r="BS568" i="1"/>
  <c r="BT568" i="1" s="1"/>
  <c r="BS256" i="1"/>
  <c r="BT256" i="1" s="1"/>
  <c r="BS267" i="1"/>
  <c r="BT267" i="1" s="1"/>
  <c r="BS271" i="1"/>
  <c r="BS276" i="1"/>
  <c r="BT276" i="1" s="1"/>
  <c r="BS495" i="1"/>
  <c r="BV495" i="1" s="1"/>
  <c r="BN264" i="1"/>
  <c r="BO264" i="1"/>
  <c r="BN513" i="1"/>
  <c r="BO513" i="1"/>
  <c r="BM264" i="1"/>
  <c r="BM513" i="1"/>
  <c r="BM510" i="1"/>
  <c r="BQ482" i="1"/>
  <c r="BR482" i="1" s="1"/>
  <c r="BQ601" i="1"/>
  <c r="BR601" i="1" s="1"/>
  <c r="BQ432" i="1"/>
  <c r="BR432" i="1" s="1"/>
  <c r="BQ1141" i="1"/>
  <c r="BR1141" i="1" s="1"/>
  <c r="BQ981" i="1"/>
  <c r="BR981" i="1" s="1"/>
  <c r="BQ1130" i="1"/>
  <c r="BR1130" i="1" s="1"/>
  <c r="BQ842" i="1"/>
  <c r="BR842" i="1" s="1"/>
  <c r="BQ415" i="1"/>
  <c r="BR415" i="1" s="1"/>
  <c r="BQ709" i="1"/>
  <c r="BR709" i="1" s="1"/>
  <c r="BQ581" i="1"/>
  <c r="BR581" i="1" s="1"/>
  <c r="BQ389" i="1"/>
  <c r="BR389" i="1" s="1"/>
  <c r="BQ684" i="1"/>
  <c r="BR684" i="1" s="1"/>
  <c r="BQ380" i="1"/>
  <c r="BR380" i="1" s="1"/>
  <c r="BQ888" i="1"/>
  <c r="BQ1148" i="1"/>
  <c r="BR1148" i="1" s="1"/>
  <c r="BQ1084" i="1"/>
  <c r="BR1084" i="1" s="1"/>
  <c r="BQ1115" i="1"/>
  <c r="BR1115" i="1" s="1"/>
  <c r="BQ1035" i="1"/>
  <c r="BQ1158" i="1"/>
  <c r="BR1158" i="1" s="1"/>
  <c r="BQ801" i="1"/>
  <c r="BR801" i="1" s="1"/>
  <c r="BQ721" i="1"/>
  <c r="BR721" i="1" s="1"/>
  <c r="BQ369" i="1"/>
  <c r="BR369" i="1" s="1"/>
  <c r="BQ712" i="1"/>
  <c r="BR712" i="1" s="1"/>
  <c r="BQ584" i="1"/>
  <c r="BR584" i="1" s="1"/>
  <c r="BQ280" i="1"/>
  <c r="BR280" i="1" s="1"/>
  <c r="BQ1078" i="1"/>
  <c r="BR1078" i="1" s="1"/>
  <c r="BQ868" i="1"/>
  <c r="BR868" i="1" s="1"/>
  <c r="BQ1053" i="1"/>
  <c r="BQ952" i="1"/>
  <c r="BR952" i="1" s="1"/>
  <c r="BQ642" i="1"/>
  <c r="BR642" i="1" s="1"/>
  <c r="BQ647" i="1"/>
  <c r="BR647" i="1" s="1"/>
  <c r="BQ311" i="1"/>
  <c r="BR311" i="1" s="1"/>
  <c r="BQ717" i="1"/>
  <c r="BR717" i="1" s="1"/>
  <c r="BQ637" i="1"/>
  <c r="BR637" i="1" s="1"/>
  <c r="BQ573" i="1"/>
  <c r="BR573" i="1" s="1"/>
  <c r="BQ413" i="1"/>
  <c r="BR413" i="1" s="1"/>
  <c r="BQ301" i="1"/>
  <c r="BR301" i="1" s="1"/>
  <c r="BQ660" i="1"/>
  <c r="BR660" i="1" s="1"/>
  <c r="BQ532" i="1"/>
  <c r="BR532" i="1" s="1"/>
  <c r="BQ420" i="1"/>
  <c r="BR420" i="1" s="1"/>
  <c r="BQ915" i="1"/>
  <c r="BR915" i="1" s="1"/>
  <c r="BQ1113" i="1"/>
  <c r="BR1113" i="1" s="1"/>
  <c r="BQ1182" i="1"/>
  <c r="BR1182" i="1" s="1"/>
  <c r="BQ419" i="1"/>
  <c r="BR419" i="1" s="1"/>
  <c r="BQ291" i="1"/>
  <c r="BR291" i="1" s="1"/>
  <c r="BQ466" i="1"/>
  <c r="BR466" i="1" s="1"/>
  <c r="BQ1125" i="1"/>
  <c r="BR1125" i="1" s="1"/>
  <c r="BQ1136" i="1"/>
  <c r="BR1136" i="1" s="1"/>
  <c r="BQ954" i="1"/>
  <c r="BR954" i="1" s="1"/>
  <c r="BQ826" i="1"/>
  <c r="BR826" i="1" s="1"/>
  <c r="BQ698" i="1"/>
  <c r="BR698" i="1" s="1"/>
  <c r="BQ570" i="1"/>
  <c r="BR570" i="1" s="1"/>
  <c r="BQ309" i="1"/>
  <c r="BR309" i="1" s="1"/>
  <c r="BQ588" i="1"/>
  <c r="BR588" i="1" s="1"/>
  <c r="BQ1137" i="1"/>
  <c r="BR1137" i="1" s="1"/>
  <c r="BQ1054" i="1"/>
  <c r="BR1054" i="1" s="1"/>
  <c r="BQ638" i="1"/>
  <c r="BR638" i="1" s="1"/>
  <c r="BQ1124" i="1"/>
  <c r="BR1124" i="1" s="1"/>
  <c r="BQ403" i="1"/>
  <c r="BR403" i="1" s="1"/>
  <c r="BQ195" i="1"/>
  <c r="BR195" i="1" s="1"/>
  <c r="BQ131" i="1"/>
  <c r="BR131" i="1" s="1"/>
  <c r="BQ51" i="1"/>
  <c r="BR51" i="1" s="1"/>
  <c r="BQ34" i="1"/>
  <c r="BR34" i="1" s="1"/>
  <c r="BQ185" i="1"/>
  <c r="BR185" i="1" s="1"/>
  <c r="BQ192" i="1"/>
  <c r="BR192" i="1" s="1"/>
  <c r="BQ48" i="1"/>
  <c r="BR48" i="1" s="1"/>
  <c r="BQ111" i="1"/>
  <c r="BR111" i="1" s="1"/>
  <c r="BQ158" i="1"/>
  <c r="BR158" i="1" s="1"/>
  <c r="BQ14" i="1"/>
  <c r="BR14" i="1" s="1"/>
  <c r="BQ220" i="1"/>
  <c r="BR220" i="1" s="1"/>
  <c r="BQ203" i="1"/>
  <c r="BQ234" i="1"/>
  <c r="BR234" i="1" s="1"/>
  <c r="BQ241" i="1"/>
  <c r="BR241" i="1" s="1"/>
  <c r="BQ113" i="1"/>
  <c r="BR113" i="1" s="1"/>
  <c r="BQ184" i="1"/>
  <c r="BR184" i="1" s="1"/>
  <c r="BQ182" i="1"/>
  <c r="BR182" i="1" s="1"/>
  <c r="BQ22" i="1"/>
  <c r="BR22" i="1" s="1"/>
  <c r="BQ180" i="1"/>
  <c r="BR180" i="1" s="1"/>
  <c r="BQ116" i="1"/>
  <c r="BR116" i="1" s="1"/>
  <c r="BQ36" i="1"/>
  <c r="BQ115" i="1"/>
  <c r="BR115" i="1" s="1"/>
  <c r="BQ18" i="1"/>
  <c r="BR18" i="1" s="1"/>
  <c r="BQ169" i="1"/>
  <c r="BR169" i="1" s="1"/>
  <c r="BQ204" i="1"/>
  <c r="BR204" i="1" s="1"/>
  <c r="BQ160" i="1"/>
  <c r="BR160" i="1" s="1"/>
  <c r="BQ126" i="1"/>
  <c r="BR126" i="1" s="1"/>
  <c r="BQ46" i="1"/>
  <c r="BR46" i="1" s="1"/>
  <c r="BQ23" i="1"/>
  <c r="BR23" i="1" s="1"/>
  <c r="BM487" i="1"/>
  <c r="BM507" i="1"/>
  <c r="BO265" i="1"/>
  <c r="BO487" i="1"/>
  <c r="BO507" i="1"/>
  <c r="BO510" i="1"/>
  <c r="BM996" i="1"/>
  <c r="BM54" i="1"/>
  <c r="BO996" i="1"/>
  <c r="BN247" i="1"/>
  <c r="BM247" i="1"/>
  <c r="BO247" i="1"/>
  <c r="BM266" i="1"/>
  <c r="BO551" i="1"/>
  <c r="BM1023" i="1"/>
  <c r="BM551" i="1"/>
  <c r="BM257" i="1"/>
  <c r="BO900" i="1"/>
  <c r="BM1131" i="1"/>
  <c r="BO1131" i="1"/>
  <c r="BM1020" i="1"/>
  <c r="BO1020" i="1"/>
  <c r="BO348" i="1"/>
  <c r="BM935" i="1"/>
  <c r="BM271" i="1"/>
  <c r="BM566" i="1"/>
  <c r="BO266" i="1"/>
  <c r="BO833" i="1"/>
  <c r="BM61" i="1"/>
  <c r="BO935" i="1"/>
  <c r="BO271" i="1"/>
  <c r="BO494" i="1"/>
  <c r="BM70" i="1"/>
  <c r="BM497" i="1"/>
  <c r="BM249" i="1"/>
  <c r="BM57" i="1"/>
  <c r="BM652" i="1"/>
  <c r="BO498" i="1"/>
  <c r="BO512" i="1"/>
  <c r="BO70" i="1"/>
  <c r="BO497" i="1"/>
  <c r="BO249" i="1"/>
  <c r="BO57" i="1"/>
  <c r="BO652" i="1"/>
  <c r="BO72" i="1"/>
  <c r="BO503" i="1"/>
  <c r="BM506" i="1"/>
  <c r="BM900" i="1"/>
  <c r="BM348" i="1"/>
  <c r="BO274" i="1"/>
  <c r="BO257" i="1"/>
  <c r="BO244" i="1"/>
  <c r="BO502" i="1"/>
  <c r="BO505" i="1"/>
  <c r="BO55" i="1"/>
  <c r="BM568" i="1"/>
  <c r="BO251" i="1"/>
  <c r="BM505" i="1"/>
  <c r="BO1073" i="1"/>
  <c r="BM274" i="1"/>
  <c r="BM833" i="1"/>
  <c r="BM755" i="1"/>
  <c r="BM244" i="1"/>
  <c r="BM502" i="1"/>
  <c r="BM243" i="1"/>
  <c r="BN243" i="1"/>
  <c r="BM495" i="1"/>
  <c r="BN495" i="1"/>
  <c r="BO550" i="1"/>
  <c r="BN550" i="1"/>
  <c r="BM490" i="1"/>
  <c r="BN490" i="1"/>
  <c r="BO569" i="1"/>
  <c r="BO256" i="1"/>
  <c r="BN256" i="1"/>
  <c r="BM56" i="1"/>
  <c r="BN56" i="1"/>
  <c r="BM255" i="1"/>
  <c r="BN255" i="1"/>
  <c r="BM351" i="1"/>
  <c r="BN351" i="1"/>
  <c r="BO514" i="1"/>
  <c r="BN514" i="1"/>
  <c r="BM410" i="1"/>
  <c r="BN410" i="1"/>
  <c r="BN254" i="1"/>
  <c r="BO517" i="1"/>
  <c r="BN517" i="1"/>
  <c r="BO269" i="1"/>
  <c r="BN269" i="1"/>
  <c r="BM121" i="1"/>
  <c r="BO784" i="1"/>
  <c r="BN784" i="1"/>
  <c r="BO332" i="1"/>
  <c r="BN332" i="1"/>
  <c r="BM252" i="1"/>
  <c r="BN252" i="1"/>
  <c r="BO37" i="1"/>
  <c r="BM1073" i="1"/>
  <c r="BM251" i="1"/>
  <c r="BO519" i="1"/>
  <c r="BN519" i="1"/>
  <c r="BO350" i="1"/>
  <c r="BO42" i="1"/>
  <c r="BN42" i="1"/>
  <c r="BM509" i="1"/>
  <c r="BN509" i="1"/>
  <c r="BO365" i="1"/>
  <c r="BN365" i="1"/>
  <c r="BM261" i="1"/>
  <c r="BN261" i="1"/>
  <c r="BO69" i="1"/>
  <c r="BN69" i="1"/>
  <c r="BO504" i="1"/>
  <c r="BN504" i="1"/>
  <c r="BM691" i="1"/>
  <c r="BN691" i="1"/>
  <c r="BO1071" i="1"/>
  <c r="BN1071" i="1"/>
  <c r="BM483" i="1"/>
  <c r="BN483" i="1"/>
  <c r="BN518" i="1"/>
  <c r="BM486" i="1"/>
  <c r="BN486" i="1"/>
  <c r="BO258" i="1"/>
  <c r="BM62" i="1"/>
  <c r="BN62" i="1"/>
  <c r="BO565" i="1"/>
  <c r="BN565" i="1"/>
  <c r="BM489" i="1"/>
  <c r="BN489" i="1"/>
  <c r="BM213" i="1"/>
  <c r="BN213" i="1"/>
  <c r="BN845" i="1"/>
  <c r="BM491" i="1"/>
  <c r="BN491" i="1"/>
  <c r="BO74" i="1"/>
  <c r="BN74" i="1"/>
  <c r="BO511" i="1"/>
  <c r="BN511" i="1"/>
  <c r="BM272" i="1"/>
  <c r="BM350" i="1"/>
  <c r="BO506" i="1"/>
  <c r="BM515" i="1"/>
  <c r="BM74" i="1"/>
  <c r="BO61" i="1"/>
  <c r="BO691" i="1"/>
  <c r="BO491" i="1"/>
  <c r="BM259" i="1"/>
  <c r="BO515" i="1"/>
  <c r="BO259" i="1"/>
  <c r="BM72" i="1"/>
  <c r="BM498" i="1"/>
  <c r="BO270" i="1"/>
  <c r="BO262" i="1"/>
  <c r="BM66" i="1"/>
  <c r="BM493" i="1"/>
  <c r="BJ723" i="1"/>
  <c r="BK723" i="1" s="1"/>
  <c r="BL723" i="1" s="1"/>
  <c r="BM723" i="1" s="1"/>
  <c r="BJ761" i="1"/>
  <c r="BK761" i="1" s="1"/>
  <c r="BL761" i="1" s="1"/>
  <c r="BO761" i="1" s="1"/>
  <c r="BJ553" i="1"/>
  <c r="BK553" i="1" s="1"/>
  <c r="BL553" i="1" s="1"/>
  <c r="BN553" i="1" s="1"/>
  <c r="BJ41" i="1"/>
  <c r="BK41" i="1" s="1"/>
  <c r="BL41" i="1" s="1"/>
  <c r="BJ768" i="1"/>
  <c r="BK768" i="1" s="1"/>
  <c r="BL768" i="1" s="1"/>
  <c r="BN768" i="1" s="1"/>
  <c r="BJ400" i="1"/>
  <c r="BK400" i="1" s="1"/>
  <c r="BL400" i="1" s="1"/>
  <c r="BO400" i="1" s="1"/>
  <c r="BJ320" i="1"/>
  <c r="BK320" i="1" s="1"/>
  <c r="BL320" i="1" s="1"/>
  <c r="BN320" i="1" s="1"/>
  <c r="BJ949" i="1"/>
  <c r="BK949" i="1" s="1"/>
  <c r="BL949" i="1" s="1"/>
  <c r="BJ1103" i="1"/>
  <c r="BK1103" i="1" s="1"/>
  <c r="BL1103" i="1" s="1"/>
  <c r="BJ810" i="1"/>
  <c r="BK810" i="1" s="1"/>
  <c r="BL810" i="1" s="1"/>
  <c r="BJ671" i="1"/>
  <c r="BK671" i="1" s="1"/>
  <c r="BL671" i="1" s="1"/>
  <c r="BN671" i="1" s="1"/>
  <c r="BJ476" i="1"/>
  <c r="BK476" i="1" s="1"/>
  <c r="BL476" i="1" s="1"/>
  <c r="BM476" i="1" s="1"/>
  <c r="BJ1185" i="1"/>
  <c r="BK1185" i="1" s="1"/>
  <c r="BL1185" i="1" s="1"/>
  <c r="BM1185" i="1" s="1"/>
  <c r="BJ859" i="1"/>
  <c r="BK859" i="1" s="1"/>
  <c r="BL859" i="1" s="1"/>
  <c r="BM859" i="1" s="1"/>
  <c r="BJ822" i="1"/>
  <c r="BK822" i="1" s="1"/>
  <c r="BL822" i="1" s="1"/>
  <c r="BO822" i="1" s="1"/>
  <c r="BJ731" i="1"/>
  <c r="BK731" i="1" s="1"/>
  <c r="BL731" i="1" s="1"/>
  <c r="BM731" i="1" s="1"/>
  <c r="BJ523" i="1"/>
  <c r="BK523" i="1" s="1"/>
  <c r="BL523" i="1" s="1"/>
  <c r="BO523" i="1" s="1"/>
  <c r="BJ347" i="1"/>
  <c r="BK347" i="1" s="1"/>
  <c r="BL347" i="1" s="1"/>
  <c r="BO347" i="1" s="1"/>
  <c r="BJ401" i="1"/>
  <c r="BK401" i="1" s="1"/>
  <c r="BL401" i="1" s="1"/>
  <c r="BM401" i="1" s="1"/>
  <c r="BJ999" i="1"/>
  <c r="BK999" i="1" s="1"/>
  <c r="BL999" i="1" s="1"/>
  <c r="BM999" i="1" s="1"/>
  <c r="BJ1122" i="1"/>
  <c r="BK1122" i="1" s="1"/>
  <c r="BL1122" i="1" s="1"/>
  <c r="BJ946" i="1"/>
  <c r="BK946" i="1" s="1"/>
  <c r="BL946" i="1" s="1"/>
  <c r="BN946" i="1" s="1"/>
  <c r="BJ820" i="1"/>
  <c r="BK820" i="1" s="1"/>
  <c r="BL820" i="1" s="1"/>
  <c r="BJ452" i="1"/>
  <c r="BK452" i="1" s="1"/>
  <c r="BL452" i="1" s="1"/>
  <c r="BO452" i="1" s="1"/>
  <c r="BJ4" i="1"/>
  <c r="BK4" i="1" s="1"/>
  <c r="BL4" i="1" s="1"/>
  <c r="BO4" i="1" s="1"/>
  <c r="BM262" i="1"/>
  <c r="BO66" i="1"/>
  <c r="BM333" i="1"/>
  <c r="BO245" i="1"/>
  <c r="BJ892" i="1"/>
  <c r="BK892" i="1" s="1"/>
  <c r="BL892" i="1" s="1"/>
  <c r="BN892" i="1" s="1"/>
  <c r="BJ1157" i="1"/>
  <c r="BK1157" i="1" s="1"/>
  <c r="BL1157" i="1" s="1"/>
  <c r="BN1157" i="1" s="1"/>
  <c r="BJ1082" i="1"/>
  <c r="BK1082" i="1" s="1"/>
  <c r="BL1082" i="1" s="1"/>
  <c r="BN1082" i="1" s="1"/>
  <c r="BJ538" i="1"/>
  <c r="BK538" i="1" s="1"/>
  <c r="BL538" i="1" s="1"/>
  <c r="BN538" i="1" s="1"/>
  <c r="BJ527" i="1"/>
  <c r="BK527" i="1" s="1"/>
  <c r="BL527" i="1" s="1"/>
  <c r="BJ191" i="1"/>
  <c r="BK191" i="1" s="1"/>
  <c r="BL191" i="1" s="1"/>
  <c r="BN191" i="1" s="1"/>
  <c r="BJ334" i="1"/>
  <c r="BK334" i="1" s="1"/>
  <c r="BL334" i="1" s="1"/>
  <c r="BM334" i="1" s="1"/>
  <c r="BJ620" i="1"/>
  <c r="BK620" i="1" s="1"/>
  <c r="BL620" i="1" s="1"/>
  <c r="BJ1066" i="1"/>
  <c r="BK1066" i="1" s="1"/>
  <c r="BL1066" i="1" s="1"/>
  <c r="BJ950" i="1"/>
  <c r="BK950" i="1" s="1"/>
  <c r="BL950" i="1" s="1"/>
  <c r="BN950" i="1" s="1"/>
  <c r="BJ282" i="1"/>
  <c r="BK282" i="1" s="1"/>
  <c r="BL282" i="1" s="1"/>
  <c r="BN282" i="1" s="1"/>
  <c r="BJ817" i="1"/>
  <c r="BK817" i="1" s="1"/>
  <c r="BL817" i="1" s="1"/>
  <c r="BN817" i="1" s="1"/>
  <c r="BJ896" i="1"/>
  <c r="BK896" i="1" s="1"/>
  <c r="BL896" i="1" s="1"/>
  <c r="BM896" i="1" s="1"/>
  <c r="BJ1001" i="1"/>
  <c r="BK1001" i="1" s="1"/>
  <c r="BL1001" i="1" s="1"/>
  <c r="BJ803" i="1"/>
  <c r="BK803" i="1" s="1"/>
  <c r="BL803" i="1" s="1"/>
  <c r="BM803" i="1" s="1"/>
  <c r="BJ590" i="1"/>
  <c r="BK590" i="1" s="1"/>
  <c r="BL590" i="1" s="1"/>
  <c r="BM590" i="1" s="1"/>
  <c r="BJ451" i="1"/>
  <c r="BK451" i="1" s="1"/>
  <c r="BL451" i="1" s="1"/>
  <c r="BJ147" i="1"/>
  <c r="BK147" i="1" s="1"/>
  <c r="BL147" i="1" s="1"/>
  <c r="BO147" i="1" s="1"/>
  <c r="BJ1140" i="1"/>
  <c r="BK1140" i="1" s="1"/>
  <c r="BL1140" i="1" s="1"/>
  <c r="BO1140" i="1" s="1"/>
  <c r="BJ894" i="1"/>
  <c r="BK894" i="1" s="1"/>
  <c r="BL894" i="1" s="1"/>
  <c r="BN894" i="1" s="1"/>
  <c r="BJ766" i="1"/>
  <c r="BK766" i="1" s="1"/>
  <c r="BL766" i="1" s="1"/>
  <c r="BN766" i="1" s="1"/>
  <c r="BJ675" i="1"/>
  <c r="BK675" i="1" s="1"/>
  <c r="BL675" i="1" s="1"/>
  <c r="BO675" i="1" s="1"/>
  <c r="BJ435" i="1"/>
  <c r="BK435" i="1" s="1"/>
  <c r="BL435" i="1" s="1"/>
  <c r="BN435" i="1" s="1"/>
  <c r="BJ195" i="1"/>
  <c r="BK195" i="1" s="1"/>
  <c r="BL195" i="1" s="1"/>
  <c r="BO195" i="1" s="1"/>
  <c r="BJ131" i="1"/>
  <c r="BK131" i="1" s="1"/>
  <c r="BL131" i="1" s="1"/>
  <c r="BN131" i="1" s="1"/>
  <c r="BJ51" i="1"/>
  <c r="BK51" i="1" s="1"/>
  <c r="BL51" i="1" s="1"/>
  <c r="BO51" i="1" s="1"/>
  <c r="BJ482" i="1"/>
  <c r="BK482" i="1" s="1"/>
  <c r="BL482" i="1" s="1"/>
  <c r="BN482" i="1" s="1"/>
  <c r="BJ338" i="1"/>
  <c r="BK338" i="1" s="1"/>
  <c r="BL338" i="1" s="1"/>
  <c r="BN338" i="1" s="1"/>
  <c r="BJ242" i="1"/>
  <c r="BK242" i="1" s="1"/>
  <c r="BL242" i="1" s="1"/>
  <c r="BO242" i="1" s="1"/>
  <c r="BJ281" i="1"/>
  <c r="BK281" i="1" s="1"/>
  <c r="BL281" i="1" s="1"/>
  <c r="BN281" i="1" s="1"/>
  <c r="BJ105" i="1"/>
  <c r="BK105" i="1" s="1"/>
  <c r="BL105" i="1" s="1"/>
  <c r="BN105" i="1" s="1"/>
  <c r="BJ816" i="1"/>
  <c r="BK816" i="1" s="1"/>
  <c r="BL816" i="1" s="1"/>
  <c r="BN816" i="1" s="1"/>
  <c r="BJ432" i="1"/>
  <c r="BK432" i="1" s="1"/>
  <c r="BL432" i="1" s="1"/>
  <c r="BO432" i="1" s="1"/>
  <c r="BJ192" i="1"/>
  <c r="BK192" i="1" s="1"/>
  <c r="BL192" i="1" s="1"/>
  <c r="BN192" i="1" s="1"/>
  <c r="BJ128" i="1"/>
  <c r="BK128" i="1" s="1"/>
  <c r="BL128" i="1" s="1"/>
  <c r="BM128" i="1" s="1"/>
  <c r="BJ48" i="1"/>
  <c r="BK48" i="1" s="1"/>
  <c r="BL48" i="1" s="1"/>
  <c r="BN48" i="1" s="1"/>
  <c r="BJ857" i="1"/>
  <c r="BK857" i="1" s="1"/>
  <c r="BL857" i="1" s="1"/>
  <c r="BN857" i="1" s="1"/>
  <c r="BJ1141" i="1"/>
  <c r="BK1141" i="1" s="1"/>
  <c r="BL1141" i="1" s="1"/>
  <c r="BN1141" i="1" s="1"/>
  <c r="BJ981" i="1"/>
  <c r="BK981" i="1" s="1"/>
  <c r="BL981" i="1" s="1"/>
  <c r="BN981" i="1" s="1"/>
  <c r="BJ992" i="1"/>
  <c r="BK992" i="1" s="1"/>
  <c r="BL992" i="1" s="1"/>
  <c r="BN992" i="1" s="1"/>
  <c r="BJ975" i="1"/>
  <c r="BK975" i="1" s="1"/>
  <c r="BL975" i="1" s="1"/>
  <c r="BN975" i="1" s="1"/>
  <c r="BJ1130" i="1"/>
  <c r="BK1130" i="1" s="1"/>
  <c r="BL1130" i="1" s="1"/>
  <c r="BN1130" i="1" s="1"/>
  <c r="BJ842" i="1"/>
  <c r="BK842" i="1" s="1"/>
  <c r="BL842" i="1" s="1"/>
  <c r="BN842" i="1" s="1"/>
  <c r="BJ586" i="1"/>
  <c r="BK586" i="1" s="1"/>
  <c r="BL586" i="1" s="1"/>
  <c r="BN586" i="1" s="1"/>
  <c r="BJ703" i="1"/>
  <c r="BK703" i="1" s="1"/>
  <c r="BL703" i="1" s="1"/>
  <c r="BN703" i="1" s="1"/>
  <c r="BJ415" i="1"/>
  <c r="BK415" i="1" s="1"/>
  <c r="BL415" i="1" s="1"/>
  <c r="BN415" i="1" s="1"/>
  <c r="BJ111" i="1"/>
  <c r="BK111" i="1" s="1"/>
  <c r="BL111" i="1" s="1"/>
  <c r="BN111" i="1" s="1"/>
  <c r="BJ31" i="1"/>
  <c r="BK31" i="1" s="1"/>
  <c r="BL31" i="1" s="1"/>
  <c r="BO31" i="1" s="1"/>
  <c r="BJ462" i="1"/>
  <c r="BK462" i="1" s="1"/>
  <c r="BL462" i="1" s="1"/>
  <c r="BN462" i="1" s="1"/>
  <c r="BJ158" i="1"/>
  <c r="BK158" i="1" s="1"/>
  <c r="BL158" i="1" s="1"/>
  <c r="BN158" i="1" s="1"/>
  <c r="BJ94" i="1"/>
  <c r="BK94" i="1" s="1"/>
  <c r="BL94" i="1" s="1"/>
  <c r="BM94" i="1" s="1"/>
  <c r="BJ14" i="1"/>
  <c r="BK14" i="1" s="1"/>
  <c r="BL14" i="1" s="1"/>
  <c r="BN14" i="1" s="1"/>
  <c r="BJ709" i="1"/>
  <c r="BK709" i="1" s="1"/>
  <c r="BL709" i="1" s="1"/>
  <c r="BN709" i="1" s="1"/>
  <c r="BJ581" i="1"/>
  <c r="BK581" i="1" s="1"/>
  <c r="BL581" i="1" s="1"/>
  <c r="BO581" i="1" s="1"/>
  <c r="BJ684" i="1"/>
  <c r="BJ444" i="1"/>
  <c r="BK444" i="1" s="1"/>
  <c r="BL444" i="1" s="1"/>
  <c r="BM444" i="1" s="1"/>
  <c r="BJ380" i="1"/>
  <c r="BK380" i="1" s="1"/>
  <c r="BL380" i="1" s="1"/>
  <c r="BN380" i="1" s="1"/>
  <c r="BJ220" i="1"/>
  <c r="BK220" i="1" s="1"/>
  <c r="BL220" i="1" s="1"/>
  <c r="BO220" i="1" s="1"/>
  <c r="BJ1156" i="1"/>
  <c r="BK1156" i="1" s="1"/>
  <c r="BL1156" i="1" s="1"/>
  <c r="BN1156" i="1" s="1"/>
  <c r="BJ1018" i="1"/>
  <c r="BK1018" i="1" s="1"/>
  <c r="BL1018" i="1" s="1"/>
  <c r="BO1018" i="1" s="1"/>
  <c r="BJ888" i="1"/>
  <c r="BK888" i="1" s="1"/>
  <c r="BL888" i="1" s="1"/>
  <c r="BN888" i="1" s="1"/>
  <c r="BJ1057" i="1"/>
  <c r="BK1057" i="1" s="1"/>
  <c r="BL1057" i="1" s="1"/>
  <c r="BN1057" i="1" s="1"/>
  <c r="BJ913" i="1"/>
  <c r="BK913" i="1" s="1"/>
  <c r="BL913" i="1" s="1"/>
  <c r="BN913" i="1" s="1"/>
  <c r="BJ1148" i="1"/>
  <c r="BK1148" i="1" s="1"/>
  <c r="BL1148" i="1" s="1"/>
  <c r="BM1148" i="1" s="1"/>
  <c r="BQ2" i="1"/>
  <c r="BR2" i="1" s="1"/>
  <c r="BJ2" i="1"/>
  <c r="BK2" i="1" s="1"/>
  <c r="BJ1115" i="1"/>
  <c r="BK1115" i="1" s="1"/>
  <c r="BL1115" i="1" s="1"/>
  <c r="BO1115" i="1" s="1"/>
  <c r="BJ1035" i="1"/>
  <c r="BK1035" i="1" s="1"/>
  <c r="BL1035" i="1" s="1"/>
  <c r="BN1035" i="1" s="1"/>
  <c r="BJ1158" i="1"/>
  <c r="BK1158" i="1" s="1"/>
  <c r="BL1158" i="1" s="1"/>
  <c r="BN1158" i="1" s="1"/>
  <c r="BJ854" i="1"/>
  <c r="BK854" i="1" s="1"/>
  <c r="BL854" i="1" s="1"/>
  <c r="BN854" i="1" s="1"/>
  <c r="BJ379" i="1"/>
  <c r="BK379" i="1" s="1"/>
  <c r="BL379" i="1" s="1"/>
  <c r="BM379" i="1" s="1"/>
  <c r="BJ203" i="1"/>
  <c r="BK203" i="1" s="1"/>
  <c r="BL203" i="1" s="1"/>
  <c r="BN203" i="1" s="1"/>
  <c r="BJ139" i="1"/>
  <c r="BK139" i="1" s="1"/>
  <c r="BL139" i="1" s="1"/>
  <c r="BM139" i="1" s="1"/>
  <c r="BJ75" i="1"/>
  <c r="BK75" i="1" s="1"/>
  <c r="BL75" i="1" s="1"/>
  <c r="BM75" i="1" s="1"/>
  <c r="BJ394" i="1"/>
  <c r="BK394" i="1" s="1"/>
  <c r="BL394" i="1" s="1"/>
  <c r="BN394" i="1" s="1"/>
  <c r="BJ234" i="1"/>
  <c r="BK234" i="1" s="1"/>
  <c r="BL234" i="1" s="1"/>
  <c r="BM234" i="1" s="1"/>
  <c r="BJ801" i="1"/>
  <c r="BK801" i="1" s="1"/>
  <c r="BL801" i="1" s="1"/>
  <c r="BO801" i="1" s="1"/>
  <c r="BJ721" i="1"/>
  <c r="BK721" i="1" s="1"/>
  <c r="BL721" i="1" s="1"/>
  <c r="BM721" i="1" s="1"/>
  <c r="BJ593" i="1"/>
  <c r="BK593" i="1" s="1"/>
  <c r="BL593" i="1" s="1"/>
  <c r="BN593" i="1" s="1"/>
  <c r="BJ840" i="1"/>
  <c r="BK840" i="1" s="1"/>
  <c r="BL840" i="1" s="1"/>
  <c r="BM840" i="1" s="1"/>
  <c r="BJ712" i="1"/>
  <c r="BK712" i="1" s="1"/>
  <c r="BL712" i="1" s="1"/>
  <c r="BN712" i="1" s="1"/>
  <c r="BJ584" i="1"/>
  <c r="BK584" i="1" s="1"/>
  <c r="BL584" i="1" s="1"/>
  <c r="BM584" i="1" s="1"/>
  <c r="BJ280" i="1"/>
  <c r="BK280" i="1" s="1"/>
  <c r="BL280" i="1" s="1"/>
  <c r="BN280" i="1" s="1"/>
  <c r="BJ184" i="1"/>
  <c r="BK184" i="1" s="1"/>
  <c r="BL184" i="1" s="1"/>
  <c r="BO184" i="1" s="1"/>
  <c r="BJ1078" i="1"/>
  <c r="BK1078" i="1" s="1"/>
  <c r="BL1078" i="1" s="1"/>
  <c r="BO1078" i="1" s="1"/>
  <c r="BJ868" i="1"/>
  <c r="BK868" i="1" s="1"/>
  <c r="BL868" i="1" s="1"/>
  <c r="BM868" i="1" s="1"/>
  <c r="BJ1053" i="1"/>
  <c r="BK1053" i="1" s="1"/>
  <c r="BL1053" i="1" s="1"/>
  <c r="BO1053" i="1" s="1"/>
  <c r="BJ1080" i="1"/>
  <c r="BK1080" i="1" s="1"/>
  <c r="BL1080" i="1" s="1"/>
  <c r="BO1080" i="1" s="1"/>
  <c r="BJ952" i="1"/>
  <c r="BK952" i="1" s="1"/>
  <c r="BL952" i="1" s="1"/>
  <c r="BM952" i="1" s="1"/>
  <c r="BJ642" i="1"/>
  <c r="BK642" i="1" s="1"/>
  <c r="BL642" i="1" s="1"/>
  <c r="BO642" i="1" s="1"/>
  <c r="BJ775" i="1"/>
  <c r="BK775" i="1" s="1"/>
  <c r="BL775" i="1" s="1"/>
  <c r="BM775" i="1" s="1"/>
  <c r="BJ647" i="1"/>
  <c r="BK647" i="1" s="1"/>
  <c r="BL647" i="1" s="1"/>
  <c r="BO647" i="1" s="1"/>
  <c r="BJ439" i="1"/>
  <c r="BK439" i="1" s="1"/>
  <c r="BL439" i="1" s="1"/>
  <c r="BM439" i="1" s="1"/>
  <c r="BJ311" i="1"/>
  <c r="BK311" i="1" s="1"/>
  <c r="BL311" i="1" s="1"/>
  <c r="BO311" i="1" s="1"/>
  <c r="BJ151" i="1"/>
  <c r="BK151" i="1" s="1"/>
  <c r="BL151" i="1" s="1"/>
  <c r="BM151" i="1" s="1"/>
  <c r="BJ470" i="1"/>
  <c r="BK470" i="1" s="1"/>
  <c r="BL470" i="1" s="1"/>
  <c r="BO470" i="1" s="1"/>
  <c r="BJ342" i="1"/>
  <c r="BK342" i="1" s="1"/>
  <c r="BL342" i="1" s="1"/>
  <c r="BM342" i="1" s="1"/>
  <c r="BJ182" i="1"/>
  <c r="BK182" i="1" s="1"/>
  <c r="BL182" i="1" s="1"/>
  <c r="BO182" i="1" s="1"/>
  <c r="BJ118" i="1"/>
  <c r="BK118" i="1" s="1"/>
  <c r="BL118" i="1" s="1"/>
  <c r="BO118" i="1" s="1"/>
  <c r="BJ22" i="1"/>
  <c r="BK22" i="1" s="1"/>
  <c r="BL22" i="1" s="1"/>
  <c r="BM22" i="1" s="1"/>
  <c r="BJ573" i="1"/>
  <c r="BK573" i="1" s="1"/>
  <c r="BL573" i="1" s="1"/>
  <c r="BM573" i="1" s="1"/>
  <c r="BJ413" i="1"/>
  <c r="BK413" i="1" s="1"/>
  <c r="BL413" i="1" s="1"/>
  <c r="BM413" i="1" s="1"/>
  <c r="BJ301" i="1"/>
  <c r="BK301" i="1" s="1"/>
  <c r="BL301" i="1" s="1"/>
  <c r="BM301" i="1" s="1"/>
  <c r="BJ660" i="1"/>
  <c r="BK660" i="1" s="1"/>
  <c r="BL660" i="1" s="1"/>
  <c r="BM660" i="1" s="1"/>
  <c r="BJ596" i="1"/>
  <c r="BK596" i="1" s="1"/>
  <c r="BL596" i="1" s="1"/>
  <c r="BM596" i="1" s="1"/>
  <c r="BJ532" i="1"/>
  <c r="BK532" i="1" s="1"/>
  <c r="BL532" i="1" s="1"/>
  <c r="BN532" i="1" s="1"/>
  <c r="BJ420" i="1"/>
  <c r="BK420" i="1" s="1"/>
  <c r="BL420" i="1" s="1"/>
  <c r="BJ356" i="1"/>
  <c r="BK356" i="1" s="1"/>
  <c r="BL356" i="1" s="1"/>
  <c r="BM356" i="1" s="1"/>
  <c r="BJ292" i="1"/>
  <c r="BK292" i="1" s="1"/>
  <c r="BL292" i="1" s="1"/>
  <c r="BO292" i="1" s="1"/>
  <c r="BJ180" i="1"/>
  <c r="BK180" i="1" s="1"/>
  <c r="BL180" i="1" s="1"/>
  <c r="BN180" i="1" s="1"/>
  <c r="BJ116" i="1"/>
  <c r="BK116" i="1" s="1"/>
  <c r="BL116" i="1" s="1"/>
  <c r="BM116" i="1" s="1"/>
  <c r="BJ36" i="1"/>
  <c r="BK36" i="1" s="1"/>
  <c r="BL36" i="1" s="1"/>
  <c r="BM36" i="1" s="1"/>
  <c r="BM569" i="1"/>
  <c r="BO493" i="1"/>
  <c r="BM37" i="1"/>
  <c r="BO568" i="1"/>
  <c r="BJ1155" i="1"/>
  <c r="BK1155" i="1" s="1"/>
  <c r="BL1155" i="1" s="1"/>
  <c r="BN1155" i="1" s="1"/>
  <c r="BJ1072" i="1"/>
  <c r="BK1072" i="1" s="1"/>
  <c r="BL1072" i="1" s="1"/>
  <c r="BO1072" i="1" s="1"/>
  <c r="BJ1145" i="1"/>
  <c r="BK1145" i="1" s="1"/>
  <c r="BL1145" i="1" s="1"/>
  <c r="BN1145" i="1" s="1"/>
  <c r="BJ937" i="1"/>
  <c r="BK937" i="1" s="1"/>
  <c r="BL937" i="1" s="1"/>
  <c r="BO937" i="1" s="1"/>
  <c r="BJ1012" i="1"/>
  <c r="BK1012" i="1" s="1"/>
  <c r="BL1012" i="1" s="1"/>
  <c r="BJ974" i="1"/>
  <c r="BK974" i="1" s="1"/>
  <c r="BL974" i="1" s="1"/>
  <c r="BN974" i="1" s="1"/>
  <c r="BJ434" i="1"/>
  <c r="BK434" i="1" s="1"/>
  <c r="BL434" i="1" s="1"/>
  <c r="BM434" i="1" s="1"/>
  <c r="BJ1074" i="1"/>
  <c r="BK1074" i="1" s="1"/>
  <c r="BL1074" i="1" s="1"/>
  <c r="BN1074" i="1" s="1"/>
  <c r="BJ921" i="1"/>
  <c r="BK921" i="1" s="1"/>
  <c r="BL921" i="1" s="1"/>
  <c r="BN921" i="1" s="1"/>
  <c r="BJ1187" i="1"/>
  <c r="BK1187" i="1" s="1"/>
  <c r="BL1187" i="1" s="1"/>
  <c r="BN1187" i="1" s="1"/>
  <c r="BJ915" i="1"/>
  <c r="BK915" i="1" s="1"/>
  <c r="BL915" i="1" s="1"/>
  <c r="BN915" i="1" s="1"/>
  <c r="BJ958" i="1"/>
  <c r="BK958" i="1" s="1"/>
  <c r="BL958" i="1" s="1"/>
  <c r="BO958" i="1" s="1"/>
  <c r="BJ1177" i="1"/>
  <c r="BK1177" i="1" s="1"/>
  <c r="BL1177" i="1" s="1"/>
  <c r="BN1177" i="1" s="1"/>
  <c r="BJ1113" i="1"/>
  <c r="BK1113" i="1" s="1"/>
  <c r="BL1113" i="1" s="1"/>
  <c r="BN1113" i="1" s="1"/>
  <c r="BJ905" i="1"/>
  <c r="BK905" i="1" s="1"/>
  <c r="BL905" i="1" s="1"/>
  <c r="BJ1124" i="1"/>
  <c r="BK1124" i="1" s="1"/>
  <c r="BL1124" i="1" s="1"/>
  <c r="BN1124" i="1" s="1"/>
  <c r="BJ1171" i="1"/>
  <c r="BK1171" i="1" s="1"/>
  <c r="BL1171" i="1" s="1"/>
  <c r="BN1171" i="1" s="1"/>
  <c r="BJ1107" i="1"/>
  <c r="BK1107" i="1" s="1"/>
  <c r="BL1107" i="1" s="1"/>
  <c r="BN1107" i="1" s="1"/>
  <c r="BJ1182" i="1"/>
  <c r="BK1182" i="1" s="1"/>
  <c r="BL1182" i="1" s="1"/>
  <c r="BJ750" i="1"/>
  <c r="BK750" i="1" s="1"/>
  <c r="BL750" i="1" s="1"/>
  <c r="BN750" i="1" s="1"/>
  <c r="BJ595" i="1"/>
  <c r="BK595" i="1" s="1"/>
  <c r="BL595" i="1" s="1"/>
  <c r="BJ419" i="1"/>
  <c r="BK419" i="1" s="1"/>
  <c r="BL419" i="1" s="1"/>
  <c r="BN419" i="1" s="1"/>
  <c r="BJ291" i="1"/>
  <c r="BK291" i="1" s="1"/>
  <c r="BL291" i="1" s="1"/>
  <c r="BJ115" i="1"/>
  <c r="BK115" i="1" s="1"/>
  <c r="BL115" i="1" s="1"/>
  <c r="BN115" i="1" s="1"/>
  <c r="BJ466" i="1"/>
  <c r="BK466" i="1" s="1"/>
  <c r="BL466" i="1" s="1"/>
  <c r="BJ18" i="1"/>
  <c r="BK18" i="1" s="1"/>
  <c r="BL18" i="1" s="1"/>
  <c r="BN18" i="1" s="1"/>
  <c r="BJ89" i="1"/>
  <c r="BK89" i="1" s="1"/>
  <c r="BL89" i="1" s="1"/>
  <c r="BN89" i="1" s="1"/>
  <c r="BJ800" i="1"/>
  <c r="BK800" i="1" s="1"/>
  <c r="BL800" i="1" s="1"/>
  <c r="BN800" i="1" s="1"/>
  <c r="BJ720" i="1"/>
  <c r="BK720" i="1" s="1"/>
  <c r="BL720" i="1" s="1"/>
  <c r="BN720" i="1" s="1"/>
  <c r="BJ656" i="1"/>
  <c r="BK656" i="1" s="1"/>
  <c r="BL656" i="1" s="1"/>
  <c r="BN656" i="1" s="1"/>
  <c r="BJ528" i="1"/>
  <c r="BK528" i="1" s="1"/>
  <c r="BL528" i="1" s="1"/>
  <c r="BN528" i="1" s="1"/>
  <c r="BJ924" i="1"/>
  <c r="BK924" i="1" s="1"/>
  <c r="BL924" i="1" s="1"/>
  <c r="BN924" i="1" s="1"/>
  <c r="BJ1189" i="1"/>
  <c r="BK1189" i="1" s="1"/>
  <c r="BL1189" i="1" s="1"/>
  <c r="BN1189" i="1" s="1"/>
  <c r="BJ1125" i="1"/>
  <c r="BK1125" i="1" s="1"/>
  <c r="BL1125" i="1" s="1"/>
  <c r="BN1125" i="1" s="1"/>
  <c r="BJ1045" i="1"/>
  <c r="BK1045" i="1" s="1"/>
  <c r="BL1045" i="1" s="1"/>
  <c r="BN1045" i="1" s="1"/>
  <c r="BJ901" i="1"/>
  <c r="BK901" i="1" s="1"/>
  <c r="BL901" i="1" s="1"/>
  <c r="BN901" i="1" s="1"/>
  <c r="BJ1056" i="1"/>
  <c r="BK1056" i="1" s="1"/>
  <c r="BL1056" i="1" s="1"/>
  <c r="BO1056" i="1" s="1"/>
  <c r="BJ1114" i="1"/>
  <c r="BK1114" i="1" s="1"/>
  <c r="BL1114" i="1" s="1"/>
  <c r="BN1114" i="1" s="1"/>
  <c r="BJ1034" i="1"/>
  <c r="BK1034" i="1" s="1"/>
  <c r="BL1034" i="1" s="1"/>
  <c r="BN1034" i="1" s="1"/>
  <c r="BJ954" i="1"/>
  <c r="BK954" i="1" s="1"/>
  <c r="BL954" i="1" s="1"/>
  <c r="BO954" i="1" s="1"/>
  <c r="BJ826" i="1"/>
  <c r="BK826" i="1" s="1"/>
  <c r="BL826" i="1" s="1"/>
  <c r="BN826" i="1" s="1"/>
  <c r="BJ762" i="1"/>
  <c r="BK762" i="1" s="1"/>
  <c r="BL762" i="1" s="1"/>
  <c r="BN762" i="1" s="1"/>
  <c r="BJ698" i="1"/>
  <c r="BK698" i="1" s="1"/>
  <c r="BL698" i="1" s="1"/>
  <c r="BN698" i="1" s="1"/>
  <c r="BJ570" i="1"/>
  <c r="BK570" i="1" s="1"/>
  <c r="BL570" i="1" s="1"/>
  <c r="BN570" i="1" s="1"/>
  <c r="BJ687" i="1"/>
  <c r="BK687" i="1" s="1"/>
  <c r="BL687" i="1" s="1"/>
  <c r="BM687" i="1" s="1"/>
  <c r="BJ463" i="1"/>
  <c r="BK463" i="1" s="1"/>
  <c r="BL463" i="1" s="1"/>
  <c r="BN463" i="1" s="1"/>
  <c r="BJ95" i="1"/>
  <c r="BK95" i="1" s="1"/>
  <c r="BL95" i="1" s="1"/>
  <c r="BJ382" i="1"/>
  <c r="BK382" i="1" s="1"/>
  <c r="BL382" i="1" s="1"/>
  <c r="BN382" i="1" s="1"/>
  <c r="BJ78" i="1"/>
  <c r="BK78" i="1" s="1"/>
  <c r="BL78" i="1" s="1"/>
  <c r="BJ693" i="1"/>
  <c r="BK693" i="1" s="1"/>
  <c r="BL693" i="1" s="1"/>
  <c r="BN693" i="1" s="1"/>
  <c r="BJ549" i="1"/>
  <c r="BK549" i="1" s="1"/>
  <c r="BL549" i="1" s="1"/>
  <c r="BN549" i="1" s="1"/>
  <c r="BJ309" i="1"/>
  <c r="BK309" i="1" s="1"/>
  <c r="BL309" i="1" s="1"/>
  <c r="BN309" i="1" s="1"/>
  <c r="BJ133" i="1"/>
  <c r="BK133" i="1" s="1"/>
  <c r="BL133" i="1" s="1"/>
  <c r="BN133" i="1" s="1"/>
  <c r="BJ588" i="1"/>
  <c r="BK588" i="1" s="1"/>
  <c r="BL588" i="1" s="1"/>
  <c r="BO588" i="1" s="1"/>
  <c r="BJ428" i="1"/>
  <c r="BK428" i="1" s="1"/>
  <c r="BL428" i="1" s="1"/>
  <c r="BJ204" i="1"/>
  <c r="BK204" i="1" s="1"/>
  <c r="BL204" i="1" s="1"/>
  <c r="BN204" i="1" s="1"/>
  <c r="BJ1068" i="1"/>
  <c r="BK1068" i="1" s="1"/>
  <c r="BL1068" i="1" s="1"/>
  <c r="BN1068" i="1" s="1"/>
  <c r="BJ1137" i="1"/>
  <c r="BK1137" i="1" s="1"/>
  <c r="BL1137" i="1" s="1"/>
  <c r="BN1137" i="1" s="1"/>
  <c r="BJ1041" i="1"/>
  <c r="BK1041" i="1" s="1"/>
  <c r="BL1041" i="1" s="1"/>
  <c r="BN1041" i="1" s="1"/>
  <c r="BJ897" i="1"/>
  <c r="BK897" i="1" s="1"/>
  <c r="BL897" i="1" s="1"/>
  <c r="BN897" i="1" s="1"/>
  <c r="BJ1132" i="1"/>
  <c r="BK1132" i="1" s="1"/>
  <c r="BL1132" i="1" s="1"/>
  <c r="BN1132" i="1" s="1"/>
  <c r="BJ972" i="1"/>
  <c r="BK972" i="1" s="1"/>
  <c r="BL972" i="1" s="1"/>
  <c r="BN972" i="1" s="1"/>
  <c r="BJ1179" i="1"/>
  <c r="BK1179" i="1" s="1"/>
  <c r="BL1179" i="1" s="1"/>
  <c r="BN1179" i="1" s="1"/>
  <c r="BJ982" i="1"/>
  <c r="BK982" i="1" s="1"/>
  <c r="BL982" i="1" s="1"/>
  <c r="BM982" i="1" s="1"/>
  <c r="BR838" i="1"/>
  <c r="BJ838" i="1"/>
  <c r="BK838" i="1" s="1"/>
  <c r="BL838" i="1" s="1"/>
  <c r="BN838" i="1" s="1"/>
  <c r="BJ582" i="1"/>
  <c r="BK582" i="1" s="1"/>
  <c r="BL582" i="1" s="1"/>
  <c r="BN582" i="1" s="1"/>
  <c r="BJ747" i="1"/>
  <c r="BK747" i="1" s="1"/>
  <c r="BL747" i="1" s="1"/>
  <c r="BO747" i="1" s="1"/>
  <c r="BJ683" i="1"/>
  <c r="BK683" i="1" s="1"/>
  <c r="BL683" i="1" s="1"/>
  <c r="BN683" i="1" s="1"/>
  <c r="BR363" i="1"/>
  <c r="BJ363" i="1"/>
  <c r="BK363" i="1" s="1"/>
  <c r="BL363" i="1" s="1"/>
  <c r="BN363" i="1" s="1"/>
  <c r="BJ123" i="1"/>
  <c r="BK123" i="1" s="1"/>
  <c r="BL123" i="1" s="1"/>
  <c r="BO123" i="1" s="1"/>
  <c r="BJ458" i="1"/>
  <c r="BK458" i="1" s="1"/>
  <c r="BL458" i="1" s="1"/>
  <c r="BN458" i="1" s="1"/>
  <c r="BJ378" i="1"/>
  <c r="BK378" i="1" s="1"/>
  <c r="BL378" i="1" s="1"/>
  <c r="BN378" i="1" s="1"/>
  <c r="BJ577" i="1"/>
  <c r="BK577" i="1" s="1"/>
  <c r="BL577" i="1" s="1"/>
  <c r="BO577" i="1" s="1"/>
  <c r="BJ481" i="1"/>
  <c r="BK481" i="1" s="1"/>
  <c r="BL481" i="1" s="1"/>
  <c r="BN481" i="1" s="1"/>
  <c r="BJ632" i="1"/>
  <c r="BK632" i="1" s="1"/>
  <c r="BL632" i="1" s="1"/>
  <c r="BN632" i="1" s="1"/>
  <c r="BR392" i="1"/>
  <c r="BJ392" i="1"/>
  <c r="BK392" i="1" s="1"/>
  <c r="BL392" i="1" s="1"/>
  <c r="BO392" i="1" s="1"/>
  <c r="BJ328" i="1"/>
  <c r="BK328" i="1" s="1"/>
  <c r="BL328" i="1" s="1"/>
  <c r="BN328" i="1" s="1"/>
  <c r="BJ232" i="1"/>
  <c r="BK232" i="1" s="1"/>
  <c r="BL232" i="1" s="1"/>
  <c r="BN232" i="1" s="1"/>
  <c r="BR8" i="1"/>
  <c r="BJ8" i="1"/>
  <c r="BK8" i="1" s="1"/>
  <c r="BL8" i="1" s="1"/>
  <c r="BN8" i="1" s="1"/>
  <c r="BJ841" i="1"/>
  <c r="BK841" i="1" s="1"/>
  <c r="BL841" i="1" s="1"/>
  <c r="BO841" i="1" s="1"/>
  <c r="BJ1037" i="1"/>
  <c r="BK1037" i="1" s="1"/>
  <c r="BL1037" i="1" s="1"/>
  <c r="BN1037" i="1" s="1"/>
  <c r="BJ1128" i="1"/>
  <c r="BK1128" i="1" s="1"/>
  <c r="BL1128" i="1" s="1"/>
  <c r="BN1128" i="1" s="1"/>
  <c r="BR1000" i="1"/>
  <c r="BJ1000" i="1"/>
  <c r="BK1000" i="1" s="1"/>
  <c r="BL1000" i="1" s="1"/>
  <c r="BM1000" i="1" s="1"/>
  <c r="BJ951" i="1"/>
  <c r="BK951" i="1" s="1"/>
  <c r="BL951" i="1" s="1"/>
  <c r="BN951" i="1" s="1"/>
  <c r="BJ1138" i="1"/>
  <c r="BK1138" i="1" s="1"/>
  <c r="BL1138" i="1" s="1"/>
  <c r="BN1138" i="1" s="1"/>
  <c r="BR1026" i="1"/>
  <c r="BJ1026" i="1"/>
  <c r="BK1026" i="1" s="1"/>
  <c r="BL1026" i="1" s="1"/>
  <c r="BN1026" i="1" s="1"/>
  <c r="BJ898" i="1"/>
  <c r="BK898" i="1" s="1"/>
  <c r="BL898" i="1" s="1"/>
  <c r="BN898" i="1" s="1"/>
  <c r="BJ770" i="1"/>
  <c r="BK770" i="1" s="1"/>
  <c r="BL770" i="1" s="1"/>
  <c r="BN770" i="1" s="1"/>
  <c r="BR562" i="1"/>
  <c r="BJ562" i="1"/>
  <c r="BK562" i="1" s="1"/>
  <c r="BL562" i="1" s="1"/>
  <c r="BN562" i="1" s="1"/>
  <c r="BJ759" i="1"/>
  <c r="BK759" i="1" s="1"/>
  <c r="BL759" i="1" s="1"/>
  <c r="BN759" i="1" s="1"/>
  <c r="BJ631" i="1"/>
  <c r="BK631" i="1" s="1"/>
  <c r="BL631" i="1" s="1"/>
  <c r="BN631" i="1" s="1"/>
  <c r="BJ535" i="1"/>
  <c r="BK535" i="1" s="1"/>
  <c r="BL535" i="1" s="1"/>
  <c r="BN535" i="1" s="1"/>
  <c r="BJ454" i="1"/>
  <c r="BK454" i="1" s="1"/>
  <c r="BL454" i="1" s="1"/>
  <c r="BN454" i="1" s="1"/>
  <c r="BJ166" i="1"/>
  <c r="BK166" i="1" s="1"/>
  <c r="BL166" i="1" s="1"/>
  <c r="BN166" i="1" s="1"/>
  <c r="BR102" i="1"/>
  <c r="BJ102" i="1"/>
  <c r="BK102" i="1" s="1"/>
  <c r="BL102" i="1" s="1"/>
  <c r="BN102" i="1" s="1"/>
  <c r="BJ6" i="1"/>
  <c r="BK6" i="1" s="1"/>
  <c r="BL6" i="1" s="1"/>
  <c r="BN6" i="1" s="1"/>
  <c r="BJ621" i="1"/>
  <c r="BK621" i="1" s="1"/>
  <c r="BL621" i="1" s="1"/>
  <c r="BN621" i="1" s="1"/>
  <c r="BJ557" i="1"/>
  <c r="BK557" i="1" s="1"/>
  <c r="BL557" i="1" s="1"/>
  <c r="BN557" i="1" s="1"/>
  <c r="BJ285" i="1"/>
  <c r="BK285" i="1" s="1"/>
  <c r="BL285" i="1" s="1"/>
  <c r="BN285" i="1" s="1"/>
  <c r="BJ45" i="1"/>
  <c r="BK45" i="1" s="1"/>
  <c r="BL45" i="1" s="1"/>
  <c r="BN45" i="1" s="1"/>
  <c r="BJ580" i="1"/>
  <c r="BK580" i="1" s="1"/>
  <c r="BL580" i="1" s="1"/>
  <c r="BN580" i="1" s="1"/>
  <c r="BJ340" i="1"/>
  <c r="BK340" i="1" s="1"/>
  <c r="BL340" i="1" s="1"/>
  <c r="BN340" i="1" s="1"/>
  <c r="BJ228" i="1"/>
  <c r="BK228" i="1" s="1"/>
  <c r="BL228" i="1" s="1"/>
  <c r="BN228" i="1" s="1"/>
  <c r="BO243" i="1"/>
  <c r="BM1025" i="1"/>
  <c r="BO495" i="1"/>
  <c r="BM550" i="1"/>
  <c r="BO490" i="1"/>
  <c r="BM42" i="1"/>
  <c r="BO509" i="1"/>
  <c r="BM365" i="1"/>
  <c r="BO261" i="1"/>
  <c r="BM69" i="1"/>
  <c r="BM504" i="1"/>
  <c r="BO352" i="1"/>
  <c r="BO67" i="1"/>
  <c r="BM1071" i="1"/>
  <c r="BO483" i="1"/>
  <c r="BM518" i="1"/>
  <c r="BO486" i="1"/>
  <c r="BM258" i="1"/>
  <c r="BO62" i="1"/>
  <c r="BM565" i="1"/>
  <c r="BO489" i="1"/>
  <c r="BM273" i="1"/>
  <c r="BO213" i="1"/>
  <c r="BM845" i="1"/>
  <c r="BM256" i="1"/>
  <c r="BO56" i="1"/>
  <c r="BO351" i="1"/>
  <c r="BM514" i="1"/>
  <c r="BO410" i="1"/>
  <c r="BM254" i="1"/>
  <c r="BO58" i="1"/>
  <c r="BM517" i="1"/>
  <c r="BM269" i="1"/>
  <c r="BO121" i="1"/>
  <c r="BM784" i="1"/>
  <c r="BO252" i="1"/>
  <c r="BM44" i="1"/>
  <c r="BR905" i="1"/>
  <c r="BR1107" i="1"/>
  <c r="BR899" i="1"/>
  <c r="BR549" i="1"/>
  <c r="BR796" i="1"/>
  <c r="BR1068" i="1"/>
  <c r="BR1041" i="1"/>
  <c r="BR897" i="1"/>
  <c r="BR982" i="1"/>
  <c r="BR710" i="1"/>
  <c r="BR123" i="1"/>
  <c r="BR378" i="1"/>
  <c r="BR577" i="1"/>
  <c r="BR481" i="1"/>
  <c r="BR760" i="1"/>
  <c r="BR632" i="1"/>
  <c r="BR328" i="1"/>
  <c r="BR232" i="1"/>
  <c r="BR841" i="1"/>
  <c r="BR1037" i="1"/>
  <c r="BR1128" i="1"/>
  <c r="BR1138" i="1"/>
  <c r="BR898" i="1"/>
  <c r="BR631" i="1"/>
  <c r="BR535" i="1"/>
  <c r="BR454" i="1"/>
  <c r="BR390" i="1"/>
  <c r="BR621" i="1"/>
  <c r="BR285" i="1"/>
  <c r="BR644" i="1"/>
  <c r="BR340" i="1"/>
  <c r="BR228" i="1"/>
  <c r="BV755" i="1"/>
  <c r="BT350" i="1"/>
  <c r="BV350" i="1"/>
  <c r="BV260" i="1"/>
  <c r="BT60" i="1"/>
  <c r="BV1071" i="1"/>
  <c r="BV258" i="1"/>
  <c r="BT565" i="1"/>
  <c r="BV489" i="1"/>
  <c r="BV273" i="1"/>
  <c r="BV213" i="1"/>
  <c r="BV516" i="1"/>
  <c r="BT516" i="1"/>
  <c r="BV72" i="1"/>
  <c r="BT72" i="1"/>
  <c r="BT1069" i="1"/>
  <c r="BV498" i="1"/>
  <c r="BT498" i="1"/>
  <c r="BT512" i="1"/>
  <c r="BV247" i="1"/>
  <c r="BT247" i="1"/>
  <c r="BT271" i="1"/>
  <c r="BV271" i="1"/>
  <c r="BT70" i="1"/>
  <c r="BV70" i="1"/>
  <c r="BT337" i="1"/>
  <c r="BT300" i="1"/>
  <c r="BR761" i="1"/>
  <c r="BR153" i="1"/>
  <c r="BR400" i="1"/>
  <c r="BR1173" i="1"/>
  <c r="BR1002" i="1"/>
  <c r="BR735" i="1"/>
  <c r="BR401" i="1"/>
  <c r="BR88" i="1"/>
  <c r="BR999" i="1"/>
  <c r="BR839" i="1"/>
  <c r="BR1122" i="1"/>
  <c r="BR946" i="1"/>
  <c r="BR471" i="1"/>
  <c r="BR407" i="1"/>
  <c r="BR343" i="1"/>
  <c r="BR279" i="1"/>
  <c r="BR438" i="1"/>
  <c r="BR685" i="1"/>
  <c r="BR820" i="1"/>
  <c r="BR628" i="1"/>
  <c r="BR452" i="1"/>
  <c r="BR324" i="1"/>
  <c r="BR953" i="1"/>
  <c r="BR883" i="1"/>
  <c r="BR1145" i="1"/>
  <c r="BR1012" i="1"/>
  <c r="BR1139" i="1"/>
  <c r="BR931" i="1"/>
  <c r="BR974" i="1"/>
  <c r="BR910" i="1"/>
  <c r="BR782" i="1"/>
  <c r="BR654" i="1"/>
  <c r="BR323" i="1"/>
  <c r="BR147" i="1"/>
  <c r="BR83" i="1"/>
  <c r="BR434" i="1"/>
  <c r="BR370" i="1"/>
  <c r="BR194" i="1"/>
  <c r="BR50" i="1"/>
  <c r="BR201" i="1"/>
  <c r="BR137" i="1"/>
  <c r="BR21" i="1"/>
  <c r="BR832" i="1"/>
  <c r="BR752" i="1"/>
  <c r="BR624" i="1"/>
  <c r="BR384" i="1"/>
  <c r="BR144" i="1"/>
  <c r="BR861" i="1"/>
  <c r="BR892" i="1"/>
  <c r="BR1157" i="1"/>
  <c r="BR1093" i="1"/>
  <c r="BR933" i="1"/>
  <c r="BR1104" i="1"/>
  <c r="BR1082" i="1"/>
  <c r="BR986" i="1"/>
  <c r="BR922" i="1"/>
  <c r="BR730" i="1"/>
  <c r="BR538" i="1"/>
  <c r="BR191" i="1"/>
  <c r="BR127" i="1"/>
  <c r="BR478" i="1"/>
  <c r="BR414" i="1"/>
  <c r="BR238" i="1"/>
  <c r="BR341" i="1"/>
  <c r="BR277" i="1"/>
  <c r="BR165" i="1"/>
  <c r="BR101" i="1"/>
  <c r="BR17" i="1"/>
  <c r="BR828" i="1"/>
  <c r="BR764" i="1"/>
  <c r="BR700" i="1"/>
  <c r="BR620" i="1"/>
  <c r="BR556" i="1"/>
  <c r="BR236" i="1"/>
  <c r="BR1169" i="1"/>
  <c r="BR993" i="1"/>
  <c r="BR1164" i="1"/>
  <c r="BR1100" i="1"/>
  <c r="BR1004" i="1"/>
  <c r="BR1051" i="1"/>
  <c r="BR971" i="1"/>
  <c r="BR950" i="1"/>
  <c r="BR886" i="1"/>
  <c r="BR614" i="1"/>
  <c r="BR779" i="1"/>
  <c r="BR475" i="1"/>
  <c r="BR331" i="1"/>
  <c r="BR155" i="1"/>
  <c r="BR282" i="1"/>
  <c r="BR106" i="1"/>
  <c r="BR817" i="1"/>
  <c r="BR545" i="1"/>
  <c r="BR856" i="1"/>
  <c r="BR664" i="1"/>
  <c r="BR600" i="1"/>
  <c r="BR360" i="1"/>
  <c r="BR1076" i="1"/>
  <c r="BR1149" i="1"/>
  <c r="BR1085" i="1"/>
  <c r="BR1160" i="1"/>
  <c r="BR1096" i="1"/>
  <c r="BR930" i="1"/>
  <c r="BR722" i="1"/>
  <c r="BR658" i="1"/>
  <c r="BR530" i="1"/>
  <c r="BR727" i="1"/>
  <c r="BR455" i="1"/>
  <c r="BR7" i="1"/>
  <c r="BR358" i="1"/>
  <c r="BR294" i="1"/>
  <c r="BR134" i="1"/>
  <c r="BR740" i="1"/>
  <c r="BR612" i="1"/>
  <c r="BR548" i="1"/>
  <c r="BR308" i="1"/>
  <c r="BT299" i="1"/>
  <c r="BV299" i="1"/>
  <c r="BT243" i="1"/>
  <c r="BV243" i="1"/>
  <c r="BT488" i="1"/>
  <c r="BV488" i="1"/>
  <c r="BV276" i="1"/>
  <c r="BV122" i="1"/>
  <c r="BT122" i="1"/>
  <c r="BV833" i="1"/>
  <c r="BT833" i="1"/>
  <c r="BT353" i="1"/>
  <c r="BV353" i="1"/>
  <c r="BT500" i="1"/>
  <c r="BT255" i="1"/>
  <c r="BV551" i="1"/>
  <c r="BT551" i="1"/>
  <c r="BV1019" i="1"/>
  <c r="BT1019" i="1"/>
  <c r="BT784" i="1"/>
  <c r="BV1023" i="1"/>
  <c r="BT263" i="1"/>
  <c r="BV43" i="1"/>
  <c r="BV409" i="1"/>
  <c r="BR1097" i="1"/>
  <c r="BR1072" i="1"/>
  <c r="BR880" i="1"/>
  <c r="BR1081" i="1"/>
  <c r="BR937" i="1"/>
  <c r="BR894" i="1"/>
  <c r="BK684" i="1"/>
  <c r="BL684" i="1" s="1"/>
  <c r="BN684" i="1" s="1"/>
  <c r="BR888" i="1"/>
  <c r="BR1035" i="1"/>
  <c r="BR203" i="1"/>
  <c r="BR1053" i="1"/>
  <c r="BR36" i="1"/>
  <c r="BJ839" i="1" l="1"/>
  <c r="BK839" i="1" s="1"/>
  <c r="BL839" i="1" s="1"/>
  <c r="BJ1126" i="1"/>
  <c r="BK1126" i="1" s="1"/>
  <c r="BL1126" i="1" s="1"/>
  <c r="BM1126" i="1" s="1"/>
  <c r="BN67" i="1"/>
  <c r="BQ107" i="1"/>
  <c r="BR107" i="1" s="1"/>
  <c r="BJ1017" i="1"/>
  <c r="BK1017" i="1" s="1"/>
  <c r="BL1017" i="1" s="1"/>
  <c r="BT264" i="1"/>
  <c r="BJ534" i="1"/>
  <c r="BK534" i="1" s="1"/>
  <c r="BL534" i="1" s="1"/>
  <c r="BM534" i="1" s="1"/>
  <c r="BU1019" i="1"/>
  <c r="BU122" i="1"/>
  <c r="BU488" i="1"/>
  <c r="BU784" i="1"/>
  <c r="BU353" i="1"/>
  <c r="BU300" i="1"/>
  <c r="BU512" i="1"/>
  <c r="BU72" i="1"/>
  <c r="BU256" i="1"/>
  <c r="BU244" i="1"/>
  <c r="BU569" i="1"/>
  <c r="BU265" i="1"/>
  <c r="BU61" i="1"/>
  <c r="BU691" i="1"/>
  <c r="BU44" i="1"/>
  <c r="BU409" i="1"/>
  <c r="BU43" i="1"/>
  <c r="BU1200" i="1"/>
  <c r="BU1196" i="1"/>
  <c r="BU1202" i="1"/>
  <c r="BU255" i="1"/>
  <c r="BU498" i="1"/>
  <c r="BU350" i="1"/>
  <c r="BU276" i="1"/>
  <c r="BU568" i="1"/>
  <c r="BU490" i="1"/>
  <c r="BU213" i="1"/>
  <c r="BU62" i="1"/>
  <c r="BU333" i="1"/>
  <c r="BU74" i="1"/>
  <c r="BU755" i="1"/>
  <c r="BU349" i="1"/>
  <c r="BU243" i="1"/>
  <c r="BU337" i="1"/>
  <c r="BU263" i="1"/>
  <c r="BU500" i="1"/>
  <c r="BU247" i="1"/>
  <c r="BU516" i="1"/>
  <c r="BU60" i="1"/>
  <c r="BU505" i="1"/>
  <c r="BU783" i="1"/>
  <c r="BU519" i="1"/>
  <c r="BU66" i="1"/>
  <c r="BU332" i="1"/>
  <c r="BU1020" i="1"/>
  <c r="BU56" i="1"/>
  <c r="BU251" i="1"/>
  <c r="BU54" i="1"/>
  <c r="BU261" i="1"/>
  <c r="BU484" i="1"/>
  <c r="BU1195" i="1"/>
  <c r="BU833" i="1"/>
  <c r="BU271" i="1"/>
  <c r="BU551" i="1"/>
  <c r="BU299" i="1"/>
  <c r="BU70" i="1"/>
  <c r="BU1069" i="1"/>
  <c r="BU565" i="1"/>
  <c r="BU267" i="1"/>
  <c r="BU494" i="1"/>
  <c r="BU1023" i="1"/>
  <c r="BU502" i="1"/>
  <c r="BU351" i="1"/>
  <c r="BU273" i="1"/>
  <c r="BU248" i="1"/>
  <c r="BU348" i="1"/>
  <c r="BU489" i="1"/>
  <c r="BU1071" i="1"/>
  <c r="BU496" i="1"/>
  <c r="BU260" i="1"/>
  <c r="BU566" i="1"/>
  <c r="BU258" i="1"/>
  <c r="BL60" i="1"/>
  <c r="BO60" i="1" s="1"/>
  <c r="BX1213" i="1"/>
  <c r="BM89" i="1"/>
  <c r="BU1223" i="1"/>
  <c r="BU1221" i="1"/>
  <c r="BU1222" i="1"/>
  <c r="BU1209" i="1"/>
  <c r="BU1204" i="1"/>
  <c r="BU1212" i="1"/>
  <c r="BV1220" i="1"/>
  <c r="BT1220" i="1"/>
  <c r="BU1216" i="1"/>
  <c r="BU1217" i="1"/>
  <c r="BU1203" i="1"/>
  <c r="BU1215" i="1"/>
  <c r="BU1207" i="1"/>
  <c r="BU1219" i="1"/>
  <c r="BU1214" i="1"/>
  <c r="BU1205" i="1"/>
  <c r="BV1206" i="1"/>
  <c r="BT1206" i="1"/>
  <c r="BU1210" i="1"/>
  <c r="BU1208" i="1"/>
  <c r="BU1218" i="1"/>
  <c r="BU1211" i="1"/>
  <c r="BT513" i="1"/>
  <c r="BV44" i="1"/>
  <c r="BT491" i="1"/>
  <c r="BT364" i="1"/>
  <c r="BV244" i="1"/>
  <c r="BT37" i="1"/>
  <c r="BO570" i="1"/>
  <c r="BT254" i="1"/>
  <c r="BT268" i="1"/>
  <c r="BJ3" i="1"/>
  <c r="BK3" i="1" s="1"/>
  <c r="BL3" i="1" s="1"/>
  <c r="BN3" i="1" s="1"/>
  <c r="BJ1086" i="1"/>
  <c r="BK1086" i="1" s="1"/>
  <c r="BL1086" i="1" s="1"/>
  <c r="BJ929" i="1"/>
  <c r="BK929" i="1" s="1"/>
  <c r="BL929" i="1" s="1"/>
  <c r="BN929" i="1" s="1"/>
  <c r="BJ148" i="1"/>
  <c r="BK148" i="1" s="1"/>
  <c r="BL148" i="1" s="1"/>
  <c r="BM148" i="1" s="1"/>
  <c r="BJ878" i="1"/>
  <c r="BK878" i="1" s="1"/>
  <c r="BL878" i="1" s="1"/>
  <c r="BJ628" i="1"/>
  <c r="BK628" i="1" s="1"/>
  <c r="BL628" i="1" s="1"/>
  <c r="BO628" i="1" s="1"/>
  <c r="BM1024" i="1"/>
  <c r="BJ277" i="1"/>
  <c r="BK277" i="1" s="1"/>
  <c r="BL277" i="1" s="1"/>
  <c r="BM277" i="1" s="1"/>
  <c r="BO253" i="1"/>
  <c r="BQ100" i="1"/>
  <c r="BR100" i="1" s="1"/>
  <c r="BJ100" i="1"/>
  <c r="BK100" i="1" s="1"/>
  <c r="BL100" i="1" s="1"/>
  <c r="BQ732" i="1"/>
  <c r="BR732" i="1" s="1"/>
  <c r="BJ732" i="1"/>
  <c r="BK732" i="1" s="1"/>
  <c r="BL732" i="1" s="1"/>
  <c r="BQ611" i="1"/>
  <c r="BR611" i="1" s="1"/>
  <c r="BJ611" i="1"/>
  <c r="BK611" i="1" s="1"/>
  <c r="BL611" i="1" s="1"/>
  <c r="BN611" i="1" s="1"/>
  <c r="BJ134" i="1"/>
  <c r="BK134" i="1" s="1"/>
  <c r="BL134" i="1" s="1"/>
  <c r="BN134" i="1" s="1"/>
  <c r="BJ666" i="1"/>
  <c r="BK666" i="1" s="1"/>
  <c r="BL666" i="1" s="1"/>
  <c r="BN666" i="1" s="1"/>
  <c r="BQ104" i="1"/>
  <c r="BR104" i="1" s="1"/>
  <c r="BJ104" i="1"/>
  <c r="BK104" i="1" s="1"/>
  <c r="BL104" i="1" s="1"/>
  <c r="BN104" i="1" s="1"/>
  <c r="BQ1142" i="1"/>
  <c r="BR1142" i="1" s="1"/>
  <c r="BJ1142" i="1"/>
  <c r="BK1142" i="1" s="1"/>
  <c r="BL1142" i="1" s="1"/>
  <c r="BN1142" i="1" s="1"/>
  <c r="BJ189" i="1"/>
  <c r="BK189" i="1" s="1"/>
  <c r="BL189" i="1" s="1"/>
  <c r="BN189" i="1" s="1"/>
  <c r="BQ189" i="1"/>
  <c r="BR189" i="1" s="1"/>
  <c r="BQ197" i="1"/>
  <c r="BR197" i="1" s="1"/>
  <c r="BJ197" i="1"/>
  <c r="BK197" i="1" s="1"/>
  <c r="BL197" i="1" s="1"/>
  <c r="BO197" i="1" s="1"/>
  <c r="BJ1049" i="1"/>
  <c r="BK1049" i="1" s="1"/>
  <c r="BL1049" i="1" s="1"/>
  <c r="BN1049" i="1" s="1"/>
  <c r="BQ1049" i="1"/>
  <c r="BR1049" i="1" s="1"/>
  <c r="BQ909" i="1"/>
  <c r="BR909" i="1" s="1"/>
  <c r="BJ909" i="1"/>
  <c r="BK909" i="1" s="1"/>
  <c r="BL909" i="1" s="1"/>
  <c r="BM909" i="1" s="1"/>
  <c r="BQ626" i="1"/>
  <c r="BR626" i="1" s="1"/>
  <c r="BJ626" i="1"/>
  <c r="BK626" i="1" s="1"/>
  <c r="BL626" i="1" s="1"/>
  <c r="BN626" i="1" s="1"/>
  <c r="BQ179" i="1"/>
  <c r="BR179" i="1" s="1"/>
  <c r="BJ179" i="1"/>
  <c r="BK179" i="1" s="1"/>
  <c r="BL179" i="1" s="1"/>
  <c r="BN179" i="1" s="1"/>
  <c r="BQ695" i="1"/>
  <c r="BR695" i="1" s="1"/>
  <c r="BJ695" i="1"/>
  <c r="BK695" i="1" s="1"/>
  <c r="BL695" i="1" s="1"/>
  <c r="BN695" i="1" s="1"/>
  <c r="BJ375" i="1"/>
  <c r="BK375" i="1" s="1"/>
  <c r="BL375" i="1" s="1"/>
  <c r="BO375" i="1" s="1"/>
  <c r="BQ375" i="1"/>
  <c r="BR375" i="1" s="1"/>
  <c r="BQ1166" i="1"/>
  <c r="BR1166" i="1" s="1"/>
  <c r="BJ1166" i="1"/>
  <c r="BK1166" i="1" s="1"/>
  <c r="BL1166" i="1" s="1"/>
  <c r="BQ705" i="1"/>
  <c r="BR705" i="1" s="1"/>
  <c r="BJ705" i="1"/>
  <c r="BK705" i="1" s="1"/>
  <c r="BL705" i="1" s="1"/>
  <c r="BN705" i="1" s="1"/>
  <c r="BQ120" i="1"/>
  <c r="BR120" i="1" s="1"/>
  <c r="BJ120" i="1"/>
  <c r="BK120" i="1" s="1"/>
  <c r="BL120" i="1" s="1"/>
  <c r="BM120" i="1" s="1"/>
  <c r="BQ988" i="1"/>
  <c r="BR988" i="1" s="1"/>
  <c r="BJ988" i="1"/>
  <c r="BK988" i="1" s="1"/>
  <c r="BL988" i="1" s="1"/>
  <c r="BO988" i="1" s="1"/>
  <c r="BQ646" i="1"/>
  <c r="BR646" i="1" s="1"/>
  <c r="BJ646" i="1"/>
  <c r="BK646" i="1" s="1"/>
  <c r="BL646" i="1" s="1"/>
  <c r="BN646" i="1" s="1"/>
  <c r="BQ711" i="1"/>
  <c r="BR711" i="1" s="1"/>
  <c r="BJ711" i="1"/>
  <c r="BK711" i="1" s="1"/>
  <c r="BL711" i="1" s="1"/>
  <c r="BM711" i="1" s="1"/>
  <c r="BQ701" i="1"/>
  <c r="BR701" i="1" s="1"/>
  <c r="BJ701" i="1"/>
  <c r="BK701" i="1" s="1"/>
  <c r="BL701" i="1" s="1"/>
  <c r="BN701" i="1" s="1"/>
  <c r="BQ218" i="1"/>
  <c r="BR218" i="1" s="1"/>
  <c r="BJ218" i="1"/>
  <c r="BK218" i="1" s="1"/>
  <c r="BL218" i="1" s="1"/>
  <c r="BN218" i="1" s="1"/>
  <c r="BQ302" i="1"/>
  <c r="BR302" i="1" s="1"/>
  <c r="BJ302" i="1"/>
  <c r="BK302" i="1" s="1"/>
  <c r="BL302" i="1" s="1"/>
  <c r="BN302" i="1" s="1"/>
  <c r="BJ540" i="1"/>
  <c r="BK540" i="1" s="1"/>
  <c r="BL540" i="1" s="1"/>
  <c r="BN540" i="1" s="1"/>
  <c r="BQ540" i="1"/>
  <c r="BR540" i="1" s="1"/>
  <c r="BQ368" i="1"/>
  <c r="BR368" i="1" s="1"/>
  <c r="BJ368" i="1"/>
  <c r="BK368" i="1" s="1"/>
  <c r="BL368" i="1" s="1"/>
  <c r="BN368" i="1" s="1"/>
  <c r="BQ934" i="1"/>
  <c r="BR934" i="1" s="1"/>
  <c r="BJ934" i="1"/>
  <c r="BK934" i="1" s="1"/>
  <c r="BL934" i="1" s="1"/>
  <c r="BO934" i="1" s="1"/>
  <c r="BV568" i="1"/>
  <c r="BV496" i="1"/>
  <c r="BO1067" i="1"/>
  <c r="BT871" i="1"/>
  <c r="BV351" i="1"/>
  <c r="BT274" i="1"/>
  <c r="BT249" i="1"/>
  <c r="BT69" i="1"/>
  <c r="BJ390" i="1"/>
  <c r="BK390" i="1" s="1"/>
  <c r="BL390" i="1" s="1"/>
  <c r="BN390" i="1" s="1"/>
  <c r="BJ456" i="1"/>
  <c r="BK456" i="1" s="1"/>
  <c r="BL456" i="1" s="1"/>
  <c r="BN456" i="1" s="1"/>
  <c r="BJ585" i="1"/>
  <c r="BK585" i="1" s="1"/>
  <c r="BL585" i="1" s="1"/>
  <c r="BJ598" i="1"/>
  <c r="BK598" i="1" s="1"/>
  <c r="BL598" i="1" s="1"/>
  <c r="BN598" i="1" s="1"/>
  <c r="BO409" i="1"/>
  <c r="BQ773" i="1"/>
  <c r="BR773" i="1" s="1"/>
  <c r="BT514" i="1"/>
  <c r="BV251" i="1"/>
  <c r="BV261" i="1"/>
  <c r="BJ796" i="1"/>
  <c r="BK796" i="1" s="1"/>
  <c r="BL796" i="1" s="1"/>
  <c r="BN796" i="1" s="1"/>
  <c r="BJ883" i="1"/>
  <c r="BK883" i="1" s="1"/>
  <c r="BL883" i="1" s="1"/>
  <c r="BM883" i="1" s="1"/>
  <c r="BJ1134" i="1"/>
  <c r="BK1134" i="1" s="1"/>
  <c r="BL1134" i="1" s="1"/>
  <c r="BM1134" i="1" s="1"/>
  <c r="BJ475" i="1"/>
  <c r="BK475" i="1" s="1"/>
  <c r="BL475" i="1" s="1"/>
  <c r="BJ799" i="1"/>
  <c r="BK799" i="1" s="1"/>
  <c r="BL799" i="1" s="1"/>
  <c r="BO799" i="1" s="1"/>
  <c r="BJ343" i="1"/>
  <c r="BK343" i="1" s="1"/>
  <c r="BL343" i="1" s="1"/>
  <c r="BM343" i="1" s="1"/>
  <c r="BJ956" i="1"/>
  <c r="BK956" i="1" s="1"/>
  <c r="BL956" i="1" s="1"/>
  <c r="BM956" i="1" s="1"/>
  <c r="BJ825" i="1"/>
  <c r="BK825" i="1" s="1"/>
  <c r="BL825" i="1" s="1"/>
  <c r="BM55" i="1"/>
  <c r="BM265" i="1"/>
  <c r="BQ164" i="1"/>
  <c r="BR164" i="1" s="1"/>
  <c r="BQ729" i="1"/>
  <c r="BR729" i="1" s="1"/>
  <c r="BV54" i="1"/>
  <c r="BJ644" i="1"/>
  <c r="BK644" i="1" s="1"/>
  <c r="BL644" i="1" s="1"/>
  <c r="BN644" i="1" s="1"/>
  <c r="BJ1015" i="1"/>
  <c r="BK1015" i="1" s="1"/>
  <c r="BL1015" i="1" s="1"/>
  <c r="BN1015" i="1" s="1"/>
  <c r="BJ776" i="1"/>
  <c r="BK776" i="1" s="1"/>
  <c r="BL776" i="1" s="1"/>
  <c r="BO776" i="1" s="1"/>
  <c r="BJ1123" i="1"/>
  <c r="BK1123" i="1" s="1"/>
  <c r="BL1123" i="1" s="1"/>
  <c r="BO1123" i="1" s="1"/>
  <c r="BJ927" i="1"/>
  <c r="BK927" i="1" s="1"/>
  <c r="BL927" i="1" s="1"/>
  <c r="BN927" i="1" s="1"/>
  <c r="BJ407" i="1"/>
  <c r="BK407" i="1" s="1"/>
  <c r="BL407" i="1" s="1"/>
  <c r="BM407" i="1" s="1"/>
  <c r="BJ1036" i="1"/>
  <c r="BK1036" i="1" s="1"/>
  <c r="BL1036" i="1" s="1"/>
  <c r="BO1036" i="1" s="1"/>
  <c r="BO250" i="1"/>
  <c r="BQ639" i="1"/>
  <c r="BR639" i="1" s="1"/>
  <c r="BV484" i="1"/>
  <c r="BT42" i="1"/>
  <c r="BJ772" i="1"/>
  <c r="BK772" i="1" s="1"/>
  <c r="BL772" i="1" s="1"/>
  <c r="BN772" i="1" s="1"/>
  <c r="BJ423" i="1"/>
  <c r="BK423" i="1" s="1"/>
  <c r="BL423" i="1" s="1"/>
  <c r="BN423" i="1" s="1"/>
  <c r="BJ936" i="1"/>
  <c r="BK936" i="1" s="1"/>
  <c r="BL936" i="1" s="1"/>
  <c r="BN936" i="1" s="1"/>
  <c r="BJ345" i="1"/>
  <c r="BK345" i="1" s="1"/>
  <c r="BL345" i="1" s="1"/>
  <c r="BO345" i="1" s="1"/>
  <c r="BJ1094" i="1"/>
  <c r="BK1094" i="1" s="1"/>
  <c r="BL1094" i="1" s="1"/>
  <c r="BN1094" i="1" s="1"/>
  <c r="BJ546" i="1"/>
  <c r="BK546" i="1" s="1"/>
  <c r="BL546" i="1" s="1"/>
  <c r="BN546" i="1" s="1"/>
  <c r="BN273" i="1"/>
  <c r="BM488" i="1"/>
  <c r="BO364" i="1"/>
  <c r="BQ543" i="1"/>
  <c r="BR543" i="1" s="1"/>
  <c r="BJ468" i="1"/>
  <c r="BK468" i="1" s="1"/>
  <c r="BL468" i="1" s="1"/>
  <c r="BN468" i="1" s="1"/>
  <c r="BO1132" i="1"/>
  <c r="BV566" i="1"/>
  <c r="BJ875" i="1"/>
  <c r="BK875" i="1" s="1"/>
  <c r="BL875" i="1" s="1"/>
  <c r="BN875" i="1" s="1"/>
  <c r="BJ953" i="1"/>
  <c r="BK953" i="1" s="1"/>
  <c r="BL953" i="1" s="1"/>
  <c r="BM953" i="1" s="1"/>
  <c r="BJ1135" i="1"/>
  <c r="BK1135" i="1" s="1"/>
  <c r="BL1135" i="1" s="1"/>
  <c r="BN1135" i="1" s="1"/>
  <c r="BJ971" i="1"/>
  <c r="BK971" i="1" s="1"/>
  <c r="BL971" i="1" s="1"/>
  <c r="BN971" i="1" s="1"/>
  <c r="BN71" i="1"/>
  <c r="BO566" i="1"/>
  <c r="BM409" i="1"/>
  <c r="BJ605" i="1"/>
  <c r="BK605" i="1" s="1"/>
  <c r="BL605" i="1" s="1"/>
  <c r="BT1065" i="1"/>
  <c r="BJ1099" i="1"/>
  <c r="BK1099" i="1" s="1"/>
  <c r="BL1099" i="1" s="1"/>
  <c r="BN1099" i="1" s="1"/>
  <c r="BJ807" i="1"/>
  <c r="BK807" i="1" s="1"/>
  <c r="BL807" i="1" s="1"/>
  <c r="BN807" i="1" s="1"/>
  <c r="BJ940" i="1"/>
  <c r="BK940" i="1" s="1"/>
  <c r="BL940" i="1" s="1"/>
  <c r="BN940" i="1" s="1"/>
  <c r="BJ144" i="1"/>
  <c r="BK144" i="1" s="1"/>
  <c r="BL144" i="1" s="1"/>
  <c r="BN144" i="1" s="1"/>
  <c r="BJ572" i="1"/>
  <c r="BK572" i="1" s="1"/>
  <c r="BL572" i="1" s="1"/>
  <c r="BM572" i="1" s="1"/>
  <c r="BO272" i="1"/>
  <c r="BO71" i="1"/>
  <c r="BN485" i="1"/>
  <c r="BM250" i="1"/>
  <c r="BQ1109" i="1"/>
  <c r="BR1109" i="1" s="1"/>
  <c r="BQ1144" i="1"/>
  <c r="BR1144" i="1" s="1"/>
  <c r="BO463" i="1"/>
  <c r="BO246" i="1"/>
  <c r="BJ1060" i="1"/>
  <c r="BK1060" i="1" s="1"/>
  <c r="BL1060" i="1" s="1"/>
  <c r="BN1060" i="1" s="1"/>
  <c r="BJ1159" i="1"/>
  <c r="BK1159" i="1" s="1"/>
  <c r="BL1159" i="1" s="1"/>
  <c r="BM1159" i="1" s="1"/>
  <c r="BJ433" i="1"/>
  <c r="BK433" i="1" s="1"/>
  <c r="BL433" i="1" s="1"/>
  <c r="BN433" i="1" s="1"/>
  <c r="BJ1152" i="1"/>
  <c r="BK1152" i="1" s="1"/>
  <c r="BL1152" i="1" s="1"/>
  <c r="BN1152" i="1" s="1"/>
  <c r="BJ1004" i="1"/>
  <c r="BK1004" i="1" s="1"/>
  <c r="BL1004" i="1" s="1"/>
  <c r="BN1004" i="1" s="1"/>
  <c r="BO333" i="1"/>
  <c r="BM485" i="1"/>
  <c r="BO300" i="1"/>
  <c r="BO54" i="1"/>
  <c r="BM364" i="1"/>
  <c r="BJ230" i="1"/>
  <c r="BK230" i="1" s="1"/>
  <c r="BL230" i="1" s="1"/>
  <c r="BQ230" i="1"/>
  <c r="BR230" i="1" s="1"/>
  <c r="BQ16" i="1"/>
  <c r="BR16" i="1" s="1"/>
  <c r="BJ16" i="1"/>
  <c r="BK16" i="1" s="1"/>
  <c r="BL16" i="1" s="1"/>
  <c r="BQ696" i="1"/>
  <c r="BR696" i="1" s="1"/>
  <c r="BJ696" i="1"/>
  <c r="BK696" i="1" s="1"/>
  <c r="BL696" i="1" s="1"/>
  <c r="BN696" i="1" s="1"/>
  <c r="BQ39" i="1"/>
  <c r="BR39" i="1" s="1"/>
  <c r="BJ39" i="1"/>
  <c r="BK39" i="1" s="1"/>
  <c r="BL39" i="1" s="1"/>
  <c r="BN39" i="1" s="1"/>
  <c r="BQ1070" i="1"/>
  <c r="BR1070" i="1" s="1"/>
  <c r="BJ1070" i="1"/>
  <c r="BK1070" i="1" s="1"/>
  <c r="BL1070" i="1" s="1"/>
  <c r="BM1070" i="1" s="1"/>
  <c r="BT259" i="1"/>
  <c r="BV259" i="1"/>
  <c r="BQ963" i="1"/>
  <c r="BR963" i="1" s="1"/>
  <c r="BJ963" i="1"/>
  <c r="BK963" i="1" s="1"/>
  <c r="BL963" i="1" s="1"/>
  <c r="BN963" i="1" s="1"/>
  <c r="BJ233" i="1"/>
  <c r="BK233" i="1" s="1"/>
  <c r="BL233" i="1" s="1"/>
  <c r="BN233" i="1" s="1"/>
  <c r="BQ233" i="1"/>
  <c r="BR233" i="1" s="1"/>
  <c r="BS233" i="1" s="1"/>
  <c r="BJ786" i="1"/>
  <c r="BK786" i="1" s="1"/>
  <c r="BL786" i="1" s="1"/>
  <c r="BM786" i="1" s="1"/>
  <c r="BQ786" i="1"/>
  <c r="BR786" i="1" s="1"/>
  <c r="BQ714" i="1"/>
  <c r="BR714" i="1" s="1"/>
  <c r="BJ714" i="1"/>
  <c r="BK714" i="1" s="1"/>
  <c r="BL714" i="1" s="1"/>
  <c r="BN714" i="1" s="1"/>
  <c r="BJ782" i="1"/>
  <c r="BK782" i="1" s="1"/>
  <c r="BL782" i="1" s="1"/>
  <c r="BJ324" i="1"/>
  <c r="BK324" i="1" s="1"/>
  <c r="BL324" i="1" s="1"/>
  <c r="BM324" i="1" s="1"/>
  <c r="BM1067" i="1"/>
  <c r="BV62" i="1"/>
  <c r="BJ1108" i="1"/>
  <c r="BK1108" i="1" s="1"/>
  <c r="BL1108" i="1" s="1"/>
  <c r="BO1108" i="1" s="1"/>
  <c r="BJ1164" i="1"/>
  <c r="BK1164" i="1" s="1"/>
  <c r="BL1164" i="1" s="1"/>
  <c r="BN1164" i="1" s="1"/>
  <c r="BV332" i="1"/>
  <c r="BT483" i="1"/>
  <c r="BO516" i="1"/>
  <c r="BJ52" i="1"/>
  <c r="BK52" i="1" s="1"/>
  <c r="BL52" i="1" s="1"/>
  <c r="BN52" i="1" s="1"/>
  <c r="BJ236" i="1"/>
  <c r="BK236" i="1" s="1"/>
  <c r="BL236" i="1" s="1"/>
  <c r="BN236" i="1" s="1"/>
  <c r="BJ624" i="1"/>
  <c r="BK624" i="1" s="1"/>
  <c r="BL624" i="1" s="1"/>
  <c r="BN624" i="1" s="1"/>
  <c r="BJ377" i="1"/>
  <c r="BK377" i="1" s="1"/>
  <c r="BL377" i="1" s="1"/>
  <c r="BM270" i="1"/>
  <c r="BO653" i="1"/>
  <c r="BM494" i="1"/>
  <c r="BJ372" i="1"/>
  <c r="BK372" i="1" s="1"/>
  <c r="BL372" i="1" s="1"/>
  <c r="BN372" i="1" s="1"/>
  <c r="BJ537" i="1"/>
  <c r="BK537" i="1" s="1"/>
  <c r="BL537" i="1" s="1"/>
  <c r="BM537" i="1" s="1"/>
  <c r="BJ471" i="1"/>
  <c r="BK471" i="1" s="1"/>
  <c r="BL471" i="1" s="1"/>
  <c r="BT262" i="1"/>
  <c r="BV265" i="1"/>
  <c r="BT495" i="1"/>
  <c r="BT869" i="1"/>
  <c r="BJ323" i="1"/>
  <c r="BK323" i="1" s="1"/>
  <c r="BL323" i="1" s="1"/>
  <c r="BN323" i="1" s="1"/>
  <c r="BJ425" i="1"/>
  <c r="BK425" i="1" s="1"/>
  <c r="BL425" i="1" s="1"/>
  <c r="BN425" i="1" s="1"/>
  <c r="BJ804" i="1"/>
  <c r="BK804" i="1" s="1"/>
  <c r="BL804" i="1" s="1"/>
  <c r="BN804" i="1" s="1"/>
  <c r="BJ764" i="1"/>
  <c r="BK764" i="1" s="1"/>
  <c r="BL764" i="1" s="1"/>
  <c r="BN764" i="1" s="1"/>
  <c r="BJ1092" i="1"/>
  <c r="BK1092" i="1" s="1"/>
  <c r="BL1092" i="1" s="1"/>
  <c r="BO1092" i="1" s="1"/>
  <c r="BQ119" i="1"/>
  <c r="BR119" i="1" s="1"/>
  <c r="BV494" i="1"/>
  <c r="BV691" i="1"/>
  <c r="BT71" i="1"/>
  <c r="BM1128" i="1"/>
  <c r="BT1025" i="1"/>
  <c r="BO496" i="1"/>
  <c r="BJ710" i="1"/>
  <c r="BK710" i="1" s="1"/>
  <c r="BL710" i="1" s="1"/>
  <c r="BN710" i="1" s="1"/>
  <c r="BJ931" i="1"/>
  <c r="BK931" i="1" s="1"/>
  <c r="BL931" i="1" s="1"/>
  <c r="BJ1061" i="1"/>
  <c r="BK1061" i="1" s="1"/>
  <c r="BL1061" i="1" s="1"/>
  <c r="BM1061" i="1" s="1"/>
  <c r="BJ837" i="1"/>
  <c r="BK837" i="1" s="1"/>
  <c r="BL837" i="1" s="1"/>
  <c r="BM837" i="1" s="1"/>
  <c r="BJ49" i="1"/>
  <c r="BK49" i="1" s="1"/>
  <c r="BL49" i="1" s="1"/>
  <c r="BN49" i="1" s="1"/>
  <c r="BJ661" i="1"/>
  <c r="BK661" i="1" s="1"/>
  <c r="BL661" i="1" s="1"/>
  <c r="BQ81" i="1"/>
  <c r="BR81" i="1" s="1"/>
  <c r="BQ938" i="1"/>
  <c r="BR938" i="1" s="1"/>
  <c r="BQ461" i="1"/>
  <c r="BR461" i="1" s="1"/>
  <c r="BJ461" i="1"/>
  <c r="BK461" i="1" s="1"/>
  <c r="BL461" i="1" s="1"/>
  <c r="BJ329" i="1"/>
  <c r="BK329" i="1" s="1"/>
  <c r="BL329" i="1" s="1"/>
  <c r="BN329" i="1" s="1"/>
  <c r="BQ329" i="1"/>
  <c r="BR329" i="1" s="1"/>
  <c r="BQ469" i="1"/>
  <c r="BR469" i="1" s="1"/>
  <c r="BJ469" i="1"/>
  <c r="BK469" i="1" s="1"/>
  <c r="BL469" i="1" s="1"/>
  <c r="BN469" i="1" s="1"/>
  <c r="BQ140" i="1"/>
  <c r="BR140" i="1" s="1"/>
  <c r="BJ140" i="1"/>
  <c r="BK140" i="1" s="1"/>
  <c r="BL140" i="1" s="1"/>
  <c r="BN140" i="1" s="1"/>
  <c r="BQ1079" i="1"/>
  <c r="BR1079" i="1" s="1"/>
  <c r="BJ1079" i="1"/>
  <c r="BK1079" i="1" s="1"/>
  <c r="BL1079" i="1" s="1"/>
  <c r="BN1079" i="1" s="1"/>
  <c r="BJ967" i="1"/>
  <c r="BK967" i="1" s="1"/>
  <c r="BL967" i="1" s="1"/>
  <c r="BM967" i="1" s="1"/>
  <c r="BQ967" i="1"/>
  <c r="BR967" i="1" s="1"/>
  <c r="BQ206" i="1"/>
  <c r="BR206" i="1" s="1"/>
  <c r="BJ206" i="1"/>
  <c r="BK206" i="1" s="1"/>
  <c r="BL206" i="1" s="1"/>
  <c r="BN206" i="1" s="1"/>
  <c r="BJ781" i="1"/>
  <c r="BK781" i="1" s="1"/>
  <c r="BL781" i="1" s="1"/>
  <c r="BM781" i="1" s="1"/>
  <c r="BQ781" i="1"/>
  <c r="BR781" i="1" s="1"/>
  <c r="BJ15" i="1"/>
  <c r="BK15" i="1" s="1"/>
  <c r="BL15" i="1" s="1"/>
  <c r="BN15" i="1" s="1"/>
  <c r="BQ15" i="1"/>
  <c r="BR15" i="1" s="1"/>
  <c r="BJ402" i="1"/>
  <c r="BK402" i="1" s="1"/>
  <c r="BL402" i="1" s="1"/>
  <c r="BN402" i="1" s="1"/>
  <c r="BQ402" i="1"/>
  <c r="BR402" i="1" s="1"/>
  <c r="BQ359" i="1"/>
  <c r="BR359" i="1" s="1"/>
  <c r="BJ359" i="1"/>
  <c r="BK359" i="1" s="1"/>
  <c r="BL359" i="1" s="1"/>
  <c r="BN359" i="1" s="1"/>
  <c r="BJ474" i="1"/>
  <c r="BK474" i="1" s="1"/>
  <c r="BL474" i="1" s="1"/>
  <c r="BO474" i="1" s="1"/>
  <c r="BQ474" i="1"/>
  <c r="BR474" i="1" s="1"/>
  <c r="BJ579" i="1"/>
  <c r="BK579" i="1" s="1"/>
  <c r="BL579" i="1" s="1"/>
  <c r="BO579" i="1" s="1"/>
  <c r="BQ579" i="1"/>
  <c r="BR579" i="1" s="1"/>
  <c r="BQ603" i="1"/>
  <c r="BR603" i="1" s="1"/>
  <c r="BJ603" i="1"/>
  <c r="BK603" i="1" s="1"/>
  <c r="BL603" i="1" s="1"/>
  <c r="BN603" i="1" s="1"/>
  <c r="BT501" i="1"/>
  <c r="BV501" i="1"/>
  <c r="BQ109" i="1"/>
  <c r="BR109" i="1" s="1"/>
  <c r="BJ109" i="1"/>
  <c r="BK109" i="1" s="1"/>
  <c r="BL109" i="1" s="1"/>
  <c r="BM109" i="1" s="1"/>
  <c r="BJ5" i="1"/>
  <c r="BK5" i="1" s="1"/>
  <c r="BL5" i="1" s="1"/>
  <c r="BO5" i="1" s="1"/>
  <c r="BQ5" i="1"/>
  <c r="BR5" i="1" s="1"/>
  <c r="BJ890" i="1"/>
  <c r="BK890" i="1" s="1"/>
  <c r="BL890" i="1" s="1"/>
  <c r="BN890" i="1" s="1"/>
  <c r="BQ890" i="1"/>
  <c r="BR890" i="1" s="1"/>
  <c r="BJ706" i="1"/>
  <c r="BK706" i="1" s="1"/>
  <c r="BL706" i="1" s="1"/>
  <c r="BM706" i="1" s="1"/>
  <c r="BQ706" i="1"/>
  <c r="BR706" i="1" s="1"/>
  <c r="BQ855" i="1"/>
  <c r="BR855" i="1" s="1"/>
  <c r="BJ855" i="1"/>
  <c r="BK855" i="1" s="1"/>
  <c r="BL855" i="1" s="1"/>
  <c r="BO855" i="1" s="1"/>
  <c r="BJ1178" i="1"/>
  <c r="BK1178" i="1" s="1"/>
  <c r="BL1178" i="1" s="1"/>
  <c r="BN1178" i="1" s="1"/>
  <c r="BQ1178" i="1"/>
  <c r="BR1178" i="1" s="1"/>
  <c r="BJ142" i="1"/>
  <c r="BK142" i="1" s="1"/>
  <c r="BL142" i="1" s="1"/>
  <c r="BN142" i="1" s="1"/>
  <c r="BQ142" i="1"/>
  <c r="BR142" i="1" s="1"/>
  <c r="BT485" i="1"/>
  <c r="BV485" i="1"/>
  <c r="BO651" i="1"/>
  <c r="BJ617" i="1"/>
  <c r="BK617" i="1" s="1"/>
  <c r="BL617" i="1" s="1"/>
  <c r="BN617" i="1" s="1"/>
  <c r="BV502" i="1"/>
  <c r="BV569" i="1"/>
  <c r="BT935" i="1"/>
  <c r="BJ1052" i="1"/>
  <c r="BK1052" i="1" s="1"/>
  <c r="BL1052" i="1" s="1"/>
  <c r="BN1052" i="1" s="1"/>
  <c r="BJ809" i="1"/>
  <c r="BK809" i="1" s="1"/>
  <c r="BL809" i="1" s="1"/>
  <c r="BJ1161" i="1"/>
  <c r="BK1161" i="1" s="1"/>
  <c r="BL1161" i="1" s="1"/>
  <c r="BJ370" i="1"/>
  <c r="BK370" i="1" s="1"/>
  <c r="BL370" i="1" s="1"/>
  <c r="BN370" i="1" s="1"/>
  <c r="BJ1104" i="1"/>
  <c r="BK1104" i="1" s="1"/>
  <c r="BL1104" i="1" s="1"/>
  <c r="BO1104" i="1" s="1"/>
  <c r="BQ307" i="1"/>
  <c r="BR307" i="1" s="1"/>
  <c r="BV783" i="1"/>
  <c r="BJ130" i="1"/>
  <c r="BK130" i="1" s="1"/>
  <c r="BL130" i="1" s="1"/>
  <c r="BO130" i="1" s="1"/>
  <c r="BJ589" i="1"/>
  <c r="BK589" i="1" s="1"/>
  <c r="BL589" i="1" s="1"/>
  <c r="BN589" i="1" s="1"/>
  <c r="BJ79" i="1"/>
  <c r="BK79" i="1" s="1"/>
  <c r="BL79" i="1" s="1"/>
  <c r="BV256" i="1"/>
  <c r="BJ727" i="1"/>
  <c r="BK727" i="1" s="1"/>
  <c r="BL727" i="1" s="1"/>
  <c r="BN727" i="1" s="1"/>
  <c r="BJ173" i="1"/>
  <c r="BK173" i="1" s="1"/>
  <c r="BL173" i="1" s="1"/>
  <c r="BO173" i="1" s="1"/>
  <c r="BT997" i="1"/>
  <c r="BJ718" i="1"/>
  <c r="BK718" i="1" s="1"/>
  <c r="BL718" i="1" s="1"/>
  <c r="BM718" i="1" s="1"/>
  <c r="BJ563" i="1"/>
  <c r="BK563" i="1" s="1"/>
  <c r="BL563" i="1" s="1"/>
  <c r="BO563" i="1" s="1"/>
  <c r="BJ17" i="1"/>
  <c r="BK17" i="1" s="1"/>
  <c r="BL17" i="1" s="1"/>
  <c r="BN17" i="1" s="1"/>
  <c r="BJ464" i="1"/>
  <c r="BK464" i="1" s="1"/>
  <c r="BL464" i="1" s="1"/>
  <c r="BJ445" i="1"/>
  <c r="BK445" i="1" s="1"/>
  <c r="BL445" i="1" s="1"/>
  <c r="BM445" i="1" s="1"/>
  <c r="BJ735" i="1"/>
  <c r="BK735" i="1" s="1"/>
  <c r="BL735" i="1" s="1"/>
  <c r="BM735" i="1" s="1"/>
  <c r="BT493" i="1"/>
  <c r="BT517" i="1"/>
  <c r="BV348" i="1"/>
  <c r="BJ654" i="1"/>
  <c r="BK654" i="1" s="1"/>
  <c r="BL654" i="1" s="1"/>
  <c r="BN654" i="1" s="1"/>
  <c r="BJ186" i="1"/>
  <c r="BK186" i="1" s="1"/>
  <c r="BL186" i="1" s="1"/>
  <c r="BN186" i="1" s="1"/>
  <c r="BM64" i="1"/>
  <c r="BQ154" i="1"/>
  <c r="BR154" i="1" s="1"/>
  <c r="BJ154" i="1"/>
  <c r="BK154" i="1" s="1"/>
  <c r="BL154" i="1" s="1"/>
  <c r="BN154" i="1" s="1"/>
  <c r="BJ906" i="1"/>
  <c r="BK906" i="1" s="1"/>
  <c r="BL906" i="1" s="1"/>
  <c r="BO906" i="1" s="1"/>
  <c r="BQ906" i="1"/>
  <c r="BR906" i="1" s="1"/>
  <c r="BQ976" i="1"/>
  <c r="BR976" i="1" s="1"/>
  <c r="BJ976" i="1"/>
  <c r="BK976" i="1" s="1"/>
  <c r="BL976" i="1" s="1"/>
  <c r="BN976" i="1" s="1"/>
  <c r="BQ223" i="1"/>
  <c r="BR223" i="1" s="1"/>
  <c r="BJ223" i="1"/>
  <c r="BK223" i="1" s="1"/>
  <c r="BL223" i="1" s="1"/>
  <c r="BN223" i="1" s="1"/>
  <c r="BQ724" i="1"/>
  <c r="BR724" i="1" s="1"/>
  <c r="BJ724" i="1"/>
  <c r="BK724" i="1" s="1"/>
  <c r="BL724" i="1" s="1"/>
  <c r="BM724" i="1" s="1"/>
  <c r="BQ453" i="1"/>
  <c r="BR453" i="1" s="1"/>
  <c r="BJ453" i="1"/>
  <c r="BK453" i="1" s="1"/>
  <c r="BL453" i="1" s="1"/>
  <c r="BM453" i="1" s="1"/>
  <c r="BJ346" i="1"/>
  <c r="BK346" i="1" s="1"/>
  <c r="BL346" i="1" s="1"/>
  <c r="BN346" i="1" s="1"/>
  <c r="BO1128" i="1"/>
  <c r="BM1132" i="1"/>
  <c r="BJ522" i="1"/>
  <c r="BK522" i="1" s="1"/>
  <c r="BL522" i="1" s="1"/>
  <c r="BN522" i="1" s="1"/>
  <c r="BJ752" i="1"/>
  <c r="BK752" i="1" s="1"/>
  <c r="BL752" i="1" s="1"/>
  <c r="BM869" i="1"/>
  <c r="BN1075" i="1"/>
  <c r="BQ376" i="1"/>
  <c r="BR376" i="1" s="1"/>
  <c r="BJ414" i="1"/>
  <c r="BK414" i="1" s="1"/>
  <c r="BL414" i="1" s="1"/>
  <c r="BO15" i="1"/>
  <c r="BJ1118" i="1"/>
  <c r="BK1118" i="1" s="1"/>
  <c r="BL1118" i="1" s="1"/>
  <c r="BN1118" i="1" s="1"/>
  <c r="BJ1081" i="1"/>
  <c r="BK1081" i="1" s="1"/>
  <c r="BL1081" i="1" s="1"/>
  <c r="BN1081" i="1" s="1"/>
  <c r="BJ279" i="1"/>
  <c r="BK279" i="1" s="1"/>
  <c r="BL279" i="1" s="1"/>
  <c r="BO279" i="1" s="1"/>
  <c r="BM1075" i="1"/>
  <c r="BM516" i="1"/>
  <c r="BQ321" i="1"/>
  <c r="BR321" i="1" s="1"/>
  <c r="BJ321" i="1"/>
  <c r="BK321" i="1" s="1"/>
  <c r="BL321" i="1" s="1"/>
  <c r="BN321" i="1" s="1"/>
  <c r="BQ335" i="1"/>
  <c r="BR335" i="1" s="1"/>
  <c r="BJ335" i="1"/>
  <c r="BK335" i="1" s="1"/>
  <c r="BL335" i="1" s="1"/>
  <c r="BO335" i="1" s="1"/>
  <c r="BQ998" i="1"/>
  <c r="BR998" i="1" s="1"/>
  <c r="BJ998" i="1"/>
  <c r="BK998" i="1" s="1"/>
  <c r="BL998" i="1" s="1"/>
  <c r="BM998" i="1" s="1"/>
  <c r="BQ948" i="1"/>
  <c r="BR948" i="1" s="1"/>
  <c r="BJ948" i="1"/>
  <c r="BK948" i="1" s="1"/>
  <c r="BL948" i="1" s="1"/>
  <c r="BO948" i="1" s="1"/>
  <c r="BJ641" i="1"/>
  <c r="BK641" i="1" s="1"/>
  <c r="BL641" i="1" s="1"/>
  <c r="BN641" i="1" s="1"/>
  <c r="BQ641" i="1"/>
  <c r="BR641" i="1" s="1"/>
  <c r="BJ650" i="1"/>
  <c r="BK650" i="1" s="1"/>
  <c r="BL650" i="1" s="1"/>
  <c r="BM650" i="1" s="1"/>
  <c r="BQ650" i="1"/>
  <c r="BR650" i="1" s="1"/>
  <c r="BJ477" i="1"/>
  <c r="BK477" i="1" s="1"/>
  <c r="BL477" i="1" s="1"/>
  <c r="BM477" i="1" s="1"/>
  <c r="BQ477" i="1"/>
  <c r="BR477" i="1" s="1"/>
  <c r="BJ524" i="1"/>
  <c r="BK524" i="1" s="1"/>
  <c r="BL524" i="1" s="1"/>
  <c r="BN524" i="1" s="1"/>
  <c r="BQ524" i="1"/>
  <c r="BR524" i="1" s="1"/>
  <c r="BJ336" i="1"/>
  <c r="BK336" i="1" s="1"/>
  <c r="BL336" i="1" s="1"/>
  <c r="BN336" i="1" s="1"/>
  <c r="BQ336" i="1"/>
  <c r="BR336" i="1" s="1"/>
  <c r="BJ891" i="1"/>
  <c r="BK891" i="1" s="1"/>
  <c r="BL891" i="1" s="1"/>
  <c r="BM891" i="1" s="1"/>
  <c r="BQ891" i="1"/>
  <c r="BR891" i="1" s="1"/>
  <c r="BQ847" i="1"/>
  <c r="BR847" i="1" s="1"/>
  <c r="BJ847" i="1"/>
  <c r="BK847" i="1" s="1"/>
  <c r="BL847" i="1" s="1"/>
  <c r="BN847" i="1" s="1"/>
  <c r="BQ418" i="1"/>
  <c r="BR418" i="1" s="1"/>
  <c r="BJ418" i="1"/>
  <c r="BK418" i="1" s="1"/>
  <c r="BL418" i="1" s="1"/>
  <c r="BO418" i="1" s="1"/>
  <c r="BT270" i="1"/>
  <c r="BV270" i="1"/>
  <c r="BV248" i="1"/>
  <c r="BJ7" i="1"/>
  <c r="BK7" i="1" s="1"/>
  <c r="BL7" i="1" s="1"/>
  <c r="BN7" i="1" s="1"/>
  <c r="BJ47" i="1"/>
  <c r="BK47" i="1" s="1"/>
  <c r="BL47" i="1" s="1"/>
  <c r="BN47" i="1" s="1"/>
  <c r="BO1069" i="1"/>
  <c r="BN496" i="1"/>
  <c r="BT567" i="1"/>
  <c r="BJ599" i="1"/>
  <c r="BK599" i="1" s="1"/>
  <c r="BL599" i="1" s="1"/>
  <c r="BN599" i="1" s="1"/>
  <c r="BJ21" i="1"/>
  <c r="BK21" i="1" s="1"/>
  <c r="BL21" i="1" s="1"/>
  <c r="BN21" i="1" s="1"/>
  <c r="BO755" i="1"/>
  <c r="BQ227" i="1"/>
  <c r="BR227" i="1" s="1"/>
  <c r="BM1125" i="1"/>
  <c r="BV267" i="1"/>
  <c r="BJ899" i="1"/>
  <c r="BK899" i="1" s="1"/>
  <c r="BL899" i="1" s="1"/>
  <c r="BN899" i="1" s="1"/>
  <c r="BJ367" i="1"/>
  <c r="BK367" i="1" s="1"/>
  <c r="BL367" i="1" s="1"/>
  <c r="BN367" i="1" s="1"/>
  <c r="BJ137" i="1"/>
  <c r="BK137" i="1" s="1"/>
  <c r="BL137" i="1" s="1"/>
  <c r="BJ366" i="1"/>
  <c r="BK366" i="1" s="1"/>
  <c r="BL366" i="1" s="1"/>
  <c r="BM366" i="1" s="1"/>
  <c r="BM1077" i="1"/>
  <c r="BM924" i="1"/>
  <c r="BO924" i="1"/>
  <c r="BJ1085" i="1"/>
  <c r="BK1085" i="1" s="1"/>
  <c r="BL1085" i="1" s="1"/>
  <c r="BN1085" i="1" s="1"/>
  <c r="BM448" i="1"/>
  <c r="BJ856" i="1"/>
  <c r="BK856" i="1" s="1"/>
  <c r="BL856" i="1" s="1"/>
  <c r="BN856" i="1" s="1"/>
  <c r="BJ1169" i="1"/>
  <c r="BK1169" i="1" s="1"/>
  <c r="BL1169" i="1" s="1"/>
  <c r="BN1169" i="1" s="1"/>
  <c r="BJ86" i="1"/>
  <c r="BK86" i="1" s="1"/>
  <c r="BL86" i="1" s="1"/>
  <c r="BM86" i="1" s="1"/>
  <c r="BO363" i="1"/>
  <c r="BO1142" i="1"/>
  <c r="BJ545" i="1"/>
  <c r="BK545" i="1" s="1"/>
  <c r="BL545" i="1" s="1"/>
  <c r="BN545" i="1" s="1"/>
  <c r="BJ108" i="1"/>
  <c r="BK108" i="1" s="1"/>
  <c r="BL108" i="1" s="1"/>
  <c r="BN108" i="1" s="1"/>
  <c r="BJ922" i="1"/>
  <c r="BK922" i="1" s="1"/>
  <c r="BL922" i="1" s="1"/>
  <c r="BN922" i="1" s="1"/>
  <c r="BJ783" i="1"/>
  <c r="BK783" i="1" s="1"/>
  <c r="BL783" i="1" s="1"/>
  <c r="BT653" i="1"/>
  <c r="BV653" i="1"/>
  <c r="BJ92" i="1"/>
  <c r="BK92" i="1" s="1"/>
  <c r="BL92" i="1" s="1"/>
  <c r="BM92" i="1" s="1"/>
  <c r="BQ92" i="1"/>
  <c r="BR92" i="1" s="1"/>
  <c r="BQ1064" i="1"/>
  <c r="BR1064" i="1" s="1"/>
  <c r="BJ1064" i="1"/>
  <c r="BK1064" i="1" s="1"/>
  <c r="BL1064" i="1" s="1"/>
  <c r="BN1064" i="1" s="1"/>
  <c r="BQ404" i="1"/>
  <c r="BR404" i="1" s="1"/>
  <c r="BJ404" i="1"/>
  <c r="BK404" i="1" s="1"/>
  <c r="BL404" i="1" s="1"/>
  <c r="BN404" i="1" s="1"/>
  <c r="BJ970" i="1"/>
  <c r="BK970" i="1" s="1"/>
  <c r="BL970" i="1" s="1"/>
  <c r="BN970" i="1" s="1"/>
  <c r="BQ970" i="1"/>
  <c r="BR970" i="1" s="1"/>
  <c r="BJ1011" i="1"/>
  <c r="BK1011" i="1" s="1"/>
  <c r="BL1011" i="1" s="1"/>
  <c r="BN1011" i="1" s="1"/>
  <c r="BQ1011" i="1"/>
  <c r="BR1011" i="1" s="1"/>
  <c r="BJ634" i="1"/>
  <c r="BK634" i="1" s="1"/>
  <c r="BL634" i="1" s="1"/>
  <c r="BN634" i="1" s="1"/>
  <c r="BQ634" i="1"/>
  <c r="BR634" i="1" s="1"/>
  <c r="BQ592" i="1"/>
  <c r="BR592" i="1" s="1"/>
  <c r="BJ592" i="1"/>
  <c r="BK592" i="1" s="1"/>
  <c r="BL592" i="1" s="1"/>
  <c r="BN592" i="1" s="1"/>
  <c r="BQ552" i="1"/>
  <c r="BR552" i="1" s="1"/>
  <c r="BJ552" i="1"/>
  <c r="BK552" i="1" s="1"/>
  <c r="BL552" i="1" s="1"/>
  <c r="BN552" i="1" s="1"/>
  <c r="BQ648" i="1"/>
  <c r="BR648" i="1" s="1"/>
  <c r="BJ648" i="1"/>
  <c r="BK648" i="1" s="1"/>
  <c r="BL648" i="1" s="1"/>
  <c r="BM648" i="1" s="1"/>
  <c r="BQ1102" i="1"/>
  <c r="BR1102" i="1" s="1"/>
  <c r="BJ1102" i="1"/>
  <c r="BK1102" i="1" s="1"/>
  <c r="BL1102" i="1" s="1"/>
  <c r="BM1102" i="1" s="1"/>
  <c r="BQ864" i="1"/>
  <c r="BR864" i="1" s="1"/>
  <c r="BJ864" i="1"/>
  <c r="BK864" i="1" s="1"/>
  <c r="BL864" i="1" s="1"/>
  <c r="BN864" i="1" s="1"/>
  <c r="BQ978" i="1"/>
  <c r="BR978" i="1" s="1"/>
  <c r="BJ978" i="1"/>
  <c r="BK978" i="1" s="1"/>
  <c r="BL978" i="1" s="1"/>
  <c r="BN978" i="1" s="1"/>
  <c r="BQ222" i="1"/>
  <c r="BR222" i="1" s="1"/>
  <c r="BJ222" i="1"/>
  <c r="BK222" i="1" s="1"/>
  <c r="BL222" i="1" s="1"/>
  <c r="BO222" i="1" s="1"/>
  <c r="BQ887" i="1"/>
  <c r="BR887" i="1" s="1"/>
  <c r="BJ887" i="1"/>
  <c r="BK887" i="1" s="1"/>
  <c r="BL887" i="1" s="1"/>
  <c r="BM887" i="1" s="1"/>
  <c r="BJ827" i="1"/>
  <c r="BK827" i="1" s="1"/>
  <c r="BL827" i="1" s="1"/>
  <c r="BM827" i="1" s="1"/>
  <c r="BQ827" i="1"/>
  <c r="BR827" i="1" s="1"/>
  <c r="BS827" i="1" s="1"/>
  <c r="BQ318" i="1"/>
  <c r="BR318" i="1" s="1"/>
  <c r="BJ318" i="1"/>
  <c r="BK318" i="1" s="1"/>
  <c r="BL318" i="1" s="1"/>
  <c r="BN318" i="1" s="1"/>
  <c r="BJ178" i="1"/>
  <c r="BK178" i="1" s="1"/>
  <c r="BL178" i="1" s="1"/>
  <c r="BN178" i="1" s="1"/>
  <c r="BQ178" i="1"/>
  <c r="BR178" i="1" s="1"/>
  <c r="BQ765" i="1"/>
  <c r="BR765" i="1" s="1"/>
  <c r="BJ765" i="1"/>
  <c r="BK765" i="1" s="1"/>
  <c r="BL765" i="1" s="1"/>
  <c r="BN765" i="1" s="1"/>
  <c r="BQ1143" i="1"/>
  <c r="BR1143" i="1" s="1"/>
  <c r="BJ1143" i="1"/>
  <c r="BK1143" i="1" s="1"/>
  <c r="BL1143" i="1" s="1"/>
  <c r="BQ278" i="1"/>
  <c r="BR278" i="1" s="1"/>
  <c r="BJ278" i="1"/>
  <c r="BK278" i="1" s="1"/>
  <c r="BL278" i="1" s="1"/>
  <c r="BM278" i="1" s="1"/>
  <c r="BJ170" i="1"/>
  <c r="BK170" i="1" s="1"/>
  <c r="BL170" i="1" s="1"/>
  <c r="BO170" i="1" s="1"/>
  <c r="BQ170" i="1"/>
  <c r="BR170" i="1" s="1"/>
  <c r="BJ156" i="1"/>
  <c r="BK156" i="1" s="1"/>
  <c r="BL156" i="1" s="1"/>
  <c r="BN156" i="1" s="1"/>
  <c r="BQ156" i="1"/>
  <c r="BR156" i="1" s="1"/>
  <c r="BT1021" i="1"/>
  <c r="BV1021" i="1"/>
  <c r="BJ989" i="1"/>
  <c r="BK989" i="1" s="1"/>
  <c r="BL989" i="1" s="1"/>
  <c r="BN989" i="1" s="1"/>
  <c r="BO68" i="1"/>
  <c r="BM826" i="1"/>
  <c r="BJ83" i="1"/>
  <c r="BK83" i="1" s="1"/>
  <c r="BL83" i="1" s="1"/>
  <c r="BJ910" i="1"/>
  <c r="BK910" i="1" s="1"/>
  <c r="BL910" i="1" s="1"/>
  <c r="BJ806" i="1"/>
  <c r="BK806" i="1" s="1"/>
  <c r="BL806" i="1" s="1"/>
  <c r="BN806" i="1" s="1"/>
  <c r="BJ165" i="1"/>
  <c r="BK165" i="1" s="1"/>
  <c r="BL165" i="1" s="1"/>
  <c r="BN165" i="1" s="1"/>
  <c r="BJ880" i="1"/>
  <c r="BK880" i="1" s="1"/>
  <c r="BL880" i="1" s="1"/>
  <c r="BO880" i="1" s="1"/>
  <c r="BJ381" i="1"/>
  <c r="BK381" i="1" s="1"/>
  <c r="BL381" i="1" s="1"/>
  <c r="BO381" i="1" s="1"/>
  <c r="BO1077" i="1"/>
  <c r="BO580" i="1"/>
  <c r="BT269" i="1"/>
  <c r="BJ526" i="1"/>
  <c r="BK526" i="1" s="1"/>
  <c r="BL526" i="1" s="1"/>
  <c r="BJ930" i="1"/>
  <c r="BK930" i="1" s="1"/>
  <c r="BL930" i="1" s="1"/>
  <c r="BN930" i="1" s="1"/>
  <c r="BJ1014" i="1"/>
  <c r="BK1014" i="1" s="1"/>
  <c r="BL1014" i="1" s="1"/>
  <c r="BN1014" i="1" s="1"/>
  <c r="BJ1168" i="1"/>
  <c r="BK1168" i="1" s="1"/>
  <c r="BL1168" i="1" s="1"/>
  <c r="BN1168" i="1" s="1"/>
  <c r="BJ1097" i="1"/>
  <c r="BK1097" i="1" s="1"/>
  <c r="BL1097" i="1" s="1"/>
  <c r="BM1097" i="1" s="1"/>
  <c r="BJ541" i="1"/>
  <c r="BK541" i="1" s="1"/>
  <c r="BL541" i="1" s="1"/>
  <c r="BM541" i="1" s="1"/>
  <c r="BN60" i="1"/>
  <c r="BM770" i="1"/>
  <c r="BJ932" i="1"/>
  <c r="BK932" i="1" s="1"/>
  <c r="BL932" i="1" s="1"/>
  <c r="BO932" i="1" s="1"/>
  <c r="BJ994" i="1"/>
  <c r="BK994" i="1" s="1"/>
  <c r="BL994" i="1" s="1"/>
  <c r="BN994" i="1" s="1"/>
  <c r="BJ933" i="1"/>
  <c r="BK933" i="1" s="1"/>
  <c r="BL933" i="1" s="1"/>
  <c r="BN933" i="1" s="1"/>
  <c r="BJ870" i="1"/>
  <c r="BK870" i="1" s="1"/>
  <c r="BL870" i="1" s="1"/>
  <c r="BJ357" i="1"/>
  <c r="BK357" i="1" s="1"/>
  <c r="BL357" i="1" s="1"/>
  <c r="BM357" i="1" s="1"/>
  <c r="BO448" i="1"/>
  <c r="BM275" i="1"/>
  <c r="BO890" i="1"/>
  <c r="BM285" i="1"/>
  <c r="BO1034" i="1"/>
  <c r="BO770" i="1"/>
  <c r="BJ846" i="1"/>
  <c r="BK846" i="1" s="1"/>
  <c r="BL846" i="1" s="1"/>
  <c r="BO846" i="1" s="1"/>
  <c r="BJ985" i="1"/>
  <c r="BK985" i="1" s="1"/>
  <c r="BL985" i="1" s="1"/>
  <c r="BO985" i="1" s="1"/>
  <c r="BJ1172" i="1"/>
  <c r="BK1172" i="1" s="1"/>
  <c r="BL1172" i="1" s="1"/>
  <c r="BM1172" i="1" s="1"/>
  <c r="BJ1096" i="1"/>
  <c r="BK1096" i="1" s="1"/>
  <c r="BL1096" i="1" s="1"/>
  <c r="BN1096" i="1" s="1"/>
  <c r="BJ110" i="1"/>
  <c r="BK110" i="1" s="1"/>
  <c r="BL110" i="1" s="1"/>
  <c r="BN110" i="1" s="1"/>
  <c r="BJ1093" i="1"/>
  <c r="BK1093" i="1" s="1"/>
  <c r="BL1093" i="1" s="1"/>
  <c r="BN1093" i="1" s="1"/>
  <c r="BJ749" i="1"/>
  <c r="BK749" i="1" s="1"/>
  <c r="BL749" i="1" s="1"/>
  <c r="BM749" i="1" s="1"/>
  <c r="BJ153" i="1"/>
  <c r="BK153" i="1" s="1"/>
  <c r="BL153" i="1" s="1"/>
  <c r="BO153" i="1" s="1"/>
  <c r="BM512" i="1"/>
  <c r="BM651" i="1"/>
  <c r="BQ87" i="1"/>
  <c r="BR87" i="1" s="1"/>
  <c r="BJ87" i="1"/>
  <c r="BK87" i="1" s="1"/>
  <c r="BL87" i="1" s="1"/>
  <c r="BO87" i="1" s="1"/>
  <c r="BQ1133" i="1"/>
  <c r="BR1133" i="1" s="1"/>
  <c r="BJ1133" i="1"/>
  <c r="BK1133" i="1" s="1"/>
  <c r="BL1133" i="1" s="1"/>
  <c r="BO1133" i="1" s="1"/>
  <c r="BQ679" i="1"/>
  <c r="BR679" i="1" s="1"/>
  <c r="BJ679" i="1"/>
  <c r="BK679" i="1" s="1"/>
  <c r="BL679" i="1" s="1"/>
  <c r="BN679" i="1" s="1"/>
  <c r="BJ547" i="1"/>
  <c r="BK547" i="1" s="1"/>
  <c r="BL547" i="1" s="1"/>
  <c r="BO547" i="1" s="1"/>
  <c r="BQ547" i="1"/>
  <c r="BR547" i="1" s="1"/>
  <c r="BQ995" i="1"/>
  <c r="BR995" i="1" s="1"/>
  <c r="BJ995" i="1"/>
  <c r="BK995" i="1" s="1"/>
  <c r="BL995" i="1" s="1"/>
  <c r="BO995" i="1" s="1"/>
  <c r="BJ450" i="1"/>
  <c r="BK450" i="1" s="1"/>
  <c r="BL450" i="1" s="1"/>
  <c r="BN450" i="1" s="1"/>
  <c r="BQ450" i="1"/>
  <c r="BR450" i="1" s="1"/>
  <c r="BQ319" i="1"/>
  <c r="BR319" i="1" s="1"/>
  <c r="BJ319" i="1"/>
  <c r="BK319" i="1" s="1"/>
  <c r="BL319" i="1" s="1"/>
  <c r="BN319" i="1" s="1"/>
  <c r="BJ1022" i="1"/>
  <c r="BK1022" i="1" s="1"/>
  <c r="BL1022" i="1" s="1"/>
  <c r="BQ1022" i="1"/>
  <c r="BR1022" i="1" s="1"/>
  <c r="BQ912" i="1"/>
  <c r="BR912" i="1" s="1"/>
  <c r="BJ912" i="1"/>
  <c r="BK912" i="1" s="1"/>
  <c r="BL912" i="1" s="1"/>
  <c r="BQ430" i="1"/>
  <c r="BR430" i="1" s="1"/>
  <c r="BJ430" i="1"/>
  <c r="BK430" i="1" s="1"/>
  <c r="BL430" i="1" s="1"/>
  <c r="BM430" i="1" s="1"/>
  <c r="BQ815" i="1"/>
  <c r="BR815" i="1" s="1"/>
  <c r="BJ815" i="1"/>
  <c r="BK815" i="1" s="1"/>
  <c r="BL815" i="1" s="1"/>
  <c r="BN815" i="1" s="1"/>
  <c r="BJ1119" i="1"/>
  <c r="BK1119" i="1" s="1"/>
  <c r="BL1119" i="1" s="1"/>
  <c r="BN1119" i="1" s="1"/>
  <c r="BQ1119" i="1"/>
  <c r="BR1119" i="1" s="1"/>
  <c r="BQ713" i="1"/>
  <c r="BR713" i="1" s="1"/>
  <c r="BJ713" i="1"/>
  <c r="BK713" i="1" s="1"/>
  <c r="BL713" i="1" s="1"/>
  <c r="BJ408" i="1"/>
  <c r="BK408" i="1" s="1"/>
  <c r="BL408" i="1" s="1"/>
  <c r="BN408" i="1" s="1"/>
  <c r="BQ408" i="1"/>
  <c r="BR408" i="1" s="1"/>
  <c r="BQ24" i="1"/>
  <c r="BR24" i="1" s="1"/>
  <c r="BJ24" i="1"/>
  <c r="BK24" i="1" s="1"/>
  <c r="BL24" i="1" s="1"/>
  <c r="BM24" i="1" s="1"/>
  <c r="BJ315" i="1"/>
  <c r="BK315" i="1" s="1"/>
  <c r="BL315" i="1" s="1"/>
  <c r="BM315" i="1" s="1"/>
  <c r="BQ315" i="1"/>
  <c r="BR315" i="1" s="1"/>
  <c r="BQ692" i="1"/>
  <c r="BR692" i="1" s="1"/>
  <c r="BJ692" i="1"/>
  <c r="BK692" i="1" s="1"/>
  <c r="BL692" i="1" s="1"/>
  <c r="BM692" i="1" s="1"/>
  <c r="BQ862" i="1"/>
  <c r="BR862" i="1" s="1"/>
  <c r="BJ862" i="1"/>
  <c r="BK862" i="1" s="1"/>
  <c r="BL862" i="1" s="1"/>
  <c r="BM862" i="1" s="1"/>
  <c r="BJ240" i="1"/>
  <c r="BK240" i="1" s="1"/>
  <c r="BL240" i="1" s="1"/>
  <c r="BN240" i="1" s="1"/>
  <c r="BQ240" i="1"/>
  <c r="BR240" i="1" s="1"/>
  <c r="BQ531" i="1"/>
  <c r="BR531" i="1" s="1"/>
  <c r="BS531" i="1" s="1"/>
  <c r="BJ531" i="1"/>
  <c r="BK531" i="1" s="1"/>
  <c r="BL531" i="1" s="1"/>
  <c r="BN531" i="1" s="1"/>
  <c r="BJ608" i="1"/>
  <c r="BK608" i="1" s="1"/>
  <c r="BL608" i="1" s="1"/>
  <c r="BO608" i="1" s="1"/>
  <c r="BQ608" i="1"/>
  <c r="BR608" i="1" s="1"/>
  <c r="BQ326" i="1"/>
  <c r="BR326" i="1" s="1"/>
  <c r="BJ326" i="1"/>
  <c r="BK326" i="1" s="1"/>
  <c r="BL326" i="1" s="1"/>
  <c r="BN326" i="1" s="1"/>
  <c r="BQ1192" i="1"/>
  <c r="BR1192" i="1" s="1"/>
  <c r="BJ1192" i="1"/>
  <c r="BK1192" i="1" s="1"/>
  <c r="BL1192" i="1" s="1"/>
  <c r="BJ788" i="1"/>
  <c r="BK788" i="1" s="1"/>
  <c r="BL788" i="1" s="1"/>
  <c r="BN788" i="1" s="1"/>
  <c r="BQ788" i="1"/>
  <c r="BR788" i="1" s="1"/>
  <c r="BJ672" i="1"/>
  <c r="BK672" i="1" s="1"/>
  <c r="BL672" i="1" s="1"/>
  <c r="BN672" i="1" s="1"/>
  <c r="BQ672" i="1"/>
  <c r="BR672" i="1" s="1"/>
  <c r="BJ344" i="1"/>
  <c r="BK344" i="1" s="1"/>
  <c r="BL344" i="1" s="1"/>
  <c r="BO344" i="1" s="1"/>
  <c r="BQ344" i="1"/>
  <c r="BR344" i="1" s="1"/>
  <c r="BQ619" i="1"/>
  <c r="BR619" i="1" s="1"/>
  <c r="BS619" i="1" s="1"/>
  <c r="BJ619" i="1"/>
  <c r="BK619" i="1" s="1"/>
  <c r="BL619" i="1" s="1"/>
  <c r="BM619" i="1" s="1"/>
  <c r="BJ149" i="1"/>
  <c r="BK149" i="1" s="1"/>
  <c r="BL149" i="1" s="1"/>
  <c r="BM149" i="1" s="1"/>
  <c r="BQ149" i="1"/>
  <c r="BR149" i="1" s="1"/>
  <c r="BV245" i="1"/>
  <c r="BT245" i="1"/>
  <c r="BQ1194" i="1"/>
  <c r="BR1194" i="1" s="1"/>
  <c r="BJ1194" i="1"/>
  <c r="BK1194" i="1" s="1"/>
  <c r="BL1194" i="1" s="1"/>
  <c r="BO1194" i="1" s="1"/>
  <c r="BQ225" i="1"/>
  <c r="BR225" i="1" s="1"/>
  <c r="BJ225" i="1"/>
  <c r="BK225" i="1" s="1"/>
  <c r="BL225" i="1" s="1"/>
  <c r="BN225" i="1" s="1"/>
  <c r="BQ708" i="1"/>
  <c r="BR708" i="1" s="1"/>
  <c r="BJ708" i="1"/>
  <c r="BK708" i="1" s="1"/>
  <c r="BL708" i="1" s="1"/>
  <c r="BN708" i="1" s="1"/>
  <c r="BQ690" i="1"/>
  <c r="BR690" i="1" s="1"/>
  <c r="BJ690" i="1"/>
  <c r="BK690" i="1" s="1"/>
  <c r="BL690" i="1" s="1"/>
  <c r="BN690" i="1" s="1"/>
  <c r="BJ558" i="1"/>
  <c r="BK558" i="1" s="1"/>
  <c r="BL558" i="1" s="1"/>
  <c r="BN558" i="1" s="1"/>
  <c r="BQ558" i="1"/>
  <c r="BR558" i="1" s="1"/>
  <c r="BQ135" i="1"/>
  <c r="BR135" i="1" s="1"/>
  <c r="BJ135" i="1"/>
  <c r="BK135" i="1" s="1"/>
  <c r="BL135" i="1" s="1"/>
  <c r="BN135" i="1" s="1"/>
  <c r="BQ1181" i="1"/>
  <c r="BR1181" i="1" s="1"/>
  <c r="BS1181" i="1" s="1"/>
  <c r="BJ1181" i="1"/>
  <c r="BK1181" i="1" s="1"/>
  <c r="BL1181" i="1" s="1"/>
  <c r="BN1181" i="1" s="1"/>
  <c r="BJ872" i="1"/>
  <c r="BK872" i="1" s="1"/>
  <c r="BL872" i="1" s="1"/>
  <c r="BN872" i="1" s="1"/>
  <c r="BQ872" i="1"/>
  <c r="BR872" i="1" s="1"/>
  <c r="BJ1090" i="1"/>
  <c r="BK1090" i="1" s="1"/>
  <c r="BL1090" i="1" s="1"/>
  <c r="BN1090" i="1" s="1"/>
  <c r="BQ1090" i="1"/>
  <c r="BR1090" i="1" s="1"/>
  <c r="BJ229" i="1"/>
  <c r="BK229" i="1" s="1"/>
  <c r="BL229" i="1" s="1"/>
  <c r="BN229" i="1" s="1"/>
  <c r="BQ229" i="1"/>
  <c r="BR229" i="1" s="1"/>
  <c r="BJ662" i="1"/>
  <c r="BK662" i="1" s="1"/>
  <c r="BL662" i="1" s="1"/>
  <c r="BO662" i="1" s="1"/>
  <c r="BQ662" i="1"/>
  <c r="BR662" i="1" s="1"/>
  <c r="BJ918" i="1"/>
  <c r="BK918" i="1" s="1"/>
  <c r="BL918" i="1" s="1"/>
  <c r="BM918" i="1" s="1"/>
  <c r="BQ918" i="1"/>
  <c r="BR918" i="1" s="1"/>
  <c r="BQ814" i="1"/>
  <c r="BR814" i="1" s="1"/>
  <c r="BJ814" i="1"/>
  <c r="BK814" i="1" s="1"/>
  <c r="BL814" i="1" s="1"/>
  <c r="BN814" i="1" s="1"/>
  <c r="BJ665" i="1"/>
  <c r="BK665" i="1" s="1"/>
  <c r="BL665" i="1" s="1"/>
  <c r="BO665" i="1" s="1"/>
  <c r="BQ665" i="1"/>
  <c r="BR665" i="1" s="1"/>
  <c r="BJ141" i="1"/>
  <c r="BK141" i="1" s="1"/>
  <c r="BL141" i="1" s="1"/>
  <c r="BM141" i="1" s="1"/>
  <c r="BQ141" i="1"/>
  <c r="BR141" i="1" s="1"/>
  <c r="BJ830" i="1"/>
  <c r="BK830" i="1" s="1"/>
  <c r="BL830" i="1" s="1"/>
  <c r="BO830" i="1" s="1"/>
  <c r="BQ830" i="1"/>
  <c r="BR830" i="1" s="1"/>
  <c r="BT272" i="1"/>
  <c r="BV272" i="1"/>
  <c r="BT57" i="1"/>
  <c r="BV57" i="1"/>
  <c r="BJ623" i="1"/>
  <c r="BK623" i="1" s="1"/>
  <c r="BL623" i="1" s="1"/>
  <c r="BO623" i="1" s="1"/>
  <c r="BQ623" i="1"/>
  <c r="BR623" i="1" s="1"/>
  <c r="BJ214" i="1"/>
  <c r="BK214" i="1" s="1"/>
  <c r="BL214" i="1" s="1"/>
  <c r="BM214" i="1" s="1"/>
  <c r="BQ214" i="1"/>
  <c r="BR214" i="1" s="1"/>
  <c r="BJ288" i="1"/>
  <c r="BK288" i="1" s="1"/>
  <c r="BL288" i="1" s="1"/>
  <c r="BM288" i="1" s="1"/>
  <c r="BQ288" i="1"/>
  <c r="BR288" i="1" s="1"/>
  <c r="BJ757" i="1"/>
  <c r="BK757" i="1" s="1"/>
  <c r="BL757" i="1" s="1"/>
  <c r="BN757" i="1" s="1"/>
  <c r="BQ757" i="1"/>
  <c r="BR757" i="1" s="1"/>
  <c r="BJ1039" i="1"/>
  <c r="BK1039" i="1" s="1"/>
  <c r="BL1039" i="1" s="1"/>
  <c r="BN1039" i="1" s="1"/>
  <c r="BQ1039" i="1"/>
  <c r="BR1039" i="1" s="1"/>
  <c r="BQ674" i="1"/>
  <c r="BR674" i="1" s="1"/>
  <c r="BJ674" i="1"/>
  <c r="BK674" i="1" s="1"/>
  <c r="BL674" i="1" s="1"/>
  <c r="BN674" i="1" s="1"/>
  <c r="BJ812" i="1"/>
  <c r="BK812" i="1" s="1"/>
  <c r="BL812" i="1" s="1"/>
  <c r="BN812" i="1" s="1"/>
  <c r="BQ812" i="1"/>
  <c r="BR812" i="1" s="1"/>
  <c r="BJ574" i="1"/>
  <c r="BK574" i="1" s="1"/>
  <c r="BL574" i="1" s="1"/>
  <c r="BO574" i="1" s="1"/>
  <c r="BQ574" i="1"/>
  <c r="BR574" i="1" s="1"/>
  <c r="BM1052" i="1"/>
  <c r="BQ20" i="1"/>
  <c r="BR20" i="1" s="1"/>
  <c r="BO1052" i="1"/>
  <c r="BJ818" i="1"/>
  <c r="BK818" i="1" s="1"/>
  <c r="BL818" i="1" s="1"/>
  <c r="BN818" i="1" s="1"/>
  <c r="BJ304" i="1"/>
  <c r="BK304" i="1" s="1"/>
  <c r="BL304" i="1" s="1"/>
  <c r="BN304" i="1" s="1"/>
  <c r="BM309" i="1"/>
  <c r="BO309" i="1"/>
  <c r="BM329" i="1"/>
  <c r="BV56" i="1"/>
  <c r="BJ50" i="1"/>
  <c r="BK50" i="1" s="1"/>
  <c r="BL50" i="1" s="1"/>
  <c r="BJ1175" i="1"/>
  <c r="BK1175" i="1" s="1"/>
  <c r="BL1175" i="1" s="1"/>
  <c r="BN1175" i="1" s="1"/>
  <c r="BJ779" i="1"/>
  <c r="BK779" i="1" s="1"/>
  <c r="BL779" i="1" s="1"/>
  <c r="BN779" i="1" s="1"/>
  <c r="BJ730" i="1"/>
  <c r="BK730" i="1" s="1"/>
  <c r="BL730" i="1" s="1"/>
  <c r="BN730" i="1" s="1"/>
  <c r="BM352" i="1"/>
  <c r="BO89" i="1"/>
  <c r="BO456" i="1"/>
  <c r="BM570" i="1"/>
  <c r="BO329" i="1"/>
  <c r="BJ194" i="1"/>
  <c r="BK194" i="1" s="1"/>
  <c r="BL194" i="1" s="1"/>
  <c r="BN194" i="1" s="1"/>
  <c r="BJ1091" i="1"/>
  <c r="BK1091" i="1" s="1"/>
  <c r="BL1091" i="1" s="1"/>
  <c r="BO1091" i="1" s="1"/>
  <c r="BJ1032" i="1"/>
  <c r="BK1032" i="1" s="1"/>
  <c r="BL1032" i="1" s="1"/>
  <c r="BN1032" i="1" s="1"/>
  <c r="BJ742" i="1"/>
  <c r="BK742" i="1" s="1"/>
  <c r="BL742" i="1" s="1"/>
  <c r="BN742" i="1" s="1"/>
  <c r="BJ828" i="1"/>
  <c r="BK828" i="1" s="1"/>
  <c r="BL828" i="1" s="1"/>
  <c r="BO828" i="1" s="1"/>
  <c r="BJ794" i="1"/>
  <c r="BK794" i="1" s="1"/>
  <c r="BL794" i="1" s="1"/>
  <c r="BN794" i="1" s="1"/>
  <c r="BJ688" i="1"/>
  <c r="BK688" i="1" s="1"/>
  <c r="BL688" i="1" s="1"/>
  <c r="BN688" i="1" s="1"/>
  <c r="BJ84" i="1"/>
  <c r="BK84" i="1" s="1"/>
  <c r="BL84" i="1" s="1"/>
  <c r="BM84" i="1" s="1"/>
  <c r="BJ438" i="1"/>
  <c r="BK438" i="1" s="1"/>
  <c r="BL438" i="1" s="1"/>
  <c r="BM438" i="1" s="1"/>
  <c r="BM253" i="1"/>
  <c r="BM582" i="1"/>
  <c r="BM179" i="1"/>
  <c r="BN904" i="1"/>
  <c r="BO353" i="1"/>
  <c r="BO582" i="1"/>
  <c r="BT508" i="1"/>
  <c r="BV61" i="1"/>
  <c r="BJ889" i="1"/>
  <c r="BK889" i="1" s="1"/>
  <c r="BL889" i="1" s="1"/>
  <c r="BN889" i="1" s="1"/>
  <c r="BM349" i="1"/>
  <c r="BM228" i="1"/>
  <c r="BM838" i="1"/>
  <c r="BO826" i="1"/>
  <c r="BO228" i="1"/>
  <c r="BM1142" i="1"/>
  <c r="BM890" i="1"/>
  <c r="BO585" i="1"/>
  <c r="BJ360" i="1"/>
  <c r="BK360" i="1" s="1"/>
  <c r="BL360" i="1" s="1"/>
  <c r="BJ944" i="1"/>
  <c r="BK944" i="1" s="1"/>
  <c r="BL944" i="1" s="1"/>
  <c r="BN944" i="1" s="1"/>
  <c r="BM245" i="1"/>
  <c r="BM68" i="1"/>
  <c r="BQ559" i="1"/>
  <c r="BR559" i="1" s="1"/>
  <c r="BS559" i="1" s="1"/>
  <c r="BT55" i="1"/>
  <c r="BV55" i="1"/>
  <c r="BJ821" i="1"/>
  <c r="BK821" i="1" s="1"/>
  <c r="BL821" i="1" s="1"/>
  <c r="BN821" i="1" s="1"/>
  <c r="BJ627" i="1"/>
  <c r="BK627" i="1" s="1"/>
  <c r="BL627" i="1" s="1"/>
  <c r="BN627" i="1" s="1"/>
  <c r="BJ655" i="1"/>
  <c r="BK655" i="1" s="1"/>
  <c r="BL655" i="1" s="1"/>
  <c r="BN655" i="1" s="1"/>
  <c r="BO122" i="1"/>
  <c r="BJ1042" i="1"/>
  <c r="BK1042" i="1" s="1"/>
  <c r="BL1042" i="1" s="1"/>
  <c r="BJ979" i="1"/>
  <c r="BK979" i="1" s="1"/>
  <c r="BL979" i="1" s="1"/>
  <c r="BO248" i="1"/>
  <c r="BQ1110" i="1"/>
  <c r="BR1110" i="1" s="1"/>
  <c r="BQ1095" i="1"/>
  <c r="BR1095" i="1" s="1"/>
  <c r="BM904" i="1"/>
  <c r="BQ205" i="1"/>
  <c r="BR205" i="1" s="1"/>
  <c r="BO233" i="1"/>
  <c r="BV490" i="1"/>
  <c r="BJ316" i="1"/>
  <c r="BK316" i="1" s="1"/>
  <c r="BL316" i="1" s="1"/>
  <c r="BN316" i="1" s="1"/>
  <c r="BJ472" i="1"/>
  <c r="BK472" i="1" s="1"/>
  <c r="BL472" i="1" s="1"/>
  <c r="BO472" i="1" s="1"/>
  <c r="BO951" i="1"/>
  <c r="BT550" i="1"/>
  <c r="BM260" i="1"/>
  <c r="BJ942" i="1"/>
  <c r="BK942" i="1" s="1"/>
  <c r="BL942" i="1" s="1"/>
  <c r="BJ787" i="1"/>
  <c r="BK787" i="1" s="1"/>
  <c r="BL787" i="1" s="1"/>
  <c r="BO787" i="1" s="1"/>
  <c r="BJ669" i="1"/>
  <c r="BK669" i="1" s="1"/>
  <c r="BL669" i="1" s="1"/>
  <c r="BN669" i="1" s="1"/>
  <c r="BJ383" i="1"/>
  <c r="BK383" i="1" s="1"/>
  <c r="BL383" i="1" s="1"/>
  <c r="BJ397" i="1"/>
  <c r="BK397" i="1" s="1"/>
  <c r="BL397" i="1" s="1"/>
  <c r="BN397" i="1" s="1"/>
  <c r="BJ1147" i="1"/>
  <c r="BK1147" i="1" s="1"/>
  <c r="BL1147" i="1" s="1"/>
  <c r="BN1147" i="1" s="1"/>
  <c r="BM492" i="1"/>
  <c r="BJ1003" i="1"/>
  <c r="BK1003" i="1" s="1"/>
  <c r="BL1003" i="1" s="1"/>
  <c r="BN1003" i="1" s="1"/>
  <c r="BJ98" i="1"/>
  <c r="BK98" i="1" s="1"/>
  <c r="BL98" i="1" s="1"/>
  <c r="BN98" i="1" s="1"/>
  <c r="BJ1059" i="1"/>
  <c r="BK1059" i="1" s="1"/>
  <c r="BL1059" i="1" s="1"/>
  <c r="BN1059" i="1" s="1"/>
  <c r="BJ1088" i="1"/>
  <c r="BK1088" i="1" s="1"/>
  <c r="BL1088" i="1" s="1"/>
  <c r="BM1088" i="1" s="1"/>
  <c r="BJ673" i="1"/>
  <c r="BK673" i="1" s="1"/>
  <c r="BL673" i="1" s="1"/>
  <c r="BN673" i="1" s="1"/>
  <c r="BJ374" i="1"/>
  <c r="BK374" i="1" s="1"/>
  <c r="BL374" i="1" s="1"/>
  <c r="BQ11" i="1"/>
  <c r="BR11" i="1" s="1"/>
  <c r="BS11" i="1" s="1"/>
  <c r="BJ575" i="1"/>
  <c r="BK575" i="1" s="1"/>
  <c r="BL575" i="1" s="1"/>
  <c r="BN575" i="1" s="1"/>
  <c r="BJ789" i="1"/>
  <c r="BK789" i="1" s="1"/>
  <c r="BL789" i="1" s="1"/>
  <c r="BN789" i="1" s="1"/>
  <c r="BJ539" i="1"/>
  <c r="BK539" i="1" s="1"/>
  <c r="BL539" i="1" s="1"/>
  <c r="BN539" i="1" s="1"/>
  <c r="BJ1087" i="1"/>
  <c r="BK1087" i="1" s="1"/>
  <c r="BL1087" i="1" s="1"/>
  <c r="BM122" i="1"/>
  <c r="BM248" i="1"/>
  <c r="BQ1153" i="1"/>
  <c r="BR1153" i="1" s="1"/>
  <c r="BM1068" i="1"/>
  <c r="BM558" i="1"/>
  <c r="BJ295" i="1"/>
  <c r="BK295" i="1" s="1"/>
  <c r="BL295" i="1" s="1"/>
  <c r="BN295" i="1" s="1"/>
  <c r="BO349" i="1"/>
  <c r="BM785" i="1"/>
  <c r="BO1068" i="1"/>
  <c r="BJ417" i="1"/>
  <c r="BK417" i="1" s="1"/>
  <c r="BL417" i="1" s="1"/>
  <c r="BN417" i="1" s="1"/>
  <c r="BO1136" i="1"/>
  <c r="BM456" i="1"/>
  <c r="BO732" i="1"/>
  <c r="BO1045" i="1"/>
  <c r="BT996" i="1"/>
  <c r="BJ791" i="1"/>
  <c r="BK791" i="1" s="1"/>
  <c r="BL791" i="1" s="1"/>
  <c r="BO791" i="1" s="1"/>
  <c r="BJ1058" i="1"/>
  <c r="BK1058" i="1" s="1"/>
  <c r="BL1058" i="1" s="1"/>
  <c r="BN1058" i="1" s="1"/>
  <c r="BJ681" i="1"/>
  <c r="BK681" i="1" s="1"/>
  <c r="BL681" i="1" s="1"/>
  <c r="BM681" i="1" s="1"/>
  <c r="BJ1047" i="1"/>
  <c r="BK1047" i="1" s="1"/>
  <c r="BL1047" i="1" s="1"/>
  <c r="BN1047" i="1" s="1"/>
  <c r="BN275" i="1"/>
  <c r="BO488" i="1"/>
  <c r="BJ726" i="1"/>
  <c r="BK726" i="1" s="1"/>
  <c r="BL726" i="1" s="1"/>
  <c r="BM726" i="1" s="1"/>
  <c r="BJ926" i="1"/>
  <c r="BK926" i="1" s="1"/>
  <c r="BL926" i="1" s="1"/>
  <c r="BN926" i="1" s="1"/>
  <c r="BJ1167" i="1"/>
  <c r="BK1167" i="1" s="1"/>
  <c r="BL1167" i="1" s="1"/>
  <c r="BO1167" i="1" s="1"/>
  <c r="BO492" i="1"/>
  <c r="BM233" i="1"/>
  <c r="BM1177" i="1"/>
  <c r="BO1177" i="1"/>
  <c r="BJ635" i="1"/>
  <c r="BK635" i="1" s="1"/>
  <c r="BL635" i="1" s="1"/>
  <c r="BN635" i="1" s="1"/>
  <c r="BJ460" i="1"/>
  <c r="BK460" i="1" s="1"/>
  <c r="BL460" i="1" s="1"/>
  <c r="BN460" i="1" s="1"/>
  <c r="BJ947" i="1"/>
  <c r="BK947" i="1" s="1"/>
  <c r="BL947" i="1" s="1"/>
  <c r="BM947" i="1" s="1"/>
  <c r="BO785" i="1"/>
  <c r="BM419" i="1"/>
  <c r="BO419" i="1"/>
  <c r="BM693" i="1"/>
  <c r="BO965" i="1"/>
  <c r="BO693" i="1"/>
  <c r="BM142" i="1"/>
  <c r="BJ91" i="1"/>
  <c r="BK91" i="1" s="1"/>
  <c r="BL91" i="1" s="1"/>
  <c r="BN91" i="1" s="1"/>
  <c r="BO1113" i="1"/>
  <c r="BM1113" i="1"/>
  <c r="BT651" i="1"/>
  <c r="BV651" i="1"/>
  <c r="BO450" i="1"/>
  <c r="BM796" i="1"/>
  <c r="BM897" i="1"/>
  <c r="BO897" i="1"/>
  <c r="BM1114" i="1"/>
  <c r="BO796" i="1"/>
  <c r="BM535" i="1"/>
  <c r="BO1041" i="1"/>
  <c r="BO1114" i="1"/>
  <c r="BM800" i="1"/>
  <c r="BJ861" i="1"/>
  <c r="BK861" i="1" s="1"/>
  <c r="BL861" i="1" s="1"/>
  <c r="BM861" i="1" s="1"/>
  <c r="BM1137" i="1"/>
  <c r="BO337" i="1"/>
  <c r="BM621" i="1"/>
  <c r="BO705" i="1"/>
  <c r="BO1137" i="1"/>
  <c r="BO1183" i="1"/>
  <c r="BM963" i="1"/>
  <c r="BM1138" i="1"/>
  <c r="BO1171" i="1"/>
  <c r="BJ385" i="1"/>
  <c r="BK385" i="1" s="1"/>
  <c r="BL385" i="1" s="1"/>
  <c r="BN385" i="1" s="1"/>
  <c r="BM402" i="1"/>
  <c r="BO402" i="1"/>
  <c r="BO336" i="1"/>
  <c r="BM951" i="1"/>
  <c r="BM683" i="1"/>
  <c r="BM463" i="1"/>
  <c r="BM1136" i="1"/>
  <c r="BO1124" i="1"/>
  <c r="BV518" i="1"/>
  <c r="BT518" i="1"/>
  <c r="BN76" i="1"/>
  <c r="BM76" i="1"/>
  <c r="BN559" i="1"/>
  <c r="BO559" i="1"/>
  <c r="BM559" i="1"/>
  <c r="BN835" i="1"/>
  <c r="BO835" i="1"/>
  <c r="BM835" i="1"/>
  <c r="BV1067" i="1"/>
  <c r="BT1067" i="1"/>
  <c r="BO65" i="1"/>
  <c r="BQ649" i="1"/>
  <c r="BR649" i="1" s="1"/>
  <c r="BJ657" i="1"/>
  <c r="BK657" i="1" s="1"/>
  <c r="BL657" i="1" s="1"/>
  <c r="BJ441" i="1"/>
  <c r="BK441" i="1" s="1"/>
  <c r="BL441" i="1" s="1"/>
  <c r="BN441" i="1" s="1"/>
  <c r="BJ813" i="1"/>
  <c r="BK813" i="1" s="1"/>
  <c r="BL813" i="1" s="1"/>
  <c r="BO813" i="1" s="1"/>
  <c r="BO871" i="1"/>
  <c r="BM567" i="1"/>
  <c r="BM65" i="1"/>
  <c r="BQ771" i="1"/>
  <c r="BR771" i="1" s="1"/>
  <c r="BQ399" i="1"/>
  <c r="BR399" i="1" s="1"/>
  <c r="BQ544" i="1"/>
  <c r="BR544" i="1" s="1"/>
  <c r="BM762" i="1"/>
  <c r="BM901" i="1"/>
  <c r="BO800" i="1"/>
  <c r="BT497" i="1"/>
  <c r="BV519" i="1"/>
  <c r="BJ40" i="1"/>
  <c r="BK40" i="1" s="1"/>
  <c r="BL40" i="1" s="1"/>
  <c r="BN40" i="1" s="1"/>
  <c r="BJ867" i="1"/>
  <c r="BK867" i="1" s="1"/>
  <c r="BL867" i="1" s="1"/>
  <c r="BN867" i="1" s="1"/>
  <c r="BQ76" i="1"/>
  <c r="BR76" i="1" s="1"/>
  <c r="BO762" i="1"/>
  <c r="BO901" i="1"/>
  <c r="BJ834" i="1"/>
  <c r="BK834" i="1" s="1"/>
  <c r="BL834" i="1" s="1"/>
  <c r="BN834" i="1" s="1"/>
  <c r="BJ964" i="1"/>
  <c r="BK964" i="1" s="1"/>
  <c r="BL964" i="1" s="1"/>
  <c r="BJ1150" i="1"/>
  <c r="BK1150" i="1" s="1"/>
  <c r="BL1150" i="1" s="1"/>
  <c r="BM1150" i="1" s="1"/>
  <c r="BJ388" i="1"/>
  <c r="BK388" i="1" s="1"/>
  <c r="BL388" i="1" s="1"/>
  <c r="BM388" i="1" s="1"/>
  <c r="BJ984" i="1"/>
  <c r="BK984" i="1" s="1"/>
  <c r="BL984" i="1" s="1"/>
  <c r="BM984" i="1" s="1"/>
  <c r="BN267" i="1"/>
  <c r="BO43" i="1"/>
  <c r="BQ734" i="1"/>
  <c r="BR734" i="1" s="1"/>
  <c r="BQ555" i="1"/>
  <c r="BR555" i="1" s="1"/>
  <c r="BQ1055" i="1"/>
  <c r="BR1055" i="1" s="1"/>
  <c r="BJ1044" i="1"/>
  <c r="BK1044" i="1" s="1"/>
  <c r="BL1044" i="1" s="1"/>
  <c r="BO1044" i="1" s="1"/>
  <c r="BJ431" i="1"/>
  <c r="BK431" i="1" s="1"/>
  <c r="BL431" i="1" s="1"/>
  <c r="BM431" i="1" s="1"/>
  <c r="BO267" i="1"/>
  <c r="BQ877" i="1"/>
  <c r="BR877" i="1" s="1"/>
  <c r="BT1024" i="1"/>
  <c r="BJ962" i="1"/>
  <c r="BK962" i="1" s="1"/>
  <c r="BL962" i="1" s="1"/>
  <c r="BJ739" i="1"/>
  <c r="BK739" i="1" s="1"/>
  <c r="BL739" i="1" s="1"/>
  <c r="BJ231" i="1"/>
  <c r="BK231" i="1" s="1"/>
  <c r="BL231" i="1" s="1"/>
  <c r="BN231" i="1" s="1"/>
  <c r="BJ564" i="1"/>
  <c r="BK564" i="1" s="1"/>
  <c r="BL564" i="1" s="1"/>
  <c r="BM564" i="1" s="1"/>
  <c r="BN871" i="1"/>
  <c r="BQ699" i="1"/>
  <c r="BR699" i="1" s="1"/>
  <c r="BT59" i="1"/>
  <c r="BT1073" i="1"/>
  <c r="BJ957" i="1"/>
  <c r="BK957" i="1" s="1"/>
  <c r="BL957" i="1" s="1"/>
  <c r="BO957" i="1" s="1"/>
  <c r="BJ393" i="1"/>
  <c r="BK393" i="1" s="1"/>
  <c r="BL393" i="1" s="1"/>
  <c r="BJ1193" i="1"/>
  <c r="BK1193" i="1" s="1"/>
  <c r="BL1193" i="1" s="1"/>
  <c r="BN1193" i="1" s="1"/>
  <c r="BT266" i="1"/>
  <c r="BJ437" i="1"/>
  <c r="BK437" i="1" s="1"/>
  <c r="BL437" i="1" s="1"/>
  <c r="BM437" i="1" s="1"/>
  <c r="BJ622" i="1"/>
  <c r="BK622" i="1" s="1"/>
  <c r="BL622" i="1" s="1"/>
  <c r="BJ1033" i="1"/>
  <c r="BK1033" i="1" s="1"/>
  <c r="BL1033" i="1" s="1"/>
  <c r="BJ449" i="1"/>
  <c r="BK449" i="1" s="1"/>
  <c r="BL449" i="1" s="1"/>
  <c r="BN449" i="1" s="1"/>
  <c r="BQ125" i="1"/>
  <c r="BR125" i="1" s="1"/>
  <c r="BQ239" i="1"/>
  <c r="BR239" i="1" s="1"/>
  <c r="BJ1117" i="1"/>
  <c r="BK1117" i="1" s="1"/>
  <c r="BL1117" i="1" s="1"/>
  <c r="BN1117" i="1" s="1"/>
  <c r="BJ824" i="1"/>
  <c r="BK824" i="1" s="1"/>
  <c r="BL824" i="1" s="1"/>
  <c r="BO824" i="1" s="1"/>
  <c r="BJ27" i="1"/>
  <c r="BK27" i="1" s="1"/>
  <c r="BL27" i="1" s="1"/>
  <c r="BN27" i="1" s="1"/>
  <c r="BJ831" i="1"/>
  <c r="BK831" i="1" s="1"/>
  <c r="BL831" i="1" s="1"/>
  <c r="BN831" i="1" s="1"/>
  <c r="BJ32" i="1"/>
  <c r="BK32" i="1" s="1"/>
  <c r="BL32" i="1" s="1"/>
  <c r="BN32" i="1" s="1"/>
  <c r="BJ907" i="1"/>
  <c r="BK907" i="1" s="1"/>
  <c r="BL907" i="1" s="1"/>
  <c r="BN907" i="1" s="1"/>
  <c r="BM63" i="1"/>
  <c r="BQ283" i="1"/>
  <c r="BR283" i="1" s="1"/>
  <c r="BM382" i="1"/>
  <c r="BO382" i="1"/>
  <c r="BV1020" i="1"/>
  <c r="BV505" i="1"/>
  <c r="BO535" i="1"/>
  <c r="BM1019" i="1"/>
  <c r="BJ97" i="1"/>
  <c r="BK97" i="1" s="1"/>
  <c r="BL97" i="1" s="1"/>
  <c r="BN97" i="1" s="1"/>
  <c r="BJ176" i="1"/>
  <c r="BK176" i="1" s="1"/>
  <c r="BL176" i="1" s="1"/>
  <c r="BJ885" i="1"/>
  <c r="BK885" i="1" s="1"/>
  <c r="BL885" i="1" s="1"/>
  <c r="BN885" i="1" s="1"/>
  <c r="BJ793" i="1"/>
  <c r="BK793" i="1" s="1"/>
  <c r="BL793" i="1" s="1"/>
  <c r="BO793" i="1" s="1"/>
  <c r="BN1019" i="1"/>
  <c r="BO411" i="1"/>
  <c r="BO500" i="1"/>
  <c r="BQ181" i="1"/>
  <c r="BR181" i="1" s="1"/>
  <c r="BV333" i="1"/>
  <c r="BJ959" i="1"/>
  <c r="BK959" i="1" s="1"/>
  <c r="BL959" i="1" s="1"/>
  <c r="BJ114" i="1"/>
  <c r="BK114" i="1" s="1"/>
  <c r="BL114" i="1" s="1"/>
  <c r="BO114" i="1" s="1"/>
  <c r="BJ387" i="1"/>
  <c r="BK387" i="1" s="1"/>
  <c r="BL387" i="1" s="1"/>
  <c r="BO387" i="1" s="1"/>
  <c r="BJ903" i="1"/>
  <c r="BK903" i="1" s="1"/>
  <c r="BL903" i="1" s="1"/>
  <c r="BN903" i="1" s="1"/>
  <c r="BO501" i="1"/>
  <c r="BT503" i="1"/>
  <c r="BT67" i="1"/>
  <c r="BJ1046" i="1"/>
  <c r="BK1046" i="1" s="1"/>
  <c r="BL1046" i="1" s="1"/>
  <c r="BJ748" i="1"/>
  <c r="BK748" i="1" s="1"/>
  <c r="BL748" i="1" s="1"/>
  <c r="BM748" i="1" s="1"/>
  <c r="BJ597" i="1"/>
  <c r="BK597" i="1" s="1"/>
  <c r="BL597" i="1" s="1"/>
  <c r="BM597" i="1" s="1"/>
  <c r="BJ306" i="1"/>
  <c r="BK306" i="1" s="1"/>
  <c r="BL306" i="1" s="1"/>
  <c r="BN306" i="1" s="1"/>
  <c r="BN59" i="1"/>
  <c r="BN1025" i="1"/>
  <c r="BO1021" i="1"/>
  <c r="BQ529" i="1"/>
  <c r="BR529" i="1" s="1"/>
  <c r="BO690" i="1"/>
  <c r="BM18" i="1"/>
  <c r="BJ990" i="1"/>
  <c r="BK990" i="1" s="1"/>
  <c r="BL990" i="1" s="1"/>
  <c r="BO990" i="1" s="1"/>
  <c r="BM499" i="1"/>
  <c r="BM59" i="1"/>
  <c r="BO567" i="1"/>
  <c r="BO1024" i="1"/>
  <c r="BM690" i="1"/>
  <c r="BO1107" i="1"/>
  <c r="BO18" i="1"/>
  <c r="BT58" i="1"/>
  <c r="BM484" i="1"/>
  <c r="BJ795" i="1"/>
  <c r="BK795" i="1" s="1"/>
  <c r="BL795" i="1" s="1"/>
  <c r="BO795" i="1" s="1"/>
  <c r="BJ211" i="1"/>
  <c r="BK211" i="1" s="1"/>
  <c r="BL211" i="1" s="1"/>
  <c r="BN211" i="1" s="1"/>
  <c r="BM43" i="1"/>
  <c r="BM1099" i="1"/>
  <c r="BM1179" i="1"/>
  <c r="BM501" i="1"/>
  <c r="BO1023" i="1"/>
  <c r="BT63" i="1"/>
  <c r="BV63" i="1"/>
  <c r="BT121" i="1"/>
  <c r="BV121" i="1"/>
  <c r="BJ9" i="1"/>
  <c r="BK9" i="1" s="1"/>
  <c r="BL9" i="1" s="1"/>
  <c r="BN9" i="1" s="1"/>
  <c r="BQ9" i="1"/>
  <c r="BR9" i="1" s="1"/>
  <c r="BM695" i="1"/>
  <c r="BJ986" i="1"/>
  <c r="BK986" i="1" s="1"/>
  <c r="BL986" i="1" s="1"/>
  <c r="BN986" i="1" s="1"/>
  <c r="BO695" i="1"/>
  <c r="BM759" i="1"/>
  <c r="BO1099" i="1"/>
  <c r="BJ1149" i="1"/>
  <c r="BK1149" i="1" s="1"/>
  <c r="BL1149" i="1" s="1"/>
  <c r="BN1149" i="1" s="1"/>
  <c r="BJ920" i="1"/>
  <c r="BK920" i="1" s="1"/>
  <c r="BL920" i="1" s="1"/>
  <c r="BN920" i="1" s="1"/>
  <c r="BO759" i="1"/>
  <c r="BM8" i="1"/>
  <c r="BM363" i="1"/>
  <c r="BO8" i="1"/>
  <c r="BM104" i="1"/>
  <c r="BO963" i="1"/>
  <c r="BJ127" i="1"/>
  <c r="BK127" i="1" s="1"/>
  <c r="BL127" i="1" s="1"/>
  <c r="BM127" i="1" s="1"/>
  <c r="BM626" i="1"/>
  <c r="BO104" i="1"/>
  <c r="BO603" i="1"/>
  <c r="BT492" i="1"/>
  <c r="BV492" i="1"/>
  <c r="BO125" i="1"/>
  <c r="BO1015" i="1"/>
  <c r="BO750" i="1"/>
  <c r="BJ200" i="1"/>
  <c r="BK200" i="1" s="1"/>
  <c r="BL200" i="1" s="1"/>
  <c r="BN200" i="1" s="1"/>
  <c r="BJ238" i="1"/>
  <c r="BK238" i="1" s="1"/>
  <c r="BL238" i="1" s="1"/>
  <c r="BN238" i="1" s="1"/>
  <c r="BM300" i="1"/>
  <c r="BM649" i="1"/>
  <c r="BJ792" i="1"/>
  <c r="BK792" i="1" s="1"/>
  <c r="BL792" i="1" s="1"/>
  <c r="BN792" i="1" s="1"/>
  <c r="BJ678" i="1"/>
  <c r="BK678" i="1" s="1"/>
  <c r="BL678" i="1" s="1"/>
  <c r="BN678" i="1" s="1"/>
  <c r="BM302" i="1"/>
  <c r="BO649" i="1"/>
  <c r="BJ866" i="1"/>
  <c r="BK866" i="1" s="1"/>
  <c r="BL866" i="1" s="1"/>
  <c r="BN866" i="1" s="1"/>
  <c r="BM73" i="1"/>
  <c r="BO872" i="1"/>
  <c r="BO302" i="1"/>
  <c r="BM698" i="1"/>
  <c r="BM1183" i="1"/>
  <c r="BO285" i="1"/>
  <c r="BO683" i="1"/>
  <c r="BM404" i="1"/>
  <c r="BM936" i="1"/>
  <c r="BO875" i="1"/>
  <c r="BM634" i="1"/>
  <c r="BT510" i="1"/>
  <c r="BJ745" i="1"/>
  <c r="BK745" i="1" s="1"/>
  <c r="BL745" i="1" s="1"/>
  <c r="BN745" i="1" s="1"/>
  <c r="BJ1151" i="1"/>
  <c r="BK1151" i="1" s="1"/>
  <c r="BL1151" i="1" s="1"/>
  <c r="BJ202" i="1"/>
  <c r="BK202" i="1" s="1"/>
  <c r="BL202" i="1" s="1"/>
  <c r="BM202" i="1" s="1"/>
  <c r="BJ1180" i="1"/>
  <c r="BK1180" i="1" s="1"/>
  <c r="BL1180" i="1" s="1"/>
  <c r="BM1180" i="1" s="1"/>
  <c r="BQ780" i="1"/>
  <c r="BR780" i="1" s="1"/>
  <c r="BQ640" i="1"/>
  <c r="BR640" i="1" s="1"/>
  <c r="BJ38" i="1"/>
  <c r="BK38" i="1" s="1"/>
  <c r="BL38" i="1" s="1"/>
  <c r="BN38" i="1" s="1"/>
  <c r="BQ835" i="1"/>
  <c r="BR835" i="1" s="1"/>
  <c r="BS835" i="1" s="1"/>
  <c r="BO626" i="1"/>
  <c r="BJ640" i="1"/>
  <c r="BK640" i="1" s="1"/>
  <c r="BL640" i="1" s="1"/>
  <c r="BN640" i="1" s="1"/>
  <c r="BJ719" i="1"/>
  <c r="BK719" i="1" s="1"/>
  <c r="BL719" i="1" s="1"/>
  <c r="BJ738" i="1"/>
  <c r="BK738" i="1" s="1"/>
  <c r="BL738" i="1" s="1"/>
  <c r="BM738" i="1" s="1"/>
  <c r="BJ1139" i="1"/>
  <c r="BK1139" i="1" s="1"/>
  <c r="BL1139" i="1" s="1"/>
  <c r="BM1139" i="1" s="1"/>
  <c r="BJ682" i="1"/>
  <c r="BK682" i="1" s="1"/>
  <c r="BL682" i="1" s="1"/>
  <c r="BN682" i="1" s="1"/>
  <c r="BJ715" i="1"/>
  <c r="BK715" i="1" s="1"/>
  <c r="BL715" i="1" s="1"/>
  <c r="BN715" i="1" s="1"/>
  <c r="BT499" i="1"/>
  <c r="BJ1043" i="1"/>
  <c r="BK1043" i="1" s="1"/>
  <c r="BL1043" i="1" s="1"/>
  <c r="BN1043" i="1" s="1"/>
  <c r="BJ30" i="1"/>
  <c r="BK30" i="1" s="1"/>
  <c r="BL30" i="1" s="1"/>
  <c r="BM30" i="1" s="1"/>
  <c r="BJ310" i="1"/>
  <c r="BK310" i="1" s="1"/>
  <c r="BL310" i="1" s="1"/>
  <c r="BM310" i="1" s="1"/>
  <c r="BJ694" i="1"/>
  <c r="BK694" i="1" s="1"/>
  <c r="BL694" i="1" s="1"/>
  <c r="BO694" i="1" s="1"/>
  <c r="BJ780" i="1"/>
  <c r="BK780" i="1" s="1"/>
  <c r="BL780" i="1" s="1"/>
  <c r="BO780" i="1" s="1"/>
  <c r="BM1021" i="1"/>
  <c r="BQ694" i="1"/>
  <c r="BR694" i="1" s="1"/>
  <c r="BS694" i="1" s="1"/>
  <c r="BQ682" i="1"/>
  <c r="BR682" i="1" s="1"/>
  <c r="BS682" i="1" s="1"/>
  <c r="BM972" i="1"/>
  <c r="BO390" i="1"/>
  <c r="BM481" i="1"/>
  <c r="BO140" i="1"/>
  <c r="BO720" i="1"/>
  <c r="BM322" i="1"/>
  <c r="BO942" i="1"/>
  <c r="BJ314" i="1"/>
  <c r="BK314" i="1" s="1"/>
  <c r="BL314" i="1" s="1"/>
  <c r="BO314" i="1" s="1"/>
  <c r="BJ860" i="1"/>
  <c r="BK860" i="1" s="1"/>
  <c r="BL860" i="1" s="1"/>
  <c r="BO860" i="1" s="1"/>
  <c r="BJ977" i="1"/>
  <c r="BK977" i="1" s="1"/>
  <c r="BL977" i="1" s="1"/>
  <c r="BO977" i="1" s="1"/>
  <c r="BJ736" i="1"/>
  <c r="BK736" i="1" s="1"/>
  <c r="BL736" i="1" s="1"/>
  <c r="BO736" i="1" s="1"/>
  <c r="BJ80" i="1"/>
  <c r="BK80" i="1" s="1"/>
  <c r="BL80" i="1" s="1"/>
  <c r="BN80" i="1" s="1"/>
  <c r="BO499" i="1"/>
  <c r="BQ606" i="1"/>
  <c r="BR606" i="1" s="1"/>
  <c r="BS606" i="1" s="1"/>
  <c r="BO1179" i="1"/>
  <c r="BO972" i="1"/>
  <c r="BM1118" i="1"/>
  <c r="BT652" i="1"/>
  <c r="BJ760" i="1"/>
  <c r="BK760" i="1" s="1"/>
  <c r="BL760" i="1" s="1"/>
  <c r="BN760" i="1" s="1"/>
  <c r="BJ961" i="1"/>
  <c r="BK961" i="1" s="1"/>
  <c r="BL961" i="1" s="1"/>
  <c r="BM961" i="1" s="1"/>
  <c r="BJ852" i="1"/>
  <c r="BK852" i="1" s="1"/>
  <c r="BL852" i="1" s="1"/>
  <c r="BO852" i="1" s="1"/>
  <c r="BJ707" i="1"/>
  <c r="BK707" i="1" s="1"/>
  <c r="BL707" i="1" s="1"/>
  <c r="BJ172" i="1"/>
  <c r="BK172" i="1" s="1"/>
  <c r="BL172" i="1" s="1"/>
  <c r="BM500" i="1"/>
  <c r="BQ961" i="1"/>
  <c r="BR961" i="1" s="1"/>
  <c r="BM140" i="1"/>
  <c r="BV349" i="1"/>
  <c r="BJ1176" i="1"/>
  <c r="BK1176" i="1" s="1"/>
  <c r="BL1176" i="1" s="1"/>
  <c r="BM1176" i="1" s="1"/>
  <c r="BO354" i="1"/>
  <c r="BO656" i="1"/>
  <c r="BM232" i="1"/>
  <c r="BM154" i="1"/>
  <c r="BT410" i="1"/>
  <c r="BJ384" i="1"/>
  <c r="BK384" i="1" s="1"/>
  <c r="BL384" i="1" s="1"/>
  <c r="BN384" i="1" s="1"/>
  <c r="BJ756" i="1"/>
  <c r="BK756" i="1" s="1"/>
  <c r="BL756" i="1" s="1"/>
  <c r="BM756" i="1" s="1"/>
  <c r="BJ146" i="1"/>
  <c r="BK146" i="1" s="1"/>
  <c r="BL146" i="1" s="1"/>
  <c r="BO146" i="1" s="1"/>
  <c r="BQ242" i="1"/>
  <c r="BR242" i="1" s="1"/>
  <c r="BS242" i="1" s="1"/>
  <c r="BM656" i="1"/>
  <c r="BM898" i="1"/>
  <c r="BO481" i="1"/>
  <c r="BM524" i="1"/>
  <c r="BO322" i="1"/>
  <c r="BO898" i="1"/>
  <c r="BO524" i="1"/>
  <c r="BO1118" i="1"/>
  <c r="BO232" i="1"/>
  <c r="BM206" i="1"/>
  <c r="BM115" i="1"/>
  <c r="BT250" i="1"/>
  <c r="BV66" i="1"/>
  <c r="BJ836" i="1"/>
  <c r="BK836" i="1" s="1"/>
  <c r="BL836" i="1" s="1"/>
  <c r="BM836" i="1" s="1"/>
  <c r="BJ330" i="1"/>
  <c r="BK330" i="1" s="1"/>
  <c r="BL330" i="1" s="1"/>
  <c r="BM330" i="1" s="1"/>
  <c r="BJ556" i="1"/>
  <c r="BK556" i="1" s="1"/>
  <c r="BL556" i="1" s="1"/>
  <c r="BO556" i="1" s="1"/>
  <c r="BJ863" i="1"/>
  <c r="BK863" i="1" s="1"/>
  <c r="BL863" i="1" s="1"/>
  <c r="BN863" i="1" s="1"/>
  <c r="BJ680" i="1"/>
  <c r="BK680" i="1" s="1"/>
  <c r="BL680" i="1" s="1"/>
  <c r="BM680" i="1" s="1"/>
  <c r="BJ1120" i="1"/>
  <c r="BK1120" i="1" s="1"/>
  <c r="BL1120" i="1" s="1"/>
  <c r="BN1120" i="1" s="1"/>
  <c r="BO508" i="1"/>
  <c r="BQ146" i="1"/>
  <c r="BR146" i="1" s="1"/>
  <c r="BQ1120" i="1"/>
  <c r="BR1120" i="1" s="1"/>
  <c r="BQ977" i="1"/>
  <c r="BR977" i="1" s="1"/>
  <c r="BS977" i="1" s="1"/>
  <c r="BQ736" i="1"/>
  <c r="BR736" i="1" s="1"/>
  <c r="BM390" i="1"/>
  <c r="BM328" i="1"/>
  <c r="BO206" i="1"/>
  <c r="BO115" i="1"/>
  <c r="BM899" i="1"/>
  <c r="BJ737" i="1"/>
  <c r="BK737" i="1" s="1"/>
  <c r="BL737" i="1" s="1"/>
  <c r="BN737" i="1" s="1"/>
  <c r="BJ286" i="1"/>
  <c r="BK286" i="1" s="1"/>
  <c r="BL286" i="1" s="1"/>
  <c r="BN286" i="1" s="1"/>
  <c r="BO328" i="1"/>
  <c r="BO899" i="1"/>
  <c r="BV74" i="1"/>
  <c r="BT64" i="1"/>
  <c r="BV64" i="1"/>
  <c r="BM646" i="1"/>
  <c r="BO359" i="1"/>
  <c r="BM458" i="1"/>
  <c r="BO646" i="1"/>
  <c r="BM877" i="1"/>
  <c r="BO1178" i="1"/>
  <c r="BM1045" i="1"/>
  <c r="BM713" i="1"/>
  <c r="BM1171" i="1"/>
  <c r="BM815" i="1"/>
  <c r="BJ843" i="1"/>
  <c r="BK843" i="1" s="1"/>
  <c r="BL843" i="1" s="1"/>
  <c r="BN843" i="1" s="1"/>
  <c r="BM1065" i="1"/>
  <c r="BO423" i="1"/>
  <c r="BM710" i="1"/>
  <c r="BO710" i="1"/>
  <c r="BM1037" i="1"/>
  <c r="BO1037" i="1"/>
  <c r="BM631" i="1"/>
  <c r="BM1026" i="1"/>
  <c r="BM1181" i="1"/>
  <c r="BM283" i="1"/>
  <c r="BO838" i="1"/>
  <c r="BO76" i="1"/>
  <c r="BO549" i="1"/>
  <c r="BM446" i="1"/>
  <c r="BM1189" i="1"/>
  <c r="BJ391" i="1"/>
  <c r="BK391" i="1" s="1"/>
  <c r="BL391" i="1" s="1"/>
  <c r="BN391" i="1" s="1"/>
  <c r="BJ331" i="1"/>
  <c r="BK331" i="1" s="1"/>
  <c r="BL331" i="1" s="1"/>
  <c r="BN331" i="1" s="1"/>
  <c r="BO299" i="1"/>
  <c r="BO1065" i="1"/>
  <c r="BO1125" i="1"/>
  <c r="BO964" i="1"/>
  <c r="BO631" i="1"/>
  <c r="BO1026" i="1"/>
  <c r="BO283" i="1"/>
  <c r="BO1189" i="1"/>
  <c r="BM864" i="1"/>
  <c r="BM1124" i="1"/>
  <c r="BJ395" i="1"/>
  <c r="BK395" i="1" s="1"/>
  <c r="BL395" i="1" s="1"/>
  <c r="BN395" i="1" s="1"/>
  <c r="BJ361" i="1"/>
  <c r="BK361" i="1" s="1"/>
  <c r="BL361" i="1" s="1"/>
  <c r="BN291" i="1"/>
  <c r="BM291" i="1"/>
  <c r="BN810" i="1"/>
  <c r="BM810" i="1"/>
  <c r="BT1077" i="1"/>
  <c r="BV1077" i="1"/>
  <c r="BN1001" i="1"/>
  <c r="BO1001" i="1"/>
  <c r="BO621" i="1"/>
  <c r="BO1181" i="1"/>
  <c r="BO552" i="1"/>
  <c r="BM641" i="1"/>
  <c r="BJ594" i="1"/>
  <c r="BK594" i="1" s="1"/>
  <c r="BL594" i="1" s="1"/>
  <c r="BN594" i="1" s="1"/>
  <c r="BJ155" i="1"/>
  <c r="BK155" i="1" s="1"/>
  <c r="BL155" i="1" s="1"/>
  <c r="BN155" i="1" s="1"/>
  <c r="BQ132" i="1"/>
  <c r="BR132" i="1" s="1"/>
  <c r="BQ943" i="1"/>
  <c r="BR943" i="1" s="1"/>
  <c r="BQ1129" i="1"/>
  <c r="BR1129" i="1" s="1"/>
  <c r="BM632" i="1"/>
  <c r="BO641" i="1"/>
  <c r="BM539" i="1"/>
  <c r="BO416" i="1"/>
  <c r="BJ520" i="1"/>
  <c r="BK520" i="1" s="1"/>
  <c r="BL520" i="1" s="1"/>
  <c r="BN520" i="1" s="1"/>
  <c r="BJ987" i="1"/>
  <c r="BK987" i="1" s="1"/>
  <c r="BL987" i="1" s="1"/>
  <c r="BM987" i="1" s="1"/>
  <c r="BJ677" i="1"/>
  <c r="BK677" i="1" s="1"/>
  <c r="BL677" i="1" s="1"/>
  <c r="BN677" i="1" s="1"/>
  <c r="BM58" i="1"/>
  <c r="BQ196" i="1"/>
  <c r="BR196" i="1" s="1"/>
  <c r="BS196" i="1" s="1"/>
  <c r="BO632" i="1"/>
  <c r="BM705" i="1"/>
  <c r="BM751" i="1"/>
  <c r="BM528" i="1"/>
  <c r="BO976" i="1"/>
  <c r="BJ548" i="1"/>
  <c r="BK548" i="1" s="1"/>
  <c r="BL548" i="1" s="1"/>
  <c r="BN548" i="1" s="1"/>
  <c r="BO811" i="1"/>
  <c r="BM1069" i="1"/>
  <c r="BO63" i="1"/>
  <c r="BQ284" i="1"/>
  <c r="BR284" i="1" s="1"/>
  <c r="BM696" i="1"/>
  <c r="BM204" i="1"/>
  <c r="BO751" i="1"/>
  <c r="BO528" i="1"/>
  <c r="BJ341" i="1"/>
  <c r="BK341" i="1" s="1"/>
  <c r="BL341" i="1" s="1"/>
  <c r="BN341" i="1" s="1"/>
  <c r="BJ201" i="1"/>
  <c r="BK201" i="1" s="1"/>
  <c r="BL201" i="1" s="1"/>
  <c r="BO201" i="1" s="1"/>
  <c r="BM337" i="1"/>
  <c r="BQ1028" i="1"/>
  <c r="BR1028" i="1" s="1"/>
  <c r="BS1028" i="1" s="1"/>
  <c r="BO696" i="1"/>
  <c r="BO204" i="1"/>
  <c r="BJ1170" i="1"/>
  <c r="BK1170" i="1" s="1"/>
  <c r="BL1170" i="1" s="1"/>
  <c r="BJ615" i="1"/>
  <c r="BK615" i="1" s="1"/>
  <c r="BL615" i="1" s="1"/>
  <c r="BN615" i="1" s="1"/>
  <c r="BM199" i="1"/>
  <c r="BO154" i="1"/>
  <c r="BM316" i="1"/>
  <c r="BJ317" i="1"/>
  <c r="BK317" i="1" s="1"/>
  <c r="BL317" i="1" s="1"/>
  <c r="BN317" i="1" s="1"/>
  <c r="BN260" i="1"/>
  <c r="BQ677" i="1"/>
  <c r="BR677" i="1" s="1"/>
  <c r="BO199" i="1"/>
  <c r="BM1064" i="1"/>
  <c r="BO218" i="1"/>
  <c r="BM875" i="1"/>
  <c r="BJ685" i="1"/>
  <c r="BK685" i="1" s="1"/>
  <c r="BL685" i="1" s="1"/>
  <c r="BM685" i="1" s="1"/>
  <c r="BQ893" i="1"/>
  <c r="BR893" i="1" s="1"/>
  <c r="BS893" i="1" s="1"/>
  <c r="BJ893" i="1"/>
  <c r="BK893" i="1" s="1"/>
  <c r="BL893" i="1" s="1"/>
  <c r="BM893" i="1" s="1"/>
  <c r="BT68" i="1"/>
  <c r="BV68" i="1"/>
  <c r="BN1182" i="1"/>
  <c r="BO1182" i="1"/>
  <c r="BM1182" i="1"/>
  <c r="BO877" i="1"/>
  <c r="BO1079" i="1"/>
  <c r="BM943" i="1"/>
  <c r="BO666" i="1"/>
  <c r="BV65" i="1"/>
  <c r="BT65" i="1"/>
  <c r="BV511" i="1"/>
  <c r="BT511" i="1"/>
  <c r="BV1121" i="1"/>
  <c r="BT1121" i="1"/>
  <c r="BN430" i="1"/>
  <c r="BV352" i="1"/>
  <c r="BT352" i="1"/>
  <c r="BV507" i="1"/>
  <c r="BT507" i="1"/>
  <c r="BN451" i="1"/>
  <c r="BM451" i="1"/>
  <c r="BO291" i="1"/>
  <c r="BQ822" i="1"/>
  <c r="BR822" i="1" s="1"/>
  <c r="BS822" i="1" s="1"/>
  <c r="BQ914" i="1"/>
  <c r="BR914" i="1" s="1"/>
  <c r="BS914" i="1" s="1"/>
  <c r="BQ394" i="1"/>
  <c r="BR394" i="1" s="1"/>
  <c r="BJ658" i="1"/>
  <c r="BK658" i="1" s="1"/>
  <c r="BL658" i="1" s="1"/>
  <c r="BN658" i="1" s="1"/>
  <c r="BQ33" i="1"/>
  <c r="BR33" i="1" s="1"/>
  <c r="BQ45" i="1"/>
  <c r="BR45" i="1" s="1"/>
  <c r="BQ800" i="1"/>
  <c r="BR800" i="1" s="1"/>
  <c r="BS800" i="1" s="1"/>
  <c r="BO1138" i="1"/>
  <c r="BM580" i="1"/>
  <c r="BM562" i="1"/>
  <c r="BM225" i="1"/>
  <c r="BM1022" i="1"/>
  <c r="BJ221" i="1"/>
  <c r="BK221" i="1" s="1"/>
  <c r="BL221" i="1" s="1"/>
  <c r="BN221" i="1" s="1"/>
  <c r="BJ600" i="1"/>
  <c r="BK600" i="1" s="1"/>
  <c r="BL600" i="1" s="1"/>
  <c r="BN600" i="1" s="1"/>
  <c r="BJ25" i="1"/>
  <c r="BK25" i="1" s="1"/>
  <c r="BL25" i="1" s="1"/>
  <c r="BM25" i="1" s="1"/>
  <c r="BJ33" i="1"/>
  <c r="BK33" i="1" s="1"/>
  <c r="BL33" i="1" s="1"/>
  <c r="BO33" i="1" s="1"/>
  <c r="BJ670" i="1"/>
  <c r="BK670" i="1" s="1"/>
  <c r="BL670" i="1" s="1"/>
  <c r="BN670" i="1" s="1"/>
  <c r="BQ157" i="1"/>
  <c r="BR157" i="1" s="1"/>
  <c r="BS157" i="1" s="1"/>
  <c r="BQ750" i="1"/>
  <c r="BR750" i="1" s="1"/>
  <c r="BQ1009" i="1"/>
  <c r="BR1009" i="1" s="1"/>
  <c r="BQ670" i="1"/>
  <c r="BR670" i="1" s="1"/>
  <c r="BS670" i="1" s="1"/>
  <c r="BQ446" i="1"/>
  <c r="BR446" i="1" s="1"/>
  <c r="BQ470" i="1"/>
  <c r="BR470" i="1" s="1"/>
  <c r="BS470" i="1" s="1"/>
  <c r="BO562" i="1"/>
  <c r="BM378" i="1"/>
  <c r="BM708" i="1"/>
  <c r="BM321" i="1"/>
  <c r="BO378" i="1"/>
  <c r="BM1034" i="1"/>
  <c r="BO276" i="1"/>
  <c r="BO1121" i="1"/>
  <c r="BQ77" i="1"/>
  <c r="BR77" i="1" s="1"/>
  <c r="BS77" i="1" s="1"/>
  <c r="BQ129" i="1"/>
  <c r="BR129" i="1" s="1"/>
  <c r="BQ1057" i="1"/>
  <c r="BR1057" i="1" s="1"/>
  <c r="BS1057" i="1" s="1"/>
  <c r="BO73" i="1"/>
  <c r="BQ840" i="1"/>
  <c r="BR840" i="1" s="1"/>
  <c r="BQ462" i="1"/>
  <c r="BR462" i="1" s="1"/>
  <c r="BM359" i="1"/>
  <c r="BM1015" i="1"/>
  <c r="BO458" i="1"/>
  <c r="BM1041" i="1"/>
  <c r="BM549" i="1"/>
  <c r="BO864" i="1"/>
  <c r="BM750" i="1"/>
  <c r="BM1107" i="1"/>
  <c r="BM21" i="1"/>
  <c r="BM533" i="1"/>
  <c r="BJ993" i="1"/>
  <c r="BK993" i="1" s="1"/>
  <c r="BL993" i="1" s="1"/>
  <c r="BN993" i="1" s="1"/>
  <c r="BM276" i="1"/>
  <c r="BQ1027" i="1"/>
  <c r="BR1027" i="1" s="1"/>
  <c r="BQ816" i="1"/>
  <c r="BR816" i="1" s="1"/>
  <c r="BS816" i="1" s="1"/>
  <c r="BQ362" i="1"/>
  <c r="BR362" i="1" s="1"/>
  <c r="BQ854" i="1"/>
  <c r="BR854" i="1" s="1"/>
  <c r="BM125" i="1"/>
  <c r="BM423" i="1"/>
  <c r="BM1079" i="1"/>
  <c r="BO446" i="1"/>
  <c r="BM1178" i="1"/>
  <c r="BM965" i="1"/>
  <c r="BO671" i="1"/>
  <c r="BJ1027" i="1"/>
  <c r="BK1027" i="1" s="1"/>
  <c r="BL1027" i="1" s="1"/>
  <c r="BJ422" i="1"/>
  <c r="BK422" i="1" s="1"/>
  <c r="BL422" i="1" s="1"/>
  <c r="BN422" i="1" s="1"/>
  <c r="BJ362" i="1"/>
  <c r="BK362" i="1" s="1"/>
  <c r="BL362" i="1" s="1"/>
  <c r="BM362" i="1" s="1"/>
  <c r="BQ965" i="1"/>
  <c r="BR965" i="1" s="1"/>
  <c r="BQ322" i="1"/>
  <c r="BR322" i="1" s="1"/>
  <c r="BN697" i="1"/>
  <c r="BO697" i="1"/>
  <c r="BN825" i="1"/>
  <c r="BM825" i="1"/>
  <c r="BQ536" i="1"/>
  <c r="BR536" i="1" s="1"/>
  <c r="BJ536" i="1"/>
  <c r="BK536" i="1" s="1"/>
  <c r="BL536" i="1" s="1"/>
  <c r="BM536" i="1" s="1"/>
  <c r="BQ668" i="1"/>
  <c r="BR668" i="1" s="1"/>
  <c r="BS668" i="1" s="1"/>
  <c r="BT668" i="1" s="1"/>
  <c r="BJ668" i="1"/>
  <c r="BK668" i="1" s="1"/>
  <c r="BL668" i="1" s="1"/>
  <c r="BN1000" i="1"/>
  <c r="BO1000" i="1"/>
  <c r="BQ235" i="1"/>
  <c r="BR235" i="1" s="1"/>
  <c r="BJ235" i="1"/>
  <c r="BK235" i="1" s="1"/>
  <c r="BL235" i="1" s="1"/>
  <c r="BM235" i="1" s="1"/>
  <c r="BM323" i="1"/>
  <c r="BN1166" i="1"/>
  <c r="BM1166" i="1"/>
  <c r="BT253" i="1"/>
  <c r="BJ1029" i="1"/>
  <c r="BK1029" i="1" s="1"/>
  <c r="BL1029" i="1" s="1"/>
  <c r="BO1029" i="1" s="1"/>
  <c r="BQ1029" i="1"/>
  <c r="BR1029" i="1" s="1"/>
  <c r="BQ386" i="1"/>
  <c r="BR386" i="1" s="1"/>
  <c r="BS386" i="1" s="1"/>
  <c r="BJ386" i="1"/>
  <c r="BK386" i="1" s="1"/>
  <c r="BL386" i="1" s="1"/>
  <c r="BO386" i="1" s="1"/>
  <c r="BN126" i="1"/>
  <c r="BO126" i="1"/>
  <c r="BJ612" i="1"/>
  <c r="BK612" i="1" s="1"/>
  <c r="BL612" i="1" s="1"/>
  <c r="BN612" i="1" s="1"/>
  <c r="BJ93" i="1"/>
  <c r="BK93" i="1" s="1"/>
  <c r="BL93" i="1" s="1"/>
  <c r="BN93" i="1" s="1"/>
  <c r="BJ429" i="1"/>
  <c r="BK429" i="1" s="1"/>
  <c r="BL429" i="1" s="1"/>
  <c r="BN429" i="1" s="1"/>
  <c r="BJ733" i="1"/>
  <c r="BK733" i="1" s="1"/>
  <c r="BL733" i="1" s="1"/>
  <c r="BN733" i="1" s="1"/>
  <c r="BJ294" i="1"/>
  <c r="BK294" i="1" s="1"/>
  <c r="BL294" i="1" s="1"/>
  <c r="BN294" i="1" s="1"/>
  <c r="BJ663" i="1"/>
  <c r="BK663" i="1" s="1"/>
  <c r="BL663" i="1" s="1"/>
  <c r="BN663" i="1" s="1"/>
  <c r="BJ722" i="1"/>
  <c r="BK722" i="1" s="1"/>
  <c r="BL722" i="1" s="1"/>
  <c r="BN722" i="1" s="1"/>
  <c r="BJ1111" i="1"/>
  <c r="BK1111" i="1" s="1"/>
  <c r="BL1111" i="1" s="1"/>
  <c r="BN1111" i="1" s="1"/>
  <c r="BJ1160" i="1"/>
  <c r="BK1160" i="1" s="1"/>
  <c r="BL1160" i="1" s="1"/>
  <c r="BN1160" i="1" s="1"/>
  <c r="BJ296" i="1"/>
  <c r="BK296" i="1" s="1"/>
  <c r="BL296" i="1" s="1"/>
  <c r="BN296" i="1" s="1"/>
  <c r="BJ664" i="1"/>
  <c r="BK664" i="1" s="1"/>
  <c r="BL664" i="1" s="1"/>
  <c r="BN664" i="1" s="1"/>
  <c r="BJ289" i="1"/>
  <c r="BK289" i="1" s="1"/>
  <c r="BL289" i="1" s="1"/>
  <c r="BN289" i="1" s="1"/>
  <c r="BJ609" i="1"/>
  <c r="BK609" i="1" s="1"/>
  <c r="BL609" i="1" s="1"/>
  <c r="BN609" i="1" s="1"/>
  <c r="BJ106" i="1"/>
  <c r="BK106" i="1" s="1"/>
  <c r="BL106" i="1" s="1"/>
  <c r="BN106" i="1" s="1"/>
  <c r="BJ426" i="1"/>
  <c r="BK426" i="1" s="1"/>
  <c r="BL426" i="1" s="1"/>
  <c r="BN426" i="1" s="1"/>
  <c r="BJ219" i="1"/>
  <c r="BK219" i="1" s="1"/>
  <c r="BL219" i="1" s="1"/>
  <c r="BN219" i="1" s="1"/>
  <c r="BJ571" i="1"/>
  <c r="BK571" i="1" s="1"/>
  <c r="BL571" i="1" s="1"/>
  <c r="BN571" i="1" s="1"/>
  <c r="BJ614" i="1"/>
  <c r="BK614" i="1" s="1"/>
  <c r="BL614" i="1" s="1"/>
  <c r="BN614" i="1" s="1"/>
  <c r="BJ886" i="1"/>
  <c r="BK886" i="1" s="1"/>
  <c r="BL886" i="1" s="1"/>
  <c r="BN886" i="1" s="1"/>
  <c r="BJ1174" i="1"/>
  <c r="BK1174" i="1" s="1"/>
  <c r="BL1174" i="1" s="1"/>
  <c r="BN1174" i="1" s="1"/>
  <c r="BJ1051" i="1"/>
  <c r="BK1051" i="1" s="1"/>
  <c r="BL1051" i="1" s="1"/>
  <c r="BN1051" i="1" s="1"/>
  <c r="BJ1100" i="1"/>
  <c r="BK1100" i="1" s="1"/>
  <c r="BL1100" i="1" s="1"/>
  <c r="BN1100" i="1" s="1"/>
  <c r="BJ1089" i="1"/>
  <c r="BK1089" i="1" s="1"/>
  <c r="BL1089" i="1" s="1"/>
  <c r="BN1089" i="1" s="1"/>
  <c r="BJ12" i="1"/>
  <c r="BK12" i="1" s="1"/>
  <c r="BL12" i="1" s="1"/>
  <c r="BN12" i="1" s="1"/>
  <c r="BJ396" i="1"/>
  <c r="BK396" i="1" s="1"/>
  <c r="BL396" i="1" s="1"/>
  <c r="BN396" i="1" s="1"/>
  <c r="BJ700" i="1"/>
  <c r="BK700" i="1" s="1"/>
  <c r="BL700" i="1" s="1"/>
  <c r="BO700" i="1" s="1"/>
  <c r="BJ101" i="1"/>
  <c r="BK101" i="1" s="1"/>
  <c r="BL101" i="1" s="1"/>
  <c r="BM101" i="1" s="1"/>
  <c r="BJ405" i="1"/>
  <c r="BK405" i="1" s="1"/>
  <c r="BL405" i="1" s="1"/>
  <c r="BM405" i="1" s="1"/>
  <c r="BJ725" i="1"/>
  <c r="BK725" i="1" s="1"/>
  <c r="BL725" i="1" s="1"/>
  <c r="BJ174" i="1"/>
  <c r="BK174" i="1" s="1"/>
  <c r="BL174" i="1" s="1"/>
  <c r="BM174" i="1" s="1"/>
  <c r="BJ478" i="1"/>
  <c r="BK478" i="1" s="1"/>
  <c r="BL478" i="1" s="1"/>
  <c r="BJ287" i="1"/>
  <c r="BK287" i="1" s="1"/>
  <c r="BL287" i="1" s="1"/>
  <c r="BM287" i="1" s="1"/>
  <c r="BJ591" i="1"/>
  <c r="BK591" i="1" s="1"/>
  <c r="BL591" i="1" s="1"/>
  <c r="BJ602" i="1"/>
  <c r="BK602" i="1" s="1"/>
  <c r="BL602" i="1" s="1"/>
  <c r="BN602" i="1" s="1"/>
  <c r="BJ858" i="1"/>
  <c r="BK858" i="1" s="1"/>
  <c r="BL858" i="1" s="1"/>
  <c r="BN858" i="1" s="1"/>
  <c r="BJ1146" i="1"/>
  <c r="BK1146" i="1" s="1"/>
  <c r="BL1146" i="1" s="1"/>
  <c r="BJ991" i="1"/>
  <c r="BK991" i="1" s="1"/>
  <c r="BL991" i="1" s="1"/>
  <c r="BN991" i="1" s="1"/>
  <c r="BJ1008" i="1"/>
  <c r="BK1008" i="1" s="1"/>
  <c r="BL1008" i="1" s="1"/>
  <c r="BN1008" i="1" s="1"/>
  <c r="BJ1013" i="1"/>
  <c r="BK1013" i="1" s="1"/>
  <c r="BL1013" i="1" s="1"/>
  <c r="BN1013" i="1" s="1"/>
  <c r="BJ881" i="1"/>
  <c r="BK881" i="1" s="1"/>
  <c r="BL881" i="1" s="1"/>
  <c r="BJ208" i="1"/>
  <c r="BK208" i="1" s="1"/>
  <c r="BL208" i="1" s="1"/>
  <c r="BN208" i="1" s="1"/>
  <c r="BJ560" i="1"/>
  <c r="BK560" i="1" s="1"/>
  <c r="BL560" i="1" s="1"/>
  <c r="BO560" i="1" s="1"/>
  <c r="BJ832" i="1"/>
  <c r="BK832" i="1" s="1"/>
  <c r="BL832" i="1" s="1"/>
  <c r="BN832" i="1" s="1"/>
  <c r="BJ297" i="1"/>
  <c r="BK297" i="1" s="1"/>
  <c r="BL297" i="1" s="1"/>
  <c r="BN484" i="1"/>
  <c r="BN246" i="1"/>
  <c r="BQ25" i="1"/>
  <c r="BR25" i="1" s="1"/>
  <c r="BS25" i="1" s="1"/>
  <c r="BJ150" i="1"/>
  <c r="BK150" i="1" s="1"/>
  <c r="BL150" i="1" s="1"/>
  <c r="BO150" i="1" s="1"/>
  <c r="BQ124" i="1"/>
  <c r="BR124" i="1" s="1"/>
  <c r="BS124" i="1" s="1"/>
  <c r="BQ667" i="1"/>
  <c r="BR667" i="1" s="1"/>
  <c r="BQ1180" i="1"/>
  <c r="BR1180" i="1" s="1"/>
  <c r="BS1180" i="1" s="1"/>
  <c r="BQ643" i="1"/>
  <c r="BR643" i="1" s="1"/>
  <c r="BS643" i="1" s="1"/>
  <c r="BQ1155" i="1"/>
  <c r="BR1155" i="1" s="1"/>
  <c r="BJ308" i="1"/>
  <c r="BK308" i="1" s="1"/>
  <c r="BL308" i="1" s="1"/>
  <c r="BN308" i="1" s="1"/>
  <c r="BJ676" i="1"/>
  <c r="BK676" i="1" s="1"/>
  <c r="BL676" i="1" s="1"/>
  <c r="BN676" i="1" s="1"/>
  <c r="BJ157" i="1"/>
  <c r="BK157" i="1" s="1"/>
  <c r="BL157" i="1" s="1"/>
  <c r="BN157" i="1" s="1"/>
  <c r="BJ525" i="1"/>
  <c r="BK525" i="1" s="1"/>
  <c r="BL525" i="1" s="1"/>
  <c r="BN525" i="1" s="1"/>
  <c r="BJ797" i="1"/>
  <c r="BK797" i="1" s="1"/>
  <c r="BL797" i="1" s="1"/>
  <c r="BN797" i="1" s="1"/>
  <c r="BJ327" i="1"/>
  <c r="BK327" i="1" s="1"/>
  <c r="BL327" i="1" s="1"/>
  <c r="BN327" i="1" s="1"/>
  <c r="BJ823" i="1"/>
  <c r="BK823" i="1" s="1"/>
  <c r="BL823" i="1" s="1"/>
  <c r="BN823" i="1" s="1"/>
  <c r="BJ1076" i="1"/>
  <c r="BK1076" i="1" s="1"/>
  <c r="BL1076" i="1" s="1"/>
  <c r="BN1076" i="1" s="1"/>
  <c r="BO869" i="1"/>
  <c r="BM1121" i="1"/>
  <c r="BM411" i="1"/>
  <c r="BQ103" i="1"/>
  <c r="BR103" i="1" s="1"/>
  <c r="BS103" i="1" s="1"/>
  <c r="BQ966" i="1"/>
  <c r="BR966" i="1" s="1"/>
  <c r="BS966" i="1" s="1"/>
  <c r="BV966" i="1" s="1"/>
  <c r="BQ1163" i="1"/>
  <c r="BR1163" i="1" s="1"/>
  <c r="BQ476" i="1"/>
  <c r="BR476" i="1" s="1"/>
  <c r="BS476" i="1" s="1"/>
  <c r="BQ805" i="1"/>
  <c r="BR805" i="1" s="1"/>
  <c r="BQ553" i="1"/>
  <c r="BR553" i="1" s="1"/>
  <c r="BS553" i="1" s="1"/>
  <c r="BQ339" i="1"/>
  <c r="BR339" i="1" s="1"/>
  <c r="BS339" i="1" s="1"/>
  <c r="BN197" i="1"/>
  <c r="BM197" i="1"/>
  <c r="BN629" i="1"/>
  <c r="BM629" i="1"/>
  <c r="BV448" i="1"/>
  <c r="BT448" i="1"/>
  <c r="BT785" i="1"/>
  <c r="BV785" i="1"/>
  <c r="BN855" i="1"/>
  <c r="BM855" i="1"/>
  <c r="BN841" i="1"/>
  <c r="BM841" i="1"/>
  <c r="BN392" i="1"/>
  <c r="BM392" i="1"/>
  <c r="BN123" i="1"/>
  <c r="BM123" i="1"/>
  <c r="BN747" i="1"/>
  <c r="BM747" i="1"/>
  <c r="BN982" i="1"/>
  <c r="BO982" i="1"/>
  <c r="BN588" i="1"/>
  <c r="BM588" i="1"/>
  <c r="BT509" i="1"/>
  <c r="BV509" i="1"/>
  <c r="BT246" i="1"/>
  <c r="BV246" i="1"/>
  <c r="BQ969" i="1"/>
  <c r="BR969" i="1" s="1"/>
  <c r="BS969" i="1" s="1"/>
  <c r="BJ969" i="1"/>
  <c r="BK969" i="1" s="1"/>
  <c r="BL969" i="1" s="1"/>
  <c r="BQ421" i="1"/>
  <c r="BR421" i="1" s="1"/>
  <c r="BS421" i="1" s="1"/>
  <c r="BJ421" i="1"/>
  <c r="BK421" i="1" s="1"/>
  <c r="BL421" i="1" s="1"/>
  <c r="BM421" i="1" s="1"/>
  <c r="BN377" i="1"/>
  <c r="BO377" i="1"/>
  <c r="BN399" i="1"/>
  <c r="BM399" i="1"/>
  <c r="BN687" i="1"/>
  <c r="BO687" i="1"/>
  <c r="BQ1006" i="1"/>
  <c r="BR1006" i="1" s="1"/>
  <c r="BS1006" i="1" s="1"/>
  <c r="BJ1006" i="1"/>
  <c r="BK1006" i="1" s="1"/>
  <c r="BL1006" i="1" s="1"/>
  <c r="BM1006" i="1" s="1"/>
  <c r="BQ1007" i="1"/>
  <c r="BR1007" i="1" s="1"/>
  <c r="BS1007" i="1" s="1"/>
  <c r="BJ1007" i="1"/>
  <c r="BK1007" i="1" s="1"/>
  <c r="BL1007" i="1" s="1"/>
  <c r="BO1007" i="1" s="1"/>
  <c r="BN44" i="1"/>
  <c r="BQ38" i="1"/>
  <c r="BR38" i="1" s="1"/>
  <c r="BS38" i="1" s="1"/>
  <c r="BQ958" i="1"/>
  <c r="BR958" i="1" s="1"/>
  <c r="BS958" i="1" s="1"/>
  <c r="BM268" i="1"/>
  <c r="BM354" i="1"/>
  <c r="BO698" i="1"/>
  <c r="BM416" i="1"/>
  <c r="BM720" i="1"/>
  <c r="BJ132" i="1"/>
  <c r="BK132" i="1" s="1"/>
  <c r="BL132" i="1" s="1"/>
  <c r="BN132" i="1" s="1"/>
  <c r="BJ436" i="1"/>
  <c r="BK436" i="1" s="1"/>
  <c r="BL436" i="1" s="1"/>
  <c r="BN436" i="1" s="1"/>
  <c r="BJ740" i="1"/>
  <c r="BK740" i="1" s="1"/>
  <c r="BL740" i="1" s="1"/>
  <c r="BN740" i="1" s="1"/>
  <c r="BJ358" i="1"/>
  <c r="BK358" i="1" s="1"/>
  <c r="BL358" i="1" s="1"/>
  <c r="BN358" i="1" s="1"/>
  <c r="BJ167" i="1"/>
  <c r="BK167" i="1" s="1"/>
  <c r="BL167" i="1" s="1"/>
  <c r="BN167" i="1" s="1"/>
  <c r="BJ455" i="1"/>
  <c r="BK455" i="1" s="1"/>
  <c r="BL455" i="1" s="1"/>
  <c r="BN455" i="1" s="1"/>
  <c r="BJ530" i="1"/>
  <c r="BK530" i="1" s="1"/>
  <c r="BL530" i="1" s="1"/>
  <c r="BN530" i="1" s="1"/>
  <c r="BJ802" i="1"/>
  <c r="BK802" i="1" s="1"/>
  <c r="BL802" i="1" s="1"/>
  <c r="BN802" i="1" s="1"/>
  <c r="BJ1106" i="1"/>
  <c r="BK1106" i="1" s="1"/>
  <c r="BL1106" i="1" s="1"/>
  <c r="BN1106" i="1" s="1"/>
  <c r="BJ983" i="1"/>
  <c r="BK983" i="1" s="1"/>
  <c r="BL983" i="1" s="1"/>
  <c r="BN983" i="1" s="1"/>
  <c r="BJ968" i="1"/>
  <c r="BK968" i="1" s="1"/>
  <c r="BL968" i="1" s="1"/>
  <c r="BN968" i="1" s="1"/>
  <c r="BJ925" i="1"/>
  <c r="BK925" i="1" s="1"/>
  <c r="BL925" i="1" s="1"/>
  <c r="BM925" i="1" s="1"/>
  <c r="BJ884" i="1"/>
  <c r="BK884" i="1" s="1"/>
  <c r="BL884" i="1" s="1"/>
  <c r="BN884" i="1" s="1"/>
  <c r="BJ136" i="1"/>
  <c r="BK136" i="1" s="1"/>
  <c r="BL136" i="1" s="1"/>
  <c r="BN136" i="1" s="1"/>
  <c r="BJ424" i="1"/>
  <c r="BK424" i="1" s="1"/>
  <c r="BL424" i="1" s="1"/>
  <c r="BN424" i="1" s="1"/>
  <c r="BJ728" i="1"/>
  <c r="BK728" i="1" s="1"/>
  <c r="BL728" i="1" s="1"/>
  <c r="BN728" i="1" s="1"/>
  <c r="BJ129" i="1"/>
  <c r="BK129" i="1" s="1"/>
  <c r="BL129" i="1" s="1"/>
  <c r="BN129" i="1" s="1"/>
  <c r="BO268" i="1"/>
  <c r="BM353" i="1"/>
  <c r="BJ171" i="1"/>
  <c r="BK171" i="1" s="1"/>
  <c r="BL171" i="1" s="1"/>
  <c r="BO171" i="1" s="1"/>
  <c r="BQ136" i="1"/>
  <c r="BR136" i="1" s="1"/>
  <c r="BS136" i="1" s="1"/>
  <c r="BQ533" i="1"/>
  <c r="BR533" i="1" s="1"/>
  <c r="BQ949" i="1"/>
  <c r="BR949" i="1" s="1"/>
  <c r="BS949" i="1" s="1"/>
  <c r="BQ697" i="1"/>
  <c r="BR697" i="1" s="1"/>
  <c r="BS697" i="1" s="1"/>
  <c r="BV504" i="1"/>
  <c r="BT504" i="1"/>
  <c r="BQ10" i="1"/>
  <c r="BR10" i="1" s="1"/>
  <c r="BS10" i="1" s="1"/>
  <c r="BV10" i="1" s="1"/>
  <c r="BJ10" i="1"/>
  <c r="BK10" i="1" s="1"/>
  <c r="BL10" i="1" s="1"/>
  <c r="BO10" i="1" s="1"/>
  <c r="BQ607" i="1"/>
  <c r="BR607" i="1" s="1"/>
  <c r="BS607" i="1" s="1"/>
  <c r="BJ607" i="1"/>
  <c r="BK607" i="1" s="1"/>
  <c r="BL607" i="1" s="1"/>
  <c r="BN607" i="1" s="1"/>
  <c r="BQ874" i="1"/>
  <c r="BR874" i="1" s="1"/>
  <c r="BS874" i="1" s="1"/>
  <c r="BV874" i="1" s="1"/>
  <c r="BJ874" i="1"/>
  <c r="BK874" i="1" s="1"/>
  <c r="BL874" i="1" s="1"/>
  <c r="BM874" i="1" s="1"/>
  <c r="BQ467" i="1"/>
  <c r="BR467" i="1" s="1"/>
  <c r="BS467" i="1" s="1"/>
  <c r="BJ467" i="1"/>
  <c r="BK467" i="1" s="1"/>
  <c r="BL467" i="1" s="1"/>
  <c r="BN467" i="1" s="1"/>
  <c r="BQ798" i="1"/>
  <c r="BR798" i="1" s="1"/>
  <c r="BS798" i="1" s="1"/>
  <c r="BJ798" i="1"/>
  <c r="BK798" i="1" s="1"/>
  <c r="BL798" i="1" s="1"/>
  <c r="BJ1048" i="1"/>
  <c r="BK1048" i="1" s="1"/>
  <c r="BL1048" i="1" s="1"/>
  <c r="BM1048" i="1" s="1"/>
  <c r="BQ1048" i="1"/>
  <c r="BR1048" i="1" s="1"/>
  <c r="BS1048" i="1" s="1"/>
  <c r="BQ1190" i="1"/>
  <c r="BR1190" i="1" s="1"/>
  <c r="BS1190" i="1" s="1"/>
  <c r="BJ1190" i="1"/>
  <c r="BK1190" i="1" s="1"/>
  <c r="BL1190" i="1" s="1"/>
  <c r="BM1190" i="1" s="1"/>
  <c r="BQ28" i="1"/>
  <c r="BR28" i="1" s="1"/>
  <c r="BS28" i="1" s="1"/>
  <c r="BJ28" i="1"/>
  <c r="BK28" i="1" s="1"/>
  <c r="BL28" i="1" s="1"/>
  <c r="BM28" i="1" s="1"/>
  <c r="BQ848" i="1"/>
  <c r="BR848" i="1" s="1"/>
  <c r="BS848" i="1" s="1"/>
  <c r="BT848" i="1" s="1"/>
  <c r="BJ848" i="1"/>
  <c r="BK848" i="1" s="1"/>
  <c r="BL848" i="1" s="1"/>
  <c r="BO848" i="1" s="1"/>
  <c r="BQ774" i="1"/>
  <c r="BR774" i="1" s="1"/>
  <c r="BS774" i="1" s="1"/>
  <c r="BJ774" i="1"/>
  <c r="BK774" i="1" s="1"/>
  <c r="BL774" i="1" s="1"/>
  <c r="BV487" i="1"/>
  <c r="BT487" i="1"/>
  <c r="BV515" i="1"/>
  <c r="BT515" i="1"/>
  <c r="BQ216" i="1"/>
  <c r="BR216" i="1" s="1"/>
  <c r="BS216" i="1" s="1"/>
  <c r="BJ216" i="1"/>
  <c r="BK216" i="1" s="1"/>
  <c r="BL216" i="1" s="1"/>
  <c r="BO216" i="1" s="1"/>
  <c r="BQ190" i="1"/>
  <c r="BR190" i="1" s="1"/>
  <c r="BS190" i="1" s="1"/>
  <c r="BJ190" i="1"/>
  <c r="BK190" i="1" s="1"/>
  <c r="BL190" i="1" s="1"/>
  <c r="BM190" i="1" s="1"/>
  <c r="BQ1040" i="1"/>
  <c r="BR1040" i="1" s="1"/>
  <c r="BS1040" i="1" s="1"/>
  <c r="BJ1040" i="1"/>
  <c r="BK1040" i="1" s="1"/>
  <c r="BL1040" i="1" s="1"/>
  <c r="BM1040" i="1" s="1"/>
  <c r="BJ82" i="1"/>
  <c r="BK82" i="1" s="1"/>
  <c r="BL82" i="1" s="1"/>
  <c r="BO82" i="1" s="1"/>
  <c r="BQ82" i="1"/>
  <c r="BR82" i="1" s="1"/>
  <c r="BS82" i="1" s="1"/>
  <c r="BV82" i="1" s="1"/>
  <c r="BQ851" i="1"/>
  <c r="BR851" i="1" s="1"/>
  <c r="BS851" i="1" s="1"/>
  <c r="BJ851" i="1"/>
  <c r="BK851" i="1" s="1"/>
  <c r="BL851" i="1" s="1"/>
  <c r="BQ808" i="1"/>
  <c r="BR808" i="1" s="1"/>
  <c r="BS808" i="1" s="1"/>
  <c r="BJ808" i="1"/>
  <c r="BK808" i="1" s="1"/>
  <c r="BL808" i="1" s="1"/>
  <c r="BO808" i="1" s="1"/>
  <c r="BQ630" i="1"/>
  <c r="BR630" i="1" s="1"/>
  <c r="BJ630" i="1"/>
  <c r="BK630" i="1" s="1"/>
  <c r="BL630" i="1" s="1"/>
  <c r="BM630" i="1" s="1"/>
  <c r="BQ303" i="1"/>
  <c r="BR303" i="1" s="1"/>
  <c r="BS303" i="1" s="1"/>
  <c r="BJ303" i="1"/>
  <c r="BK303" i="1" s="1"/>
  <c r="BL303" i="1" s="1"/>
  <c r="BM303" i="1" s="1"/>
  <c r="BQ754" i="1"/>
  <c r="BR754" i="1" s="1"/>
  <c r="BS754" i="1" s="1"/>
  <c r="BJ754" i="1"/>
  <c r="BK754" i="1" s="1"/>
  <c r="BL754" i="1" s="1"/>
  <c r="BO754" i="1" s="1"/>
  <c r="BJ163" i="1"/>
  <c r="BK163" i="1" s="1"/>
  <c r="BL163" i="1" s="1"/>
  <c r="BM163" i="1" s="1"/>
  <c r="BQ163" i="1"/>
  <c r="BR163" i="1" s="1"/>
  <c r="BS163" i="1" s="1"/>
  <c r="BT163" i="1" s="1"/>
  <c r="BQ443" i="1"/>
  <c r="BR443" i="1" s="1"/>
  <c r="BS443" i="1" s="1"/>
  <c r="BJ443" i="1"/>
  <c r="BK443" i="1" s="1"/>
  <c r="BL443" i="1" s="1"/>
  <c r="BT1131" i="1"/>
  <c r="BV1131" i="1"/>
  <c r="BT73" i="1"/>
  <c r="BV73" i="1"/>
  <c r="BQ1186" i="1"/>
  <c r="BR1186" i="1" s="1"/>
  <c r="BS1186" i="1" s="1"/>
  <c r="BJ1186" i="1"/>
  <c r="BK1186" i="1" s="1"/>
  <c r="BL1186" i="1" s="1"/>
  <c r="BM1186" i="1" s="1"/>
  <c r="BJ561" i="1"/>
  <c r="BK561" i="1" s="1"/>
  <c r="BL561" i="1" s="1"/>
  <c r="BM561" i="1" s="1"/>
  <c r="BQ561" i="1"/>
  <c r="BR561" i="1" s="1"/>
  <c r="BS561" i="1" s="1"/>
  <c r="BJ1116" i="1"/>
  <c r="BK1116" i="1" s="1"/>
  <c r="BL1116" i="1" s="1"/>
  <c r="BM1116" i="1" s="1"/>
  <c r="BQ1116" i="1"/>
  <c r="BR1116" i="1" s="1"/>
  <c r="BS1116" i="1" s="1"/>
  <c r="BJ618" i="1"/>
  <c r="BK618" i="1" s="1"/>
  <c r="BL618" i="1" s="1"/>
  <c r="BM618" i="1" s="1"/>
  <c r="BQ618" i="1"/>
  <c r="BR618" i="1" s="1"/>
  <c r="BS618" i="1" s="1"/>
  <c r="BJ576" i="1"/>
  <c r="BK576" i="1" s="1"/>
  <c r="BL576" i="1" s="1"/>
  <c r="BO576" i="1" s="1"/>
  <c r="BQ576" i="1"/>
  <c r="BR576" i="1" s="1"/>
  <c r="BS576" i="1" s="1"/>
  <c r="BJ542" i="1"/>
  <c r="BK542" i="1" s="1"/>
  <c r="BL542" i="1" s="1"/>
  <c r="BN542" i="1" s="1"/>
  <c r="BQ542" i="1"/>
  <c r="BR542" i="1" s="1"/>
  <c r="BS542" i="1" s="1"/>
  <c r="BQ939" i="1"/>
  <c r="BR939" i="1" s="1"/>
  <c r="BS939" i="1" s="1"/>
  <c r="BJ939" i="1"/>
  <c r="BK939" i="1" s="1"/>
  <c r="BL939" i="1" s="1"/>
  <c r="BJ1005" i="1"/>
  <c r="BK1005" i="1" s="1"/>
  <c r="BL1005" i="1" s="1"/>
  <c r="BO1005" i="1" s="1"/>
  <c r="BQ1005" i="1"/>
  <c r="BR1005" i="1" s="1"/>
  <c r="BS1005" i="1" s="1"/>
  <c r="BQ716" i="1"/>
  <c r="BR716" i="1" s="1"/>
  <c r="BJ716" i="1"/>
  <c r="BK716" i="1" s="1"/>
  <c r="BL716" i="1" s="1"/>
  <c r="BM716" i="1" s="1"/>
  <c r="BJ1162" i="1"/>
  <c r="BK1162" i="1" s="1"/>
  <c r="BL1162" i="1" s="1"/>
  <c r="BM1162" i="1" s="1"/>
  <c r="BQ1162" i="1"/>
  <c r="BR1162" i="1" s="1"/>
  <c r="BS1162" i="1" s="1"/>
  <c r="BQ313" i="1"/>
  <c r="BR313" i="1" s="1"/>
  <c r="BS313" i="1" s="1"/>
  <c r="BJ313" i="1"/>
  <c r="BK313" i="1" s="1"/>
  <c r="BL313" i="1" s="1"/>
  <c r="BO313" i="1" s="1"/>
  <c r="BQ819" i="1"/>
  <c r="BR819" i="1" s="1"/>
  <c r="BS819" i="1" s="1"/>
  <c r="BJ819" i="1"/>
  <c r="BK819" i="1" s="1"/>
  <c r="BL819" i="1" s="1"/>
  <c r="BM819" i="1" s="1"/>
  <c r="BQ1188" i="1"/>
  <c r="BR1188" i="1" s="1"/>
  <c r="BS1188" i="1" s="1"/>
  <c r="BJ1188" i="1"/>
  <c r="BK1188" i="1" s="1"/>
  <c r="BL1188" i="1" s="1"/>
  <c r="BN1188" i="1" s="1"/>
  <c r="BJ1038" i="1"/>
  <c r="BK1038" i="1" s="1"/>
  <c r="BL1038" i="1" s="1"/>
  <c r="BQ1038" i="1"/>
  <c r="BR1038" i="1" s="1"/>
  <c r="BS1038" i="1" s="1"/>
  <c r="BT845" i="1"/>
  <c r="BV845" i="1"/>
  <c r="BT1075" i="1"/>
  <c r="BV1075" i="1"/>
  <c r="BT365" i="1"/>
  <c r="BV365" i="1"/>
  <c r="BT904" i="1"/>
  <c r="BV904" i="1"/>
  <c r="BN543" i="1"/>
  <c r="BO543" i="1"/>
  <c r="BN782" i="1"/>
  <c r="BO782" i="1"/>
  <c r="BN1086" i="1"/>
  <c r="BM1086" i="1"/>
  <c r="BN931" i="1"/>
  <c r="BO931" i="1"/>
  <c r="BI168" i="1"/>
  <c r="BJ168" i="1" s="1"/>
  <c r="BK168" i="1" s="1"/>
  <c r="BL168" i="1" s="1"/>
  <c r="BI161" i="1"/>
  <c r="BJ161" i="1" s="1"/>
  <c r="BK161" i="1" s="1"/>
  <c r="BL161" i="1" s="1"/>
  <c r="BI769" i="1"/>
  <c r="BJ769" i="1" s="1"/>
  <c r="BK769" i="1" s="1"/>
  <c r="BL769" i="1" s="1"/>
  <c r="BI159" i="1"/>
  <c r="BJ159" i="1" s="1"/>
  <c r="BK159" i="1" s="1"/>
  <c r="BL159" i="1" s="1"/>
  <c r="BN159" i="1" s="1"/>
  <c r="BI473" i="1"/>
  <c r="BJ473" i="1" s="1"/>
  <c r="BK473" i="1" s="1"/>
  <c r="BL473" i="1" s="1"/>
  <c r="BI777" i="1"/>
  <c r="BJ777" i="1" s="1"/>
  <c r="BK777" i="1" s="1"/>
  <c r="BL777" i="1" s="1"/>
  <c r="BI226" i="1"/>
  <c r="BJ226" i="1" s="1"/>
  <c r="BK226" i="1" s="1"/>
  <c r="BL226" i="1" s="1"/>
  <c r="BI35" i="1"/>
  <c r="BJ35" i="1" s="1"/>
  <c r="BK35" i="1" s="1"/>
  <c r="BL35" i="1" s="1"/>
  <c r="BI355" i="1"/>
  <c r="BJ355" i="1" s="1"/>
  <c r="BK355" i="1" s="1"/>
  <c r="BL355" i="1" s="1"/>
  <c r="BI659" i="1"/>
  <c r="BJ659" i="1" s="1"/>
  <c r="BK659" i="1" s="1"/>
  <c r="BL659" i="1" s="1"/>
  <c r="BI686" i="1"/>
  <c r="BJ686" i="1" s="1"/>
  <c r="BK686" i="1" s="1"/>
  <c r="BL686" i="1" s="1"/>
  <c r="BI406" i="1"/>
  <c r="BJ406" i="1" s="1"/>
  <c r="BK406" i="1" s="1"/>
  <c r="BL406" i="1" s="1"/>
  <c r="BO406" i="1" s="1"/>
  <c r="BI583" i="1"/>
  <c r="BJ583" i="1" s="1"/>
  <c r="BK583" i="1" s="1"/>
  <c r="BL583" i="1" s="1"/>
  <c r="BM583" i="1" s="1"/>
  <c r="BI578" i="1"/>
  <c r="BJ578" i="1" s="1"/>
  <c r="BK578" i="1" s="1"/>
  <c r="BL578" i="1" s="1"/>
  <c r="BO578" i="1" s="1"/>
  <c r="BI850" i="1"/>
  <c r="BJ850" i="1" s="1"/>
  <c r="BK850" i="1" s="1"/>
  <c r="BL850" i="1" s="1"/>
  <c r="BO850" i="1" s="1"/>
  <c r="BI1154" i="1"/>
  <c r="BJ1154" i="1" s="1"/>
  <c r="BK1154" i="1" s="1"/>
  <c r="BL1154" i="1" s="1"/>
  <c r="BM1154" i="1" s="1"/>
  <c r="BI1031" i="1"/>
  <c r="BJ1031" i="1" s="1"/>
  <c r="BK1031" i="1" s="1"/>
  <c r="BL1031" i="1" s="1"/>
  <c r="BO1031" i="1" s="1"/>
  <c r="BI1016" i="1"/>
  <c r="BJ1016" i="1" s="1"/>
  <c r="BK1016" i="1" s="1"/>
  <c r="BL1016" i="1" s="1"/>
  <c r="BO1016" i="1" s="1"/>
  <c r="BI973" i="1"/>
  <c r="BJ973" i="1" s="1"/>
  <c r="BK973" i="1" s="1"/>
  <c r="BL973" i="1" s="1"/>
  <c r="BM973" i="1" s="1"/>
  <c r="BI873" i="1"/>
  <c r="BJ873" i="1" s="1"/>
  <c r="BK873" i="1" s="1"/>
  <c r="BL873" i="1" s="1"/>
  <c r="BM873" i="1" s="1"/>
  <c r="BI177" i="1"/>
  <c r="BJ177" i="1" s="1"/>
  <c r="BK177" i="1" s="1"/>
  <c r="BL177" i="1" s="1"/>
  <c r="BM177" i="1" s="1"/>
  <c r="BI459" i="1"/>
  <c r="BJ459" i="1" s="1"/>
  <c r="BK459" i="1" s="1"/>
  <c r="BL459" i="1" s="1"/>
  <c r="BO459" i="1" s="1"/>
  <c r="BI763" i="1"/>
  <c r="BJ763" i="1" s="1"/>
  <c r="BK763" i="1" s="1"/>
  <c r="BL763" i="1" s="1"/>
  <c r="BO763" i="1" s="1"/>
  <c r="BI790" i="1"/>
  <c r="BJ790" i="1" s="1"/>
  <c r="BK790" i="1" s="1"/>
  <c r="BL790" i="1" s="1"/>
  <c r="BM790" i="1" s="1"/>
  <c r="BI1062" i="1"/>
  <c r="BJ1062" i="1" s="1"/>
  <c r="BK1062" i="1" s="1"/>
  <c r="BL1062" i="1" s="1"/>
  <c r="BM1062" i="1" s="1"/>
  <c r="BI955" i="1"/>
  <c r="BJ955" i="1" s="1"/>
  <c r="BK955" i="1" s="1"/>
  <c r="BL955" i="1" s="1"/>
  <c r="BO955" i="1" s="1"/>
  <c r="BI604" i="1"/>
  <c r="BJ604" i="1" s="1"/>
  <c r="BK604" i="1" s="1"/>
  <c r="BL604" i="1" s="1"/>
  <c r="BO604" i="1" s="1"/>
  <c r="BI865" i="1"/>
  <c r="BJ865" i="1" s="1"/>
  <c r="BK865" i="1" s="1"/>
  <c r="BL865" i="1" s="1"/>
  <c r="BO865" i="1" s="1"/>
  <c r="BI325" i="1"/>
  <c r="BJ325" i="1" s="1"/>
  <c r="BK325" i="1" s="1"/>
  <c r="BL325" i="1" s="1"/>
  <c r="BO325" i="1" s="1"/>
  <c r="BI645" i="1"/>
  <c r="BJ645" i="1" s="1"/>
  <c r="BK645" i="1" s="1"/>
  <c r="BL645" i="1" s="1"/>
  <c r="BM645" i="1" s="1"/>
  <c r="BI398" i="1"/>
  <c r="BJ398" i="1" s="1"/>
  <c r="BK398" i="1" s="1"/>
  <c r="BL398" i="1" s="1"/>
  <c r="BM398" i="1" s="1"/>
  <c r="BI175" i="1"/>
  <c r="BJ175" i="1" s="1"/>
  <c r="BK175" i="1" s="1"/>
  <c r="BL175" i="1" s="1"/>
  <c r="BM175" i="1" s="1"/>
  <c r="BI479" i="1"/>
  <c r="BJ479" i="1" s="1"/>
  <c r="BK479" i="1" s="1"/>
  <c r="BL479" i="1" s="1"/>
  <c r="BM479" i="1" s="1"/>
  <c r="BI767" i="1"/>
  <c r="BJ767" i="1" s="1"/>
  <c r="BK767" i="1" s="1"/>
  <c r="BL767" i="1" s="1"/>
  <c r="BM767" i="1" s="1"/>
  <c r="BI778" i="1"/>
  <c r="BJ778" i="1" s="1"/>
  <c r="BK778" i="1" s="1"/>
  <c r="BL778" i="1" s="1"/>
  <c r="BM778" i="1" s="1"/>
  <c r="BI1050" i="1"/>
  <c r="BJ1050" i="1" s="1"/>
  <c r="BK1050" i="1" s="1"/>
  <c r="BL1050" i="1" s="1"/>
  <c r="BM1050" i="1" s="1"/>
  <c r="BI911" i="1"/>
  <c r="BJ911" i="1" s="1"/>
  <c r="BK911" i="1" s="1"/>
  <c r="BL911" i="1" s="1"/>
  <c r="BM911" i="1" s="1"/>
  <c r="BI928" i="1"/>
  <c r="BJ928" i="1" s="1"/>
  <c r="BK928" i="1" s="1"/>
  <c r="BL928" i="1" s="1"/>
  <c r="BM928" i="1" s="1"/>
  <c r="BI917" i="1"/>
  <c r="BJ917" i="1" s="1"/>
  <c r="BK917" i="1" s="1"/>
  <c r="BL917" i="1" s="1"/>
  <c r="BM917" i="1" s="1"/>
  <c r="BI876" i="1"/>
  <c r="BJ876" i="1" s="1"/>
  <c r="BK876" i="1" s="1"/>
  <c r="BL876" i="1" s="1"/>
  <c r="BM876" i="1" s="1"/>
  <c r="BI521" i="1"/>
  <c r="BJ521" i="1" s="1"/>
  <c r="BK521" i="1" s="1"/>
  <c r="BL521" i="1" s="1"/>
  <c r="BO521" i="1" s="1"/>
  <c r="BI371" i="1"/>
  <c r="BJ371" i="1" s="1"/>
  <c r="BK371" i="1" s="1"/>
  <c r="BL371" i="1" s="1"/>
  <c r="BO371" i="1" s="1"/>
  <c r="BI702" i="1"/>
  <c r="BJ702" i="1" s="1"/>
  <c r="BK702" i="1" s="1"/>
  <c r="BL702" i="1" s="1"/>
  <c r="BO702" i="1" s="1"/>
  <c r="BQ224" i="1"/>
  <c r="BR224" i="1" s="1"/>
  <c r="BS224" i="1" s="1"/>
  <c r="BO263" i="1"/>
  <c r="BI193" i="1"/>
  <c r="BJ193" i="1" s="1"/>
  <c r="BK193" i="1" s="1"/>
  <c r="BL193" i="1" s="1"/>
  <c r="BN193" i="1" s="1"/>
  <c r="BI212" i="1"/>
  <c r="BQ212" i="1" s="1"/>
  <c r="BR212" i="1" s="1"/>
  <c r="BS212" i="1" s="1"/>
  <c r="BI237" i="1"/>
  <c r="BQ237" i="1" s="1"/>
  <c r="BR237" i="1" s="1"/>
  <c r="BS237" i="1" s="1"/>
  <c r="BI919" i="1"/>
  <c r="BJ919" i="1" s="1"/>
  <c r="BK919" i="1" s="1"/>
  <c r="BL919" i="1" s="1"/>
  <c r="BM919" i="1" s="1"/>
  <c r="BI689" i="1"/>
  <c r="BJ689" i="1" s="1"/>
  <c r="BK689" i="1" s="1"/>
  <c r="BL689" i="1" s="1"/>
  <c r="BO689" i="1" s="1"/>
  <c r="BI1030" i="1"/>
  <c r="BJ1030" i="1" s="1"/>
  <c r="BK1030" i="1" s="1"/>
  <c r="BL1030" i="1" s="1"/>
  <c r="BM1030" i="1" s="1"/>
  <c r="BI636" i="1"/>
  <c r="BJ636" i="1" s="1"/>
  <c r="BK636" i="1" s="1"/>
  <c r="BL636" i="1" s="1"/>
  <c r="BM636" i="1" s="1"/>
  <c r="BI293" i="1"/>
  <c r="BJ293" i="1" s="1"/>
  <c r="BK293" i="1" s="1"/>
  <c r="BL293" i="1" s="1"/>
  <c r="BM293" i="1" s="1"/>
  <c r="BI447" i="1"/>
  <c r="BJ447" i="1" s="1"/>
  <c r="BK447" i="1" s="1"/>
  <c r="BL447" i="1" s="1"/>
  <c r="BM447" i="1" s="1"/>
  <c r="BI1098" i="1"/>
  <c r="BJ1098" i="1" s="1"/>
  <c r="BK1098" i="1" s="1"/>
  <c r="BL1098" i="1" s="1"/>
  <c r="BM1098" i="1" s="1"/>
  <c r="BI879" i="1"/>
  <c r="BJ879" i="1" s="1"/>
  <c r="BK879" i="1" s="1"/>
  <c r="BL879" i="1" s="1"/>
  <c r="BO879" i="1" s="1"/>
  <c r="BI908" i="1"/>
  <c r="BJ908" i="1" s="1"/>
  <c r="BK908" i="1" s="1"/>
  <c r="BL908" i="1" s="1"/>
  <c r="BO908" i="1" s="1"/>
  <c r="BI96" i="1"/>
  <c r="BJ96" i="1" s="1"/>
  <c r="BK96" i="1" s="1"/>
  <c r="BL96" i="1" s="1"/>
  <c r="BO96" i="1" s="1"/>
  <c r="BI457" i="1"/>
  <c r="BJ457" i="1" s="1"/>
  <c r="BK457" i="1" s="1"/>
  <c r="BL457" i="1" s="1"/>
  <c r="BO457" i="1" s="1"/>
  <c r="BI187" i="1"/>
  <c r="BJ187" i="1" s="1"/>
  <c r="BK187" i="1" s="1"/>
  <c r="BL187" i="1" s="1"/>
  <c r="BM187" i="1" s="1"/>
  <c r="BI53" i="1"/>
  <c r="BJ53" i="1" s="1"/>
  <c r="BK53" i="1" s="1"/>
  <c r="BL53" i="1" s="1"/>
  <c r="BI373" i="1"/>
  <c r="BJ373" i="1" s="1"/>
  <c r="BK373" i="1" s="1"/>
  <c r="BL373" i="1" s="1"/>
  <c r="BJ88" i="1"/>
  <c r="BK88" i="1" s="1"/>
  <c r="BL88" i="1" s="1"/>
  <c r="BM88" i="1" s="1"/>
  <c r="BJ1002" i="1"/>
  <c r="BK1002" i="1" s="1"/>
  <c r="BL1002" i="1" s="1"/>
  <c r="BO1002" i="1" s="1"/>
  <c r="BJ1173" i="1"/>
  <c r="BK1173" i="1" s="1"/>
  <c r="BL1173" i="1" s="1"/>
  <c r="BO1173" i="1" s="1"/>
  <c r="BJ633" i="1"/>
  <c r="BK633" i="1" s="1"/>
  <c r="BL633" i="1" s="1"/>
  <c r="BO633" i="1" s="1"/>
  <c r="BM997" i="1"/>
  <c r="BO64" i="1"/>
  <c r="BQ78" i="1"/>
  <c r="BR78" i="1" s="1"/>
  <c r="BN263" i="1"/>
  <c r="BQ629" i="1"/>
  <c r="BR629" i="1" s="1"/>
  <c r="BS629" i="1" s="1"/>
  <c r="BQ382" i="1"/>
  <c r="BR382" i="1" s="1"/>
  <c r="BS382" i="1" s="1"/>
  <c r="BQ463" i="1"/>
  <c r="BR463" i="1" s="1"/>
  <c r="BS463" i="1" s="1"/>
  <c r="BQ751" i="1"/>
  <c r="BR751" i="1" s="1"/>
  <c r="BS751" i="1" s="1"/>
  <c r="BQ762" i="1"/>
  <c r="BR762" i="1" s="1"/>
  <c r="BS762" i="1" s="1"/>
  <c r="BQ1034" i="1"/>
  <c r="BR1034" i="1" s="1"/>
  <c r="BS1034" i="1" s="1"/>
  <c r="BQ895" i="1"/>
  <c r="BR895" i="1" s="1"/>
  <c r="BS895" i="1" s="1"/>
  <c r="BQ1183" i="1"/>
  <c r="BR1183" i="1" s="1"/>
  <c r="BS1183" i="1" s="1"/>
  <c r="BQ901" i="1"/>
  <c r="BR901" i="1" s="1"/>
  <c r="BS901" i="1" s="1"/>
  <c r="BQ1189" i="1"/>
  <c r="BR1189" i="1" s="1"/>
  <c r="BS1189" i="1" s="1"/>
  <c r="BQ416" i="1"/>
  <c r="BR416" i="1" s="1"/>
  <c r="BS416" i="1" s="1"/>
  <c r="BQ720" i="1"/>
  <c r="BR720" i="1" s="1"/>
  <c r="BS720" i="1" s="1"/>
  <c r="BJ290" i="1"/>
  <c r="BK290" i="1" s="1"/>
  <c r="BL290" i="1" s="1"/>
  <c r="BQ290" i="1"/>
  <c r="BR290" i="1" s="1"/>
  <c r="BS290" i="1" s="1"/>
  <c r="BI198" i="1"/>
  <c r="BJ198" i="1" s="1"/>
  <c r="BK198" i="1" s="1"/>
  <c r="BL198" i="1" s="1"/>
  <c r="BN198" i="1" s="1"/>
  <c r="BM697" i="1"/>
  <c r="BJ1127" i="1"/>
  <c r="BK1127" i="1" s="1"/>
  <c r="BL1127" i="1" s="1"/>
  <c r="BM1127" i="1" s="1"/>
  <c r="BM811" i="1"/>
  <c r="BM299" i="1"/>
  <c r="BM503" i="1"/>
  <c r="BO997" i="1"/>
  <c r="BM653" i="1"/>
  <c r="BM508" i="1"/>
  <c r="BQ199" i="1"/>
  <c r="BR199" i="1" s="1"/>
  <c r="BS199" i="1" s="1"/>
  <c r="BQ118" i="1"/>
  <c r="BR118" i="1" s="1"/>
  <c r="BS118" i="1" s="1"/>
  <c r="BQ215" i="1"/>
  <c r="BR215" i="1" s="1"/>
  <c r="BS215" i="1" s="1"/>
  <c r="BQ292" i="1"/>
  <c r="BR292" i="1" s="1"/>
  <c r="BS292" i="1" s="1"/>
  <c r="BQ596" i="1"/>
  <c r="BR596" i="1" s="1"/>
  <c r="BS596" i="1" s="1"/>
  <c r="BQ852" i="1"/>
  <c r="BR852" i="1" s="1"/>
  <c r="BS852" i="1" s="1"/>
  <c r="BQ330" i="1"/>
  <c r="BR330" i="1" s="1"/>
  <c r="BS330" i="1" s="1"/>
  <c r="BQ980" i="1"/>
  <c r="BR980" i="1" s="1"/>
  <c r="BS980" i="1" s="1"/>
  <c r="BI1165" i="1"/>
  <c r="BJ1165" i="1" s="1"/>
  <c r="BK1165" i="1" s="1"/>
  <c r="BL1165" i="1" s="1"/>
  <c r="BO1165" i="1" s="1"/>
  <c r="BI853" i="1"/>
  <c r="BJ853" i="1" s="1"/>
  <c r="BK853" i="1" s="1"/>
  <c r="BL853" i="1" s="1"/>
  <c r="BM853" i="1" s="1"/>
  <c r="BI554" i="1"/>
  <c r="BJ554" i="1" s="1"/>
  <c r="BK554" i="1" s="1"/>
  <c r="BL554" i="1" s="1"/>
  <c r="BN554" i="1" s="1"/>
  <c r="BI746" i="1"/>
  <c r="BJ746" i="1" s="1"/>
  <c r="BK746" i="1" s="1"/>
  <c r="BL746" i="1" s="1"/>
  <c r="BM746" i="1" s="1"/>
  <c r="BI960" i="1"/>
  <c r="BJ960" i="1" s="1"/>
  <c r="BK960" i="1" s="1"/>
  <c r="BL960" i="1" s="1"/>
  <c r="BO960" i="1" s="1"/>
  <c r="BI1184" i="1"/>
  <c r="BJ1184" i="1" s="1"/>
  <c r="BK1184" i="1" s="1"/>
  <c r="BL1184" i="1" s="1"/>
  <c r="BO1184" i="1" s="1"/>
  <c r="BI480" i="1"/>
  <c r="BJ480" i="1" s="1"/>
  <c r="BK480" i="1" s="1"/>
  <c r="BL480" i="1" s="1"/>
  <c r="BN480" i="1" s="1"/>
  <c r="BI704" i="1"/>
  <c r="BJ704" i="1" s="1"/>
  <c r="BK704" i="1" s="1"/>
  <c r="BL704" i="1" s="1"/>
  <c r="BO704" i="1" s="1"/>
  <c r="BI210" i="1"/>
  <c r="BJ210" i="1" s="1"/>
  <c r="BK210" i="1" s="1"/>
  <c r="BL210" i="1" s="1"/>
  <c r="BO210" i="1" s="1"/>
  <c r="BT257" i="1"/>
  <c r="BV257" i="1"/>
  <c r="BV900" i="1"/>
  <c r="BT900" i="1"/>
  <c r="BQ610" i="1"/>
  <c r="BR610" i="1" s="1"/>
  <c r="BS610" i="1" s="1"/>
  <c r="BJ610" i="1"/>
  <c r="BK610" i="1" s="1"/>
  <c r="BL610" i="1" s="1"/>
  <c r="BO610" i="1" s="1"/>
  <c r="BJ882" i="1"/>
  <c r="BK882" i="1" s="1"/>
  <c r="BL882" i="1" s="1"/>
  <c r="BO882" i="1" s="1"/>
  <c r="BQ882" i="1"/>
  <c r="BR882" i="1" s="1"/>
  <c r="BS882" i="1" s="1"/>
  <c r="BJ1191" i="1"/>
  <c r="BK1191" i="1" s="1"/>
  <c r="BL1191" i="1" s="1"/>
  <c r="BO1191" i="1" s="1"/>
  <c r="BQ1191" i="1"/>
  <c r="BR1191" i="1" s="1"/>
  <c r="BS1191" i="1" s="1"/>
  <c r="BQ1112" i="1"/>
  <c r="BR1112" i="1" s="1"/>
  <c r="BS1112" i="1" s="1"/>
  <c r="BJ1112" i="1"/>
  <c r="BK1112" i="1" s="1"/>
  <c r="BL1112" i="1" s="1"/>
  <c r="BM1112" i="1" s="1"/>
  <c r="BQ829" i="1"/>
  <c r="BR829" i="1" s="1"/>
  <c r="BS829" i="1" s="1"/>
  <c r="BJ829" i="1"/>
  <c r="BK829" i="1" s="1"/>
  <c r="BL829" i="1" s="1"/>
  <c r="BM829" i="1" s="1"/>
  <c r="BJ616" i="1"/>
  <c r="BK616" i="1" s="1"/>
  <c r="BL616" i="1" s="1"/>
  <c r="BM616" i="1" s="1"/>
  <c r="BQ616" i="1"/>
  <c r="BR616" i="1" s="1"/>
  <c r="BS616" i="1" s="1"/>
  <c r="BQ305" i="1"/>
  <c r="BR305" i="1" s="1"/>
  <c r="BS305" i="1" s="1"/>
  <c r="BJ305" i="1"/>
  <c r="BK305" i="1" s="1"/>
  <c r="BL305" i="1" s="1"/>
  <c r="BM305" i="1" s="1"/>
  <c r="BQ138" i="1"/>
  <c r="BR138" i="1" s="1"/>
  <c r="BS138" i="1" s="1"/>
  <c r="BJ138" i="1"/>
  <c r="BK138" i="1" s="1"/>
  <c r="BL138" i="1" s="1"/>
  <c r="BM138" i="1" s="1"/>
  <c r="BT506" i="1"/>
  <c r="BV506" i="1"/>
  <c r="BV486" i="1"/>
  <c r="BT486" i="1"/>
  <c r="BT354" i="1"/>
  <c r="BV354" i="1"/>
  <c r="BQ916" i="1"/>
  <c r="BR916" i="1" s="1"/>
  <c r="BS916" i="1" s="1"/>
  <c r="BJ916" i="1"/>
  <c r="BK916" i="1" s="1"/>
  <c r="BL916" i="1" s="1"/>
  <c r="BM916" i="1" s="1"/>
  <c r="BJ440" i="1"/>
  <c r="BK440" i="1" s="1"/>
  <c r="BL440" i="1" s="1"/>
  <c r="BM440" i="1" s="1"/>
  <c r="BQ440" i="1"/>
  <c r="BR440" i="1" s="1"/>
  <c r="BS440" i="1" s="1"/>
  <c r="BJ145" i="1"/>
  <c r="BK145" i="1" s="1"/>
  <c r="BL145" i="1" s="1"/>
  <c r="BM145" i="1" s="1"/>
  <c r="BQ145" i="1"/>
  <c r="BR145" i="1" s="1"/>
  <c r="BS145" i="1" s="1"/>
  <c r="BQ753" i="1"/>
  <c r="BR753" i="1" s="1"/>
  <c r="BS753" i="1" s="1"/>
  <c r="BJ753" i="1"/>
  <c r="BK753" i="1" s="1"/>
  <c r="BL753" i="1" s="1"/>
  <c r="BM753" i="1" s="1"/>
  <c r="BQ442" i="1"/>
  <c r="BR442" i="1" s="1"/>
  <c r="BS442" i="1" s="1"/>
  <c r="BJ442" i="1"/>
  <c r="BK442" i="1" s="1"/>
  <c r="BL442" i="1" s="1"/>
  <c r="BM442" i="1" s="1"/>
  <c r="BJ427" i="1"/>
  <c r="BK427" i="1" s="1"/>
  <c r="BL427" i="1" s="1"/>
  <c r="BM427" i="1" s="1"/>
  <c r="BQ427" i="1"/>
  <c r="BR427" i="1" s="1"/>
  <c r="BS427" i="1" s="1"/>
  <c r="BJ902" i="1"/>
  <c r="BK902" i="1" s="1"/>
  <c r="BL902" i="1" s="1"/>
  <c r="BM902" i="1" s="1"/>
  <c r="BQ902" i="1"/>
  <c r="BR902" i="1" s="1"/>
  <c r="BS902" i="1" s="1"/>
  <c r="BJ923" i="1"/>
  <c r="BK923" i="1" s="1"/>
  <c r="BL923" i="1" s="1"/>
  <c r="BM923" i="1" s="1"/>
  <c r="BQ923" i="1"/>
  <c r="BR923" i="1" s="1"/>
  <c r="BS923" i="1" s="1"/>
  <c r="BJ1105" i="1"/>
  <c r="BK1105" i="1" s="1"/>
  <c r="BL1105" i="1" s="1"/>
  <c r="BM1105" i="1" s="1"/>
  <c r="BQ1105" i="1"/>
  <c r="BR1105" i="1" s="1"/>
  <c r="BS1105" i="1" s="1"/>
  <c r="BQ117" i="1"/>
  <c r="BR117" i="1" s="1"/>
  <c r="BS117" i="1" s="1"/>
  <c r="BJ117" i="1"/>
  <c r="BK117" i="1" s="1"/>
  <c r="BL117" i="1" s="1"/>
  <c r="BM117" i="1" s="1"/>
  <c r="BQ613" i="1"/>
  <c r="BR613" i="1" s="1"/>
  <c r="BS613" i="1" s="1"/>
  <c r="BJ613" i="1"/>
  <c r="BK613" i="1" s="1"/>
  <c r="BL613" i="1" s="1"/>
  <c r="BM613" i="1" s="1"/>
  <c r="BJ743" i="1"/>
  <c r="BK743" i="1" s="1"/>
  <c r="BL743" i="1" s="1"/>
  <c r="BM743" i="1" s="1"/>
  <c r="BQ743" i="1"/>
  <c r="BR743" i="1" s="1"/>
  <c r="BS743" i="1" s="1"/>
  <c r="BJ1010" i="1"/>
  <c r="BK1010" i="1" s="1"/>
  <c r="BL1010" i="1" s="1"/>
  <c r="BO1010" i="1" s="1"/>
  <c r="BQ1010" i="1"/>
  <c r="BR1010" i="1" s="1"/>
  <c r="BS1010" i="1" s="1"/>
  <c r="BJ1063" i="1"/>
  <c r="BK1063" i="1" s="1"/>
  <c r="BL1063" i="1" s="1"/>
  <c r="BO1063" i="1" s="1"/>
  <c r="BQ1063" i="1"/>
  <c r="BR1063" i="1" s="1"/>
  <c r="BS1063" i="1" s="1"/>
  <c r="BQ1101" i="1"/>
  <c r="BR1101" i="1" s="1"/>
  <c r="BS1101" i="1" s="1"/>
  <c r="BJ1101" i="1"/>
  <c r="BK1101" i="1" s="1"/>
  <c r="BL1101" i="1" s="1"/>
  <c r="BN1101" i="1" s="1"/>
  <c r="BJ312" i="1"/>
  <c r="BK312" i="1" s="1"/>
  <c r="BL312" i="1" s="1"/>
  <c r="BN312" i="1" s="1"/>
  <c r="BQ312" i="1"/>
  <c r="BR312" i="1" s="1"/>
  <c r="BS312" i="1" s="1"/>
  <c r="BJ849" i="1"/>
  <c r="BK849" i="1" s="1"/>
  <c r="BL849" i="1" s="1"/>
  <c r="BM849" i="1" s="1"/>
  <c r="BQ849" i="1"/>
  <c r="BR849" i="1" s="1"/>
  <c r="BS849" i="1" s="1"/>
  <c r="BQ625" i="1"/>
  <c r="BR625" i="1" s="1"/>
  <c r="BS625" i="1" s="1"/>
  <c r="BJ625" i="1"/>
  <c r="BK625" i="1" s="1"/>
  <c r="BL625" i="1" s="1"/>
  <c r="BM625" i="1" s="1"/>
  <c r="BT252" i="1"/>
  <c r="BV252" i="1"/>
  <c r="BQ941" i="1"/>
  <c r="BR941" i="1" s="1"/>
  <c r="BS941" i="1" s="1"/>
  <c r="BJ941" i="1"/>
  <c r="BK941" i="1" s="1"/>
  <c r="BL941" i="1" s="1"/>
  <c r="BM941" i="1" s="1"/>
  <c r="BJ744" i="1"/>
  <c r="BK744" i="1" s="1"/>
  <c r="BL744" i="1" s="1"/>
  <c r="BM744" i="1" s="1"/>
  <c r="BQ744" i="1"/>
  <c r="BR744" i="1" s="1"/>
  <c r="BS744" i="1" s="1"/>
  <c r="BQ465" i="1"/>
  <c r="BR465" i="1" s="1"/>
  <c r="BS465" i="1" s="1"/>
  <c r="BJ465" i="1"/>
  <c r="BK465" i="1" s="1"/>
  <c r="BL465" i="1" s="1"/>
  <c r="BM465" i="1" s="1"/>
  <c r="BJ298" i="1"/>
  <c r="BK298" i="1" s="1"/>
  <c r="BL298" i="1" s="1"/>
  <c r="BM298" i="1" s="1"/>
  <c r="BQ298" i="1"/>
  <c r="BR298" i="1" s="1"/>
  <c r="BS298" i="1" s="1"/>
  <c r="BJ587" i="1"/>
  <c r="BK587" i="1" s="1"/>
  <c r="BL587" i="1" s="1"/>
  <c r="BM587" i="1" s="1"/>
  <c r="BQ587" i="1"/>
  <c r="BR587" i="1" s="1"/>
  <c r="BS587" i="1" s="1"/>
  <c r="BJ758" i="1"/>
  <c r="BK758" i="1" s="1"/>
  <c r="BL758" i="1" s="1"/>
  <c r="BM758" i="1" s="1"/>
  <c r="BQ758" i="1"/>
  <c r="BR758" i="1" s="1"/>
  <c r="BS758" i="1" s="1"/>
  <c r="BJ1083" i="1"/>
  <c r="BK1083" i="1" s="1"/>
  <c r="BL1083" i="1" s="1"/>
  <c r="BM1083" i="1" s="1"/>
  <c r="BQ1083" i="1"/>
  <c r="BR1083" i="1" s="1"/>
  <c r="BS1083" i="1" s="1"/>
  <c r="BJ945" i="1"/>
  <c r="BK945" i="1" s="1"/>
  <c r="BL945" i="1" s="1"/>
  <c r="BM945" i="1" s="1"/>
  <c r="BQ945" i="1"/>
  <c r="BR945" i="1" s="1"/>
  <c r="BS945" i="1" s="1"/>
  <c r="BQ412" i="1"/>
  <c r="BR412" i="1" s="1"/>
  <c r="BS412" i="1" s="1"/>
  <c r="BJ412" i="1"/>
  <c r="BK412" i="1" s="1"/>
  <c r="BL412" i="1" s="1"/>
  <c r="BM412" i="1" s="1"/>
  <c r="BQ844" i="1"/>
  <c r="BR844" i="1" s="1"/>
  <c r="BS844" i="1" s="1"/>
  <c r="BJ844" i="1"/>
  <c r="BK844" i="1" s="1"/>
  <c r="BL844" i="1" s="1"/>
  <c r="BM844" i="1" s="1"/>
  <c r="BJ741" i="1"/>
  <c r="BK741" i="1" s="1"/>
  <c r="BL741" i="1" s="1"/>
  <c r="BM741" i="1" s="1"/>
  <c r="BQ741" i="1"/>
  <c r="BR741" i="1" s="1"/>
  <c r="BS741" i="1" s="1"/>
  <c r="BQ811" i="1"/>
  <c r="BR811" i="1" s="1"/>
  <c r="BS811" i="1" s="1"/>
  <c r="BQ275" i="1"/>
  <c r="BR275" i="1" s="1"/>
  <c r="BS275" i="1" s="1"/>
  <c r="BQ411" i="1"/>
  <c r="BR411" i="1" s="1"/>
  <c r="BS411" i="1" s="1"/>
  <c r="BM1168" i="1"/>
  <c r="BS116" i="1"/>
  <c r="BS420" i="1"/>
  <c r="BS724" i="1"/>
  <c r="BS182" i="1"/>
  <c r="BS342" i="1"/>
  <c r="BV342" i="1" s="1"/>
  <c r="BS151" i="1"/>
  <c r="BS344" i="1"/>
  <c r="BS472" i="1"/>
  <c r="BS648" i="1"/>
  <c r="BS776" i="1"/>
  <c r="BS141" i="1"/>
  <c r="BS301" i="1"/>
  <c r="BS477" i="1"/>
  <c r="BS637" i="1"/>
  <c r="BS781" i="1"/>
  <c r="BS311" i="1"/>
  <c r="BT311" i="1" s="1"/>
  <c r="BS439" i="1"/>
  <c r="BS647" i="1"/>
  <c r="BS775" i="1"/>
  <c r="BT775" i="1" s="1"/>
  <c r="BS642" i="1"/>
  <c r="BS786" i="1"/>
  <c r="BV786" i="1" s="1"/>
  <c r="BS1090" i="1"/>
  <c r="BS807" i="1"/>
  <c r="BS967" i="1"/>
  <c r="BS1095" i="1"/>
  <c r="BS952" i="1"/>
  <c r="BS1080" i="1"/>
  <c r="BS909" i="1"/>
  <c r="BS1053" i="1"/>
  <c r="BS868" i="1"/>
  <c r="BS1078" i="1"/>
  <c r="BS120" i="1"/>
  <c r="BV120" i="1" s="1"/>
  <c r="BS234" i="1"/>
  <c r="BS394" i="1"/>
  <c r="BS75" i="1"/>
  <c r="BS2" i="1"/>
  <c r="BV2" i="1" s="1"/>
  <c r="BS220" i="1"/>
  <c r="BS229" i="1"/>
  <c r="BS389" i="1"/>
  <c r="BS581" i="1"/>
  <c r="BV581" i="1" s="1"/>
  <c r="BS709" i="1"/>
  <c r="BS14" i="1"/>
  <c r="BS335" i="1"/>
  <c r="BS639" i="1"/>
  <c r="BS650" i="1"/>
  <c r="BS906" i="1"/>
  <c r="BS1194" i="1"/>
  <c r="BS1055" i="1"/>
  <c r="BT1055" i="1" s="1"/>
  <c r="BS1088" i="1"/>
  <c r="BS1061" i="1"/>
  <c r="BS1070" i="1"/>
  <c r="BS128" i="1"/>
  <c r="BT128" i="1" s="1"/>
  <c r="BS281" i="1"/>
  <c r="BS425" i="1"/>
  <c r="BS601" i="1"/>
  <c r="BS729" i="1"/>
  <c r="BS34" i="1"/>
  <c r="BS418" i="1"/>
  <c r="BS51" i="1"/>
  <c r="BS926" i="1"/>
  <c r="BS948" i="1"/>
  <c r="BS1097" i="1"/>
  <c r="BS52" i="1"/>
  <c r="BS317" i="1"/>
  <c r="BV317" i="1" s="1"/>
  <c r="BS525" i="1"/>
  <c r="BS669" i="1"/>
  <c r="BV669" i="1" s="1"/>
  <c r="BS797" i="1"/>
  <c r="BS327" i="1"/>
  <c r="BS455" i="1"/>
  <c r="BS663" i="1"/>
  <c r="BS530" i="1"/>
  <c r="BS658" i="1"/>
  <c r="BT658" i="1" s="1"/>
  <c r="BS802" i="1"/>
  <c r="BS930" i="1"/>
  <c r="BS1106" i="1"/>
  <c r="BS823" i="1"/>
  <c r="BS983" i="1"/>
  <c r="BS1111" i="1"/>
  <c r="BS968" i="1"/>
  <c r="BS1096" i="1"/>
  <c r="BV1096" i="1" s="1"/>
  <c r="BS925" i="1"/>
  <c r="BS1085" i="1"/>
  <c r="BT1085" i="1" s="1"/>
  <c r="BS884" i="1"/>
  <c r="BS1076" i="1"/>
  <c r="BS385" i="1"/>
  <c r="BS545" i="1"/>
  <c r="BS673" i="1"/>
  <c r="BS817" i="1"/>
  <c r="BS186" i="1"/>
  <c r="BS346" i="1"/>
  <c r="BS522" i="1"/>
  <c r="BS396" i="1"/>
  <c r="BS556" i="1"/>
  <c r="BS700" i="1"/>
  <c r="BS828" i="1"/>
  <c r="BS101" i="1"/>
  <c r="BT101" i="1" s="1"/>
  <c r="BS277" i="1"/>
  <c r="BT277" i="1" s="1"/>
  <c r="BS405" i="1"/>
  <c r="BS597" i="1"/>
  <c r="BS725" i="1"/>
  <c r="BS30" i="1"/>
  <c r="BS191" i="1"/>
  <c r="BS367" i="1"/>
  <c r="BS527" i="1"/>
  <c r="BV527" i="1" s="1"/>
  <c r="BS655" i="1"/>
  <c r="BS538" i="1"/>
  <c r="BS666" i="1"/>
  <c r="BS794" i="1"/>
  <c r="BS922" i="1"/>
  <c r="BS1082" i="1"/>
  <c r="BS799" i="1"/>
  <c r="BS927" i="1"/>
  <c r="BT927" i="1" s="1"/>
  <c r="BS1087" i="1"/>
  <c r="BV1087" i="1" s="1"/>
  <c r="BS944" i="1"/>
  <c r="BS1104" i="1"/>
  <c r="BS933" i="1"/>
  <c r="BS1093" i="1"/>
  <c r="BS892" i="1"/>
  <c r="BS861" i="1"/>
  <c r="BS297" i="1"/>
  <c r="BT297" i="1" s="1"/>
  <c r="BS441" i="1"/>
  <c r="BS617" i="1"/>
  <c r="BS745" i="1"/>
  <c r="BS50" i="1"/>
  <c r="BS194" i="1"/>
  <c r="BS370" i="1"/>
  <c r="BS211" i="1"/>
  <c r="BS387" i="1"/>
  <c r="BT387" i="1" s="1"/>
  <c r="BS563" i="1"/>
  <c r="BV563" i="1" s="1"/>
  <c r="BS707" i="1"/>
  <c r="BS227" i="1"/>
  <c r="BS148" i="1"/>
  <c r="BS173" i="1"/>
  <c r="BS310" i="1"/>
  <c r="BS438" i="1"/>
  <c r="BS183" i="1"/>
  <c r="BS362" i="1"/>
  <c r="BS107" i="1"/>
  <c r="BS347" i="1"/>
  <c r="BS523" i="1"/>
  <c r="BS667" i="1"/>
  <c r="BS534" i="1"/>
  <c r="BS1126" i="1"/>
  <c r="BS859" i="1"/>
  <c r="BT859" i="1" s="1"/>
  <c r="BS987" i="1"/>
  <c r="BS1163" i="1"/>
  <c r="BS1036" i="1"/>
  <c r="BS1009" i="1"/>
  <c r="BS1185" i="1"/>
  <c r="BS1110" i="1"/>
  <c r="BS181" i="1"/>
  <c r="BT181" i="1" s="1"/>
  <c r="BS286" i="1"/>
  <c r="BS79" i="1"/>
  <c r="BS160" i="1"/>
  <c r="BS153" i="1"/>
  <c r="BS306" i="1"/>
  <c r="BT306" i="1" s="1"/>
  <c r="BS450" i="1"/>
  <c r="BS403" i="1"/>
  <c r="BS228" i="1"/>
  <c r="BS708" i="1"/>
  <c r="BT708" i="1" s="1"/>
  <c r="BS285" i="1"/>
  <c r="BS765" i="1"/>
  <c r="BS454" i="1"/>
  <c r="BS535" i="1"/>
  <c r="BS690" i="1"/>
  <c r="BS1138" i="1"/>
  <c r="BT1138" i="1" s="1"/>
  <c r="BS1143" i="1"/>
  <c r="BS1037" i="1"/>
  <c r="BS632" i="1"/>
  <c r="BS641" i="1"/>
  <c r="BS378" i="1"/>
  <c r="BT378" i="1" s="1"/>
  <c r="BS747" i="1"/>
  <c r="BS918" i="1"/>
  <c r="BS795" i="1"/>
  <c r="BS1099" i="1"/>
  <c r="BS897" i="1"/>
  <c r="BV897" i="1" s="1"/>
  <c r="BS877" i="1"/>
  <c r="BS204" i="1"/>
  <c r="BS588" i="1"/>
  <c r="BS197" i="1"/>
  <c r="BS142" i="1"/>
  <c r="BS446" i="1"/>
  <c r="BS399" i="1"/>
  <c r="BS687" i="1"/>
  <c r="BS698" i="1"/>
  <c r="BS954" i="1"/>
  <c r="BV954" i="1" s="1"/>
  <c r="BS831" i="1"/>
  <c r="BS1119" i="1"/>
  <c r="BS1136" i="1"/>
  <c r="BS1125" i="1"/>
  <c r="BS32" i="1"/>
  <c r="BS336" i="1"/>
  <c r="BT336" i="1" s="1"/>
  <c r="BS656" i="1"/>
  <c r="BS89" i="1"/>
  <c r="BS393" i="1"/>
  <c r="BS649" i="1"/>
  <c r="BS98" i="1"/>
  <c r="BS402" i="1"/>
  <c r="BS179" i="1"/>
  <c r="BS419" i="1"/>
  <c r="BS739" i="1"/>
  <c r="BS750" i="1"/>
  <c r="BT750" i="1" s="1"/>
  <c r="BS899" i="1"/>
  <c r="BS1171" i="1"/>
  <c r="BS905" i="1"/>
  <c r="BS912" i="1"/>
  <c r="BS189" i="1"/>
  <c r="BS461" i="1"/>
  <c r="BT461" i="1" s="1"/>
  <c r="BS135" i="1"/>
  <c r="BS359" i="1"/>
  <c r="BS562" i="1"/>
  <c r="BS1026" i="1"/>
  <c r="BS855" i="1"/>
  <c r="BS104" i="1"/>
  <c r="BS705" i="1"/>
  <c r="BS363" i="1"/>
  <c r="BS838" i="1"/>
  <c r="BS23" i="1"/>
  <c r="BS152" i="1"/>
  <c r="BS1179" i="1"/>
  <c r="BS872" i="1"/>
  <c r="BS693" i="1"/>
  <c r="BT693" i="1" s="1"/>
  <c r="BS29" i="1"/>
  <c r="BS241" i="1"/>
  <c r="BT241" i="1" s="1"/>
  <c r="BS433" i="1"/>
  <c r="BS593" i="1"/>
  <c r="BT593" i="1" s="1"/>
  <c r="BS721" i="1"/>
  <c r="BS90" i="1"/>
  <c r="BV90" i="1" s="1"/>
  <c r="BS315" i="1"/>
  <c r="BS662" i="1"/>
  <c r="BS934" i="1"/>
  <c r="BT934" i="1" s="1"/>
  <c r="BS1115" i="1"/>
  <c r="BS988" i="1"/>
  <c r="BS1148" i="1"/>
  <c r="BS1153" i="1"/>
  <c r="BS1018" i="1"/>
  <c r="BS380" i="1"/>
  <c r="BT380" i="1" s="1"/>
  <c r="BS540" i="1"/>
  <c r="BV540" i="1" s="1"/>
  <c r="BS684" i="1"/>
  <c r="BS812" i="1"/>
  <c r="BS85" i="1"/>
  <c r="BS222" i="1"/>
  <c r="BS31" i="1"/>
  <c r="BS192" i="1"/>
  <c r="BS368" i="1"/>
  <c r="BT368" i="1" s="1"/>
  <c r="BS544" i="1"/>
  <c r="BS672" i="1"/>
  <c r="BS105" i="1"/>
  <c r="BS114" i="1"/>
  <c r="BS131" i="1"/>
  <c r="BS307" i="1"/>
  <c r="BS435" i="1"/>
  <c r="BV435" i="1" s="1"/>
  <c r="BS611" i="1"/>
  <c r="BV611" i="1" s="1"/>
  <c r="BS771" i="1"/>
  <c r="BS638" i="1"/>
  <c r="BT638" i="1" s="1"/>
  <c r="BS766" i="1"/>
  <c r="BS894" i="1"/>
  <c r="BS1054" i="1"/>
  <c r="BV1054" i="1" s="1"/>
  <c r="BS787" i="1"/>
  <c r="BT787" i="1" s="1"/>
  <c r="BS915" i="1"/>
  <c r="BS1043" i="1"/>
  <c r="BV1043" i="1" s="1"/>
  <c r="BS1187" i="1"/>
  <c r="BS1060" i="1"/>
  <c r="BS921" i="1"/>
  <c r="BS1049" i="1"/>
  <c r="BS1193" i="1"/>
  <c r="BS1074" i="1"/>
  <c r="BS867" i="1"/>
  <c r="BT867" i="1" s="1"/>
  <c r="BS1059" i="1"/>
  <c r="BS1092" i="1"/>
  <c r="BS1081" i="1"/>
  <c r="BS1072" i="1"/>
  <c r="BS308" i="1"/>
  <c r="BS436" i="1"/>
  <c r="BS612" i="1"/>
  <c r="BT612" i="1" s="1"/>
  <c r="BS740" i="1"/>
  <c r="BS358" i="1"/>
  <c r="BS7" i="1"/>
  <c r="BS167" i="1"/>
  <c r="BS200" i="1"/>
  <c r="BS360" i="1"/>
  <c r="BS520" i="1"/>
  <c r="BS664" i="1"/>
  <c r="BS792" i="1"/>
  <c r="BV792" i="1" s="1"/>
  <c r="BS49" i="1"/>
  <c r="BS219" i="1"/>
  <c r="BS395" i="1"/>
  <c r="BS571" i="1"/>
  <c r="BS715" i="1"/>
  <c r="BS614" i="1"/>
  <c r="BT614" i="1" s="1"/>
  <c r="BS742" i="1"/>
  <c r="BS886" i="1"/>
  <c r="BS1014" i="1"/>
  <c r="BS1174" i="1"/>
  <c r="BS907" i="1"/>
  <c r="BS1051" i="1"/>
  <c r="BS940" i="1"/>
  <c r="BS1100" i="1"/>
  <c r="BS929" i="1"/>
  <c r="BS1089" i="1"/>
  <c r="BV1089" i="1" s="1"/>
  <c r="BS920" i="1"/>
  <c r="BS12" i="1"/>
  <c r="BS172" i="1"/>
  <c r="BS110" i="1"/>
  <c r="BS238" i="1"/>
  <c r="BS414" i="1"/>
  <c r="BT414" i="1" s="1"/>
  <c r="BS47" i="1"/>
  <c r="BS208" i="1"/>
  <c r="BS384" i="1"/>
  <c r="BS560" i="1"/>
  <c r="BS688" i="1"/>
  <c r="BS832" i="1"/>
  <c r="BS137" i="1"/>
  <c r="BS83" i="1"/>
  <c r="BS654" i="1"/>
  <c r="BS782" i="1"/>
  <c r="BT782" i="1" s="1"/>
  <c r="BS910" i="1"/>
  <c r="BS1086" i="1"/>
  <c r="BS931" i="1"/>
  <c r="BS1012" i="1"/>
  <c r="BS1001" i="1"/>
  <c r="BS885" i="1"/>
  <c r="BV885" i="1" s="1"/>
  <c r="BS1102" i="1"/>
  <c r="BS1091" i="1"/>
  <c r="BS953" i="1"/>
  <c r="BS4" i="1"/>
  <c r="BS324" i="1"/>
  <c r="BS452" i="1"/>
  <c r="BS628" i="1"/>
  <c r="BS756" i="1"/>
  <c r="BS381" i="1"/>
  <c r="BS541" i="1"/>
  <c r="BT541" i="1" s="1"/>
  <c r="BS685" i="1"/>
  <c r="BS813" i="1"/>
  <c r="BS279" i="1"/>
  <c r="BS407" i="1"/>
  <c r="BV407" i="1" s="1"/>
  <c r="BS615" i="1"/>
  <c r="BS738" i="1"/>
  <c r="BS1176" i="1"/>
  <c r="BS88" i="1"/>
  <c r="BS202" i="1"/>
  <c r="BS284" i="1"/>
  <c r="BS780" i="1"/>
  <c r="BS33" i="1"/>
  <c r="BS126" i="1"/>
  <c r="BS143" i="1"/>
  <c r="BT143" i="1" s="1"/>
  <c r="BS383" i="1"/>
  <c r="BS543" i="1"/>
  <c r="BT543" i="1" s="1"/>
  <c r="BS671" i="1"/>
  <c r="BS810" i="1"/>
  <c r="BS938" i="1"/>
  <c r="BS815" i="1"/>
  <c r="BS943" i="1"/>
  <c r="BS1103" i="1"/>
  <c r="BS1120" i="1"/>
  <c r="BS1109" i="1"/>
  <c r="BS16" i="1"/>
  <c r="BS400" i="1"/>
  <c r="BS377" i="1"/>
  <c r="BS825" i="1"/>
  <c r="BS146" i="1"/>
  <c r="BS947" i="1"/>
  <c r="BS1108" i="1"/>
  <c r="BS340" i="1"/>
  <c r="BT340" i="1" s="1"/>
  <c r="BS836" i="1"/>
  <c r="BS397" i="1"/>
  <c r="BS166" i="1"/>
  <c r="BS39" i="1"/>
  <c r="BT39" i="1" s="1"/>
  <c r="BS631" i="1"/>
  <c r="BS834" i="1"/>
  <c r="BV834" i="1" s="1"/>
  <c r="BS791" i="1"/>
  <c r="BS1064" i="1"/>
  <c r="BV1064" i="1" s="1"/>
  <c r="BS1117" i="1"/>
  <c r="BS232" i="1"/>
  <c r="BS760" i="1"/>
  <c r="BS225" i="1"/>
  <c r="BS26" i="1"/>
  <c r="BS458" i="1"/>
  <c r="BS539" i="1"/>
  <c r="BS646" i="1"/>
  <c r="BT646" i="1" s="1"/>
  <c r="BS982" i="1"/>
  <c r="BS875" i="1"/>
  <c r="BS972" i="1"/>
  <c r="BS961" i="1"/>
  <c r="BS1068" i="1"/>
  <c r="BS316" i="1"/>
  <c r="BS796" i="1"/>
  <c r="BS309" i="1"/>
  <c r="BT309" i="1" s="1"/>
  <c r="BS757" i="1"/>
  <c r="BS206" i="1"/>
  <c r="BS15" i="1"/>
  <c r="BS112" i="1"/>
  <c r="BS169" i="1"/>
  <c r="BS713" i="1"/>
  <c r="BS162" i="1"/>
  <c r="BS466" i="1"/>
  <c r="BV466" i="1" s="1"/>
  <c r="BS291" i="1"/>
  <c r="BS558" i="1"/>
  <c r="BS814" i="1"/>
  <c r="BV814" i="1" s="1"/>
  <c r="BS1182" i="1"/>
  <c r="BS963" i="1"/>
  <c r="BV963" i="1" s="1"/>
  <c r="BS964" i="1"/>
  <c r="BV964" i="1" s="1"/>
  <c r="BS1042" i="1"/>
  <c r="BS164" i="1"/>
  <c r="BS392" i="1"/>
  <c r="BS218" i="1"/>
  <c r="BS223" i="1"/>
  <c r="BS1118" i="1"/>
  <c r="BS1177" i="1"/>
  <c r="BS759" i="1"/>
  <c r="BS770" i="1"/>
  <c r="BV770" i="1" s="1"/>
  <c r="BS951" i="1"/>
  <c r="BS936" i="1"/>
  <c r="BS1192" i="1"/>
  <c r="BS321" i="1"/>
  <c r="BT321" i="1" s="1"/>
  <c r="BS205" i="1"/>
  <c r="BV205" i="1" s="1"/>
  <c r="BS413" i="1"/>
  <c r="BT413" i="1" s="1"/>
  <c r="BS573" i="1"/>
  <c r="BT573" i="1" s="1"/>
  <c r="BS717" i="1"/>
  <c r="BS22" i="1"/>
  <c r="BV22" i="1" s="1"/>
  <c r="BS375" i="1"/>
  <c r="BS711" i="1"/>
  <c r="BS706" i="1"/>
  <c r="BS978" i="1"/>
  <c r="BS887" i="1"/>
  <c r="BS1159" i="1"/>
  <c r="BV1159" i="1" s="1"/>
  <c r="BS1144" i="1"/>
  <c r="BS1133" i="1"/>
  <c r="BS24" i="1"/>
  <c r="BS184" i="1"/>
  <c r="BT184" i="1" s="1"/>
  <c r="BS113" i="1"/>
  <c r="BV113" i="1" s="1"/>
  <c r="BS170" i="1"/>
  <c r="BS474" i="1"/>
  <c r="BT474" i="1" s="1"/>
  <c r="BS139" i="1"/>
  <c r="BS156" i="1"/>
  <c r="BV156" i="1" s="1"/>
  <c r="BS149" i="1"/>
  <c r="BS453" i="1"/>
  <c r="BS773" i="1"/>
  <c r="BS94" i="1"/>
  <c r="BS239" i="1"/>
  <c r="BT239" i="1" s="1"/>
  <c r="BS415" i="1"/>
  <c r="BS575" i="1"/>
  <c r="BT575" i="1" s="1"/>
  <c r="BS703" i="1"/>
  <c r="BS586" i="1"/>
  <c r="BS714" i="1"/>
  <c r="BV714" i="1" s="1"/>
  <c r="BS842" i="1"/>
  <c r="BT842" i="1" s="1"/>
  <c r="BS970" i="1"/>
  <c r="BV970" i="1" s="1"/>
  <c r="BS1130" i="1"/>
  <c r="BS847" i="1"/>
  <c r="BT847" i="1" s="1"/>
  <c r="BS975" i="1"/>
  <c r="BV975" i="1" s="1"/>
  <c r="BS1135" i="1"/>
  <c r="BS992" i="1"/>
  <c r="BS1152" i="1"/>
  <c r="BS981" i="1"/>
  <c r="BS1141" i="1"/>
  <c r="BS857" i="1"/>
  <c r="BS48" i="1"/>
  <c r="BS345" i="1"/>
  <c r="BT345" i="1" s="1"/>
  <c r="BS665" i="1"/>
  <c r="BS793" i="1"/>
  <c r="BS338" i="1"/>
  <c r="BS482" i="1"/>
  <c r="BV482" i="1" s="1"/>
  <c r="BS579" i="1"/>
  <c r="BS734" i="1"/>
  <c r="BS990" i="1"/>
  <c r="BV990" i="1" s="1"/>
  <c r="BS1011" i="1"/>
  <c r="BS132" i="1"/>
  <c r="BS429" i="1"/>
  <c r="BS589" i="1"/>
  <c r="BS733" i="1"/>
  <c r="BS231" i="1"/>
  <c r="BS391" i="1"/>
  <c r="BS599" i="1"/>
  <c r="BS727" i="1"/>
  <c r="BT727" i="1" s="1"/>
  <c r="BS594" i="1"/>
  <c r="BS722" i="1"/>
  <c r="BS866" i="1"/>
  <c r="BS994" i="1"/>
  <c r="BS1170" i="1"/>
  <c r="BT1170" i="1" s="1"/>
  <c r="BS903" i="1"/>
  <c r="BV903" i="1" s="1"/>
  <c r="BS1047" i="1"/>
  <c r="BV1047" i="1" s="1"/>
  <c r="BS1175" i="1"/>
  <c r="BV1175" i="1" s="1"/>
  <c r="BS1032" i="1"/>
  <c r="BS1160" i="1"/>
  <c r="BS989" i="1"/>
  <c r="BS1149" i="1"/>
  <c r="BS889" i="1"/>
  <c r="BS40" i="1"/>
  <c r="BS289" i="1"/>
  <c r="BS449" i="1"/>
  <c r="BV449" i="1" s="1"/>
  <c r="BS609" i="1"/>
  <c r="BS737" i="1"/>
  <c r="BS106" i="1"/>
  <c r="BS282" i="1"/>
  <c r="BT282" i="1" s="1"/>
  <c r="BS426" i="1"/>
  <c r="BS91" i="1"/>
  <c r="BV91" i="1" s="1"/>
  <c r="BS236" i="1"/>
  <c r="BS460" i="1"/>
  <c r="BS620" i="1"/>
  <c r="BS764" i="1"/>
  <c r="BS17" i="1"/>
  <c r="BS165" i="1"/>
  <c r="BS341" i="1"/>
  <c r="BS469" i="1"/>
  <c r="BS661" i="1"/>
  <c r="BS789" i="1"/>
  <c r="BV789" i="1" s="1"/>
  <c r="BS287" i="1"/>
  <c r="BS431" i="1"/>
  <c r="BS591" i="1"/>
  <c r="BS719" i="1"/>
  <c r="BS602" i="1"/>
  <c r="BS730" i="1"/>
  <c r="BT730" i="1" s="1"/>
  <c r="BS858" i="1"/>
  <c r="BS986" i="1"/>
  <c r="BS1146" i="1"/>
  <c r="BS863" i="1"/>
  <c r="BS991" i="1"/>
  <c r="BS1151" i="1"/>
  <c r="BS1008" i="1"/>
  <c r="BS1168" i="1"/>
  <c r="BS1013" i="1"/>
  <c r="BS1157" i="1"/>
  <c r="BT1157" i="1" s="1"/>
  <c r="BS881" i="1"/>
  <c r="BS80" i="1"/>
  <c r="BS201" i="1"/>
  <c r="BS361" i="1"/>
  <c r="BT361" i="1" s="1"/>
  <c r="BS537" i="1"/>
  <c r="BS681" i="1"/>
  <c r="BV681" i="1" s="1"/>
  <c r="BS809" i="1"/>
  <c r="BS130" i="1"/>
  <c r="BS434" i="1"/>
  <c r="BS147" i="1"/>
  <c r="BS323" i="1"/>
  <c r="BS451" i="1"/>
  <c r="BS627" i="1"/>
  <c r="BS526" i="1"/>
  <c r="BS214" i="1"/>
  <c r="BS374" i="1"/>
  <c r="BV374" i="1" s="1"/>
  <c r="BS376" i="1"/>
  <c r="BS536" i="1"/>
  <c r="BS680" i="1"/>
  <c r="BS401" i="1"/>
  <c r="BS235" i="1"/>
  <c r="BS731" i="1"/>
  <c r="BS630" i="1"/>
  <c r="BS956" i="1"/>
  <c r="BS366" i="1"/>
  <c r="BS207" i="1"/>
  <c r="BS217" i="1"/>
  <c r="BS862" i="1"/>
  <c r="BS1161" i="1"/>
  <c r="BV1161" i="1" s="1"/>
  <c r="BS404" i="1"/>
  <c r="BT404" i="1" s="1"/>
  <c r="BS45" i="1"/>
  <c r="BS621" i="1"/>
  <c r="BT621" i="1" s="1"/>
  <c r="BS230" i="1"/>
  <c r="BT230" i="1" s="1"/>
  <c r="BS695" i="1"/>
  <c r="BS898" i="1"/>
  <c r="BS1015" i="1"/>
  <c r="BS1128" i="1"/>
  <c r="BS841" i="1"/>
  <c r="BV841" i="1" s="1"/>
  <c r="BS328" i="1"/>
  <c r="BS824" i="1"/>
  <c r="BS481" i="1"/>
  <c r="BS154" i="1"/>
  <c r="BV154" i="1" s="1"/>
  <c r="BS123" i="1"/>
  <c r="BS603" i="1"/>
  <c r="BS710" i="1"/>
  <c r="BT710" i="1" s="1"/>
  <c r="BS1046" i="1"/>
  <c r="BV1046" i="1" s="1"/>
  <c r="BS1052" i="1"/>
  <c r="BS1041" i="1"/>
  <c r="BS76" i="1"/>
  <c r="BT76" i="1" s="1"/>
  <c r="BS428" i="1"/>
  <c r="BS860" i="1"/>
  <c r="BS437" i="1"/>
  <c r="BS821" i="1"/>
  <c r="BS302" i="1"/>
  <c r="BS570" i="1"/>
  <c r="BS826" i="1"/>
  <c r="BV826" i="1" s="1"/>
  <c r="BS1114" i="1"/>
  <c r="BS959" i="1"/>
  <c r="BS976" i="1"/>
  <c r="BS965" i="1"/>
  <c r="BS924" i="1"/>
  <c r="BV924" i="1" s="1"/>
  <c r="BS176" i="1"/>
  <c r="BS528" i="1"/>
  <c r="BT528" i="1" s="1"/>
  <c r="BS595" i="1"/>
  <c r="BS622" i="1"/>
  <c r="BS878" i="1"/>
  <c r="BS1027" i="1"/>
  <c r="BS1044" i="1"/>
  <c r="BS1033" i="1"/>
  <c r="BS1017" i="1"/>
  <c r="BV1017" i="1" s="1"/>
  <c r="BS468" i="1"/>
  <c r="BS423" i="1"/>
  <c r="BS8" i="1"/>
  <c r="BS696" i="1"/>
  <c r="BS97" i="1"/>
  <c r="BS27" i="1"/>
  <c r="BV27" i="1" s="1"/>
  <c r="BS283" i="1"/>
  <c r="BS732" i="1"/>
  <c r="BS95" i="1"/>
  <c r="BS84" i="1"/>
  <c r="BS109" i="1"/>
  <c r="BS81" i="1"/>
  <c r="BS188" i="1"/>
  <c r="BS46" i="1"/>
  <c r="BS36" i="1"/>
  <c r="BV36" i="1" s="1"/>
  <c r="BS180" i="1"/>
  <c r="BS356" i="1"/>
  <c r="BS532" i="1"/>
  <c r="BT532" i="1" s="1"/>
  <c r="BS660" i="1"/>
  <c r="BS788" i="1"/>
  <c r="BS278" i="1"/>
  <c r="BS87" i="1"/>
  <c r="BV87" i="1" s="1"/>
  <c r="BS280" i="1"/>
  <c r="BT280" i="1" s="1"/>
  <c r="BS408" i="1"/>
  <c r="BS584" i="1"/>
  <c r="BS712" i="1"/>
  <c r="BV712" i="1" s="1"/>
  <c r="BS840" i="1"/>
  <c r="BS369" i="1"/>
  <c r="BS529" i="1"/>
  <c r="BT529" i="1" s="1"/>
  <c r="BS657" i="1"/>
  <c r="BV657" i="1" s="1"/>
  <c r="BS801" i="1"/>
  <c r="BV801" i="1" s="1"/>
  <c r="BS203" i="1"/>
  <c r="BV203" i="1" s="1"/>
  <c r="BS379" i="1"/>
  <c r="BS555" i="1"/>
  <c r="BT555" i="1" s="1"/>
  <c r="BS699" i="1"/>
  <c r="BT699" i="1" s="1"/>
  <c r="BS598" i="1"/>
  <c r="BV598" i="1" s="1"/>
  <c r="BS726" i="1"/>
  <c r="BS854" i="1"/>
  <c r="BV854" i="1" s="1"/>
  <c r="BS998" i="1"/>
  <c r="BT998" i="1" s="1"/>
  <c r="BS1158" i="1"/>
  <c r="BV1158" i="1" s="1"/>
  <c r="BS891" i="1"/>
  <c r="BS1035" i="1"/>
  <c r="BT1035" i="1" s="1"/>
  <c r="BS1084" i="1"/>
  <c r="BS913" i="1"/>
  <c r="BS888" i="1"/>
  <c r="BV888" i="1" s="1"/>
  <c r="BS1156" i="1"/>
  <c r="BT1156" i="1" s="1"/>
  <c r="BS444" i="1"/>
  <c r="BS748" i="1"/>
  <c r="BT748" i="1" s="1"/>
  <c r="BS158" i="1"/>
  <c r="BS318" i="1"/>
  <c r="BT318" i="1" s="1"/>
  <c r="BS462" i="1"/>
  <c r="BV462" i="1" s="1"/>
  <c r="BS111" i="1"/>
  <c r="BS288" i="1"/>
  <c r="BS432" i="1"/>
  <c r="BT432" i="1" s="1"/>
  <c r="BS608" i="1"/>
  <c r="BT608" i="1" s="1"/>
  <c r="BS736" i="1"/>
  <c r="BS5" i="1"/>
  <c r="BS185" i="1"/>
  <c r="BS178" i="1"/>
  <c r="BS195" i="1"/>
  <c r="BS547" i="1"/>
  <c r="BV547" i="1" s="1"/>
  <c r="BS675" i="1"/>
  <c r="BS574" i="1"/>
  <c r="BS830" i="1"/>
  <c r="BV830" i="1" s="1"/>
  <c r="BS1134" i="1"/>
  <c r="BS979" i="1"/>
  <c r="BS1123" i="1"/>
  <c r="BS1140" i="1"/>
  <c r="BS985" i="1"/>
  <c r="BS1129" i="1"/>
  <c r="BV1129" i="1" s="1"/>
  <c r="BS837" i="1"/>
  <c r="BT837" i="1" s="1"/>
  <c r="BS1150" i="1"/>
  <c r="BS995" i="1"/>
  <c r="BS932" i="1"/>
  <c r="BS937" i="1"/>
  <c r="BV937" i="1" s="1"/>
  <c r="BS880" i="1"/>
  <c r="BS99" i="1"/>
  <c r="BS372" i="1"/>
  <c r="BS548" i="1"/>
  <c r="BS676" i="1"/>
  <c r="BS804" i="1"/>
  <c r="BS93" i="1"/>
  <c r="BS221" i="1"/>
  <c r="BS134" i="1"/>
  <c r="BS294" i="1"/>
  <c r="BS422" i="1"/>
  <c r="BV422" i="1" s="1"/>
  <c r="BS296" i="1"/>
  <c r="BS424" i="1"/>
  <c r="BS600" i="1"/>
  <c r="BS728" i="1"/>
  <c r="BT728" i="1" s="1"/>
  <c r="BS856" i="1"/>
  <c r="BS129" i="1"/>
  <c r="BS155" i="1"/>
  <c r="BS331" i="1"/>
  <c r="BT331" i="1" s="1"/>
  <c r="BS475" i="1"/>
  <c r="BS635" i="1"/>
  <c r="BS779" i="1"/>
  <c r="BS678" i="1"/>
  <c r="BS806" i="1"/>
  <c r="BS950" i="1"/>
  <c r="BS1094" i="1"/>
  <c r="BT1094" i="1" s="1"/>
  <c r="BS843" i="1"/>
  <c r="BS971" i="1"/>
  <c r="BS1147" i="1"/>
  <c r="BS1004" i="1"/>
  <c r="BS1164" i="1"/>
  <c r="BT1164" i="1" s="1"/>
  <c r="BS993" i="1"/>
  <c r="BV993" i="1" s="1"/>
  <c r="BS1169" i="1"/>
  <c r="BV1169" i="1" s="1"/>
  <c r="BS1066" i="1"/>
  <c r="BT1066" i="1" s="1"/>
  <c r="BS108" i="1"/>
  <c r="BV108" i="1" s="1"/>
  <c r="BS174" i="1"/>
  <c r="BS334" i="1"/>
  <c r="BS478" i="1"/>
  <c r="BS127" i="1"/>
  <c r="BS144" i="1"/>
  <c r="BS304" i="1"/>
  <c r="BS464" i="1"/>
  <c r="BV464" i="1" s="1"/>
  <c r="BS624" i="1"/>
  <c r="BS752" i="1"/>
  <c r="BS21" i="1"/>
  <c r="BS3" i="1"/>
  <c r="BS590" i="1"/>
  <c r="BT590" i="1" s="1"/>
  <c r="BS718" i="1"/>
  <c r="BS846" i="1"/>
  <c r="BS974" i="1"/>
  <c r="BS803" i="1"/>
  <c r="BS1139" i="1"/>
  <c r="BT1139" i="1" s="1"/>
  <c r="BS1172" i="1"/>
  <c r="BS1145" i="1"/>
  <c r="BS19" i="1"/>
  <c r="BS723" i="1"/>
  <c r="BS883" i="1"/>
  <c r="BS896" i="1"/>
  <c r="BV896" i="1" s="1"/>
  <c r="BS388" i="1"/>
  <c r="BT388" i="1" s="1"/>
  <c r="BS564" i="1"/>
  <c r="BS692" i="1"/>
  <c r="BT692" i="1" s="1"/>
  <c r="BS820" i="1"/>
  <c r="BS445" i="1"/>
  <c r="BS605" i="1"/>
  <c r="BS749" i="1"/>
  <c r="BS86" i="1"/>
  <c r="BS119" i="1"/>
  <c r="BV119" i="1" s="1"/>
  <c r="BS343" i="1"/>
  <c r="BS471" i="1"/>
  <c r="BS679" i="1"/>
  <c r="BS546" i="1"/>
  <c r="BS674" i="1"/>
  <c r="BS818" i="1"/>
  <c r="BS946" i="1"/>
  <c r="BV946" i="1" s="1"/>
  <c r="BS1122" i="1"/>
  <c r="BS839" i="1"/>
  <c r="BS999" i="1"/>
  <c r="BV999" i="1" s="1"/>
  <c r="BS1127" i="1"/>
  <c r="BS984" i="1"/>
  <c r="BS572" i="1"/>
  <c r="BS716" i="1"/>
  <c r="BS357" i="1"/>
  <c r="BS533" i="1"/>
  <c r="BT533" i="1" s="1"/>
  <c r="BS677" i="1"/>
  <c r="BV677" i="1" s="1"/>
  <c r="BS805" i="1"/>
  <c r="BS735" i="1"/>
  <c r="BS1002" i="1"/>
  <c r="BT1002" i="1" s="1"/>
  <c r="BS1167" i="1"/>
  <c r="BT1167" i="1" s="1"/>
  <c r="BS1029" i="1"/>
  <c r="BS1173" i="1"/>
  <c r="BS320" i="1"/>
  <c r="BS640" i="1"/>
  <c r="BS768" i="1"/>
  <c r="BS41" i="1"/>
  <c r="BS633" i="1"/>
  <c r="BS761" i="1"/>
  <c r="BS1166" i="1"/>
  <c r="BS1155" i="1"/>
  <c r="BS20" i="1"/>
  <c r="BS644" i="1"/>
  <c r="BS125" i="1"/>
  <c r="BS701" i="1"/>
  <c r="BS390" i="1"/>
  <c r="BT390" i="1" s="1"/>
  <c r="BS295" i="1"/>
  <c r="BS626" i="1"/>
  <c r="BS962" i="1"/>
  <c r="BV962" i="1" s="1"/>
  <c r="BS1079" i="1"/>
  <c r="BS957" i="1"/>
  <c r="BT957" i="1" s="1"/>
  <c r="BS1058" i="1"/>
  <c r="BT1058" i="1" s="1"/>
  <c r="BS552" i="1"/>
  <c r="BS13" i="1"/>
  <c r="BV13" i="1" s="1"/>
  <c r="BS577" i="1"/>
  <c r="BT577" i="1" s="1"/>
  <c r="BS314" i="1"/>
  <c r="BS683" i="1"/>
  <c r="BV683" i="1" s="1"/>
  <c r="BS1142" i="1"/>
  <c r="BS1003" i="1"/>
  <c r="BS1132" i="1"/>
  <c r="BS1137" i="1"/>
  <c r="BT1137" i="1" s="1"/>
  <c r="BS140" i="1"/>
  <c r="BT140" i="1" s="1"/>
  <c r="BS524" i="1"/>
  <c r="BS133" i="1"/>
  <c r="BS549" i="1"/>
  <c r="BS78" i="1"/>
  <c r="BV78" i="1" s="1"/>
  <c r="BS319" i="1"/>
  <c r="BS623" i="1"/>
  <c r="BS634" i="1"/>
  <c r="BT634" i="1" s="1"/>
  <c r="BS890" i="1"/>
  <c r="BV890" i="1" s="1"/>
  <c r="BS1178" i="1"/>
  <c r="BT1178" i="1" s="1"/>
  <c r="BS1039" i="1"/>
  <c r="BT1039" i="1" s="1"/>
  <c r="BS1056" i="1"/>
  <c r="BV1056" i="1" s="1"/>
  <c r="BS1045" i="1"/>
  <c r="BS1022" i="1"/>
  <c r="BS240" i="1"/>
  <c r="BT240" i="1" s="1"/>
  <c r="BS592" i="1"/>
  <c r="BS864" i="1"/>
  <c r="BT864" i="1" s="1"/>
  <c r="BS329" i="1"/>
  <c r="BS585" i="1"/>
  <c r="BS18" i="1"/>
  <c r="BS322" i="1"/>
  <c r="BV322" i="1" s="1"/>
  <c r="BS115" i="1"/>
  <c r="BS942" i="1"/>
  <c r="BT942" i="1" s="1"/>
  <c r="BS1107" i="1"/>
  <c r="BT1107" i="1" s="1"/>
  <c r="BS1124" i="1"/>
  <c r="BS1113" i="1"/>
  <c r="BS870" i="1"/>
  <c r="BS100" i="1"/>
  <c r="BT100" i="1" s="1"/>
  <c r="BS772" i="1"/>
  <c r="BS102" i="1"/>
  <c r="BS326" i="1"/>
  <c r="BS1000" i="1"/>
  <c r="BS417" i="1"/>
  <c r="BT417" i="1" s="1"/>
  <c r="BS582" i="1"/>
  <c r="BS92" i="1"/>
  <c r="BS580" i="1"/>
  <c r="BV580" i="1" s="1"/>
  <c r="BS557" i="1"/>
  <c r="BS6" i="1"/>
  <c r="BS456" i="1"/>
  <c r="BS430" i="1"/>
  <c r="BT430" i="1" s="1"/>
  <c r="BS9" i="1"/>
  <c r="BV9" i="1" s="1"/>
  <c r="BO3" i="1"/>
  <c r="BM304" i="1"/>
  <c r="BN526" i="1"/>
  <c r="BM526" i="1"/>
  <c r="BN1161" i="1"/>
  <c r="BM1161" i="1"/>
  <c r="BN870" i="1"/>
  <c r="BM870" i="1"/>
  <c r="BO870" i="1"/>
  <c r="BO818" i="1"/>
  <c r="BM677" i="1"/>
  <c r="BM320" i="1"/>
  <c r="BO768" i="1"/>
  <c r="BO1155" i="1"/>
  <c r="BO546" i="1"/>
  <c r="BM607" i="1"/>
  <c r="BO974" i="1"/>
  <c r="BO805" i="1"/>
  <c r="BM370" i="1"/>
  <c r="BO367" i="1"/>
  <c r="BM688" i="1"/>
  <c r="BO920" i="1"/>
  <c r="BM211" i="1"/>
  <c r="BM1145" i="1"/>
  <c r="BO679" i="1"/>
  <c r="BO674" i="1"/>
  <c r="BM946" i="1"/>
  <c r="BM974" i="1"/>
  <c r="BO1145" i="1"/>
  <c r="BO47" i="1"/>
  <c r="BN428" i="1"/>
  <c r="BM428" i="1"/>
  <c r="BO428" i="1"/>
  <c r="BM1100" i="1"/>
  <c r="BM926" i="1"/>
  <c r="BM1188" i="1"/>
  <c r="BM978" i="1"/>
  <c r="BN895" i="1"/>
  <c r="BO895" i="1"/>
  <c r="BM895" i="1"/>
  <c r="BN1017" i="1"/>
  <c r="BO1017" i="1"/>
  <c r="BM1017" i="1"/>
  <c r="BN739" i="1"/>
  <c r="BO739" i="1"/>
  <c r="BM739" i="1"/>
  <c r="BN905" i="1"/>
  <c r="BO905" i="1"/>
  <c r="BM905" i="1"/>
  <c r="BO851" i="1"/>
  <c r="BO131" i="1"/>
  <c r="BM1043" i="1"/>
  <c r="BM469" i="1"/>
  <c r="BM858" i="1"/>
  <c r="BM403" i="1"/>
  <c r="BM282" i="1"/>
  <c r="BM611" i="1"/>
  <c r="BO589" i="1"/>
  <c r="BO306" i="1"/>
  <c r="BO670" i="1"/>
  <c r="BM867" i="1"/>
  <c r="BX1198" i="1"/>
  <c r="BX1200" i="1"/>
  <c r="BO676" i="1"/>
  <c r="BN1170" i="1"/>
  <c r="BO1170" i="1"/>
  <c r="BN719" i="1"/>
  <c r="BM719" i="1"/>
  <c r="BN1151" i="1"/>
  <c r="BO1151" i="1"/>
  <c r="BN809" i="1"/>
  <c r="BM809" i="1"/>
  <c r="BN1134" i="1"/>
  <c r="BO1134" i="1"/>
  <c r="BN383" i="1"/>
  <c r="BO383" i="1"/>
  <c r="BN938" i="1"/>
  <c r="BO938" i="1"/>
  <c r="BN1103" i="1"/>
  <c r="BO1103" i="1"/>
  <c r="BN949" i="1"/>
  <c r="BO949" i="1"/>
  <c r="BM949" i="1"/>
  <c r="BN979" i="1"/>
  <c r="BO979" i="1"/>
  <c r="BM979" i="1"/>
  <c r="BO1011" i="1"/>
  <c r="BJ162" i="1"/>
  <c r="BK162" i="1" s="1"/>
  <c r="BL162" i="1" s="1"/>
  <c r="BJ77" i="1"/>
  <c r="BK77" i="1" s="1"/>
  <c r="BL77" i="1" s="1"/>
  <c r="BM77" i="1" s="1"/>
  <c r="BJ90" i="1"/>
  <c r="BK90" i="1" s="1"/>
  <c r="BL90" i="1" s="1"/>
  <c r="BN90" i="1" s="1"/>
  <c r="BJ85" i="1"/>
  <c r="BK85" i="1" s="1"/>
  <c r="BL85" i="1" s="1"/>
  <c r="BN85" i="1" s="1"/>
  <c r="BJ34" i="1"/>
  <c r="BK34" i="1" s="1"/>
  <c r="BL34" i="1" s="1"/>
  <c r="BN34" i="1" s="1"/>
  <c r="BJ237" i="1"/>
  <c r="BK237" i="1" s="1"/>
  <c r="BL237" i="1" s="1"/>
  <c r="BM237" i="1" s="1"/>
  <c r="BJ183" i="1"/>
  <c r="BK183" i="1" s="1"/>
  <c r="BL183" i="1" s="1"/>
  <c r="BM183" i="1" s="1"/>
  <c r="BJ152" i="1"/>
  <c r="BK152" i="1" s="1"/>
  <c r="BL152" i="1" s="1"/>
  <c r="BM152" i="1" s="1"/>
  <c r="BJ188" i="1"/>
  <c r="BK188" i="1" s="1"/>
  <c r="BL188" i="1" s="1"/>
  <c r="BM188" i="1" s="1"/>
  <c r="BJ46" i="1"/>
  <c r="BK46" i="1" s="1"/>
  <c r="BL46" i="1" s="1"/>
  <c r="BM46" i="1" s="1"/>
  <c r="BJ143" i="1"/>
  <c r="BK143" i="1" s="1"/>
  <c r="BL143" i="1" s="1"/>
  <c r="BM143" i="1" s="1"/>
  <c r="BJ19" i="1"/>
  <c r="BK19" i="1" s="1"/>
  <c r="BL19" i="1" s="1"/>
  <c r="BM19" i="1" s="1"/>
  <c r="BQ150" i="1"/>
  <c r="BR150" i="1" s="1"/>
  <c r="BQ209" i="1"/>
  <c r="BR209" i="1" s="1"/>
  <c r="BQ171" i="1"/>
  <c r="BR171" i="1" s="1"/>
  <c r="BJ13" i="1"/>
  <c r="BK13" i="1" s="1"/>
  <c r="BL13" i="1" s="1"/>
  <c r="BM13" i="1" s="1"/>
  <c r="BJ26" i="1"/>
  <c r="BK26" i="1" s="1"/>
  <c r="BL26" i="1" s="1"/>
  <c r="BJ112" i="1"/>
  <c r="BK112" i="1" s="1"/>
  <c r="BL112" i="1" s="1"/>
  <c r="BJ169" i="1"/>
  <c r="BK169" i="1" s="1"/>
  <c r="BL169" i="1" s="1"/>
  <c r="BJ29" i="1"/>
  <c r="BK29" i="1" s="1"/>
  <c r="BL29" i="1" s="1"/>
  <c r="BM29" i="1" s="1"/>
  <c r="BJ207" i="1"/>
  <c r="BK207" i="1" s="1"/>
  <c r="BL207" i="1" s="1"/>
  <c r="BN207" i="1" s="1"/>
  <c r="BJ160" i="1"/>
  <c r="BK160" i="1" s="1"/>
  <c r="BL160" i="1" s="1"/>
  <c r="BM160" i="1" s="1"/>
  <c r="BJ217" i="1"/>
  <c r="BK217" i="1" s="1"/>
  <c r="BL217" i="1" s="1"/>
  <c r="BM217" i="1" s="1"/>
  <c r="BJ99" i="1"/>
  <c r="BK99" i="1" s="1"/>
  <c r="BL99" i="1" s="1"/>
  <c r="BO99" i="1" s="1"/>
  <c r="BN78" i="1"/>
  <c r="BO78" i="1"/>
  <c r="BM78" i="1"/>
  <c r="BN79" i="1"/>
  <c r="BM79" i="1"/>
  <c r="BN16" i="1"/>
  <c r="BM16" i="1"/>
  <c r="BN83" i="1"/>
  <c r="BM83" i="1"/>
  <c r="BO83" i="1"/>
  <c r="BN95" i="1"/>
  <c r="BM95" i="1"/>
  <c r="BO95" i="1"/>
  <c r="BN137" i="1"/>
  <c r="BM137" i="1"/>
  <c r="BN41" i="1"/>
  <c r="BM41" i="1"/>
  <c r="BM102" i="1"/>
  <c r="BM39" i="1"/>
  <c r="BM133" i="1"/>
  <c r="BO240" i="1"/>
  <c r="BO179" i="1"/>
  <c r="BO102" i="1"/>
  <c r="BO39" i="1"/>
  <c r="BO133" i="1"/>
  <c r="BO159" i="1"/>
  <c r="BM98" i="1"/>
  <c r="BM218" i="1"/>
  <c r="BO98" i="1"/>
  <c r="BM14" i="1"/>
  <c r="BX1199" i="1"/>
  <c r="BX1201" i="1"/>
  <c r="BX1197" i="1"/>
  <c r="BO358" i="1"/>
  <c r="BO1014" i="1"/>
  <c r="BM970" i="1"/>
  <c r="BM318" i="1"/>
  <c r="BO281" i="1"/>
  <c r="BM729" i="1"/>
  <c r="BO1054" i="1"/>
  <c r="BO1152" i="1"/>
  <c r="BM857" i="1"/>
  <c r="BM703" i="1"/>
  <c r="BX1195" i="1"/>
  <c r="BM615" i="1"/>
  <c r="BO211" i="1"/>
  <c r="BM111" i="1"/>
  <c r="BM714" i="1"/>
  <c r="BM1135" i="1"/>
  <c r="BO48" i="1"/>
  <c r="BO544" i="1"/>
  <c r="BM105" i="1"/>
  <c r="BM482" i="1"/>
  <c r="BO771" i="1"/>
  <c r="BM894" i="1"/>
  <c r="BO1060" i="1"/>
  <c r="BO455" i="1"/>
  <c r="BO764" i="1"/>
  <c r="BM110" i="1"/>
  <c r="BO943" i="1"/>
  <c r="BO1109" i="1"/>
  <c r="BO16" i="1"/>
  <c r="BO320" i="1"/>
  <c r="BM768" i="1"/>
  <c r="BM553" i="1"/>
  <c r="BM450" i="1"/>
  <c r="BM467" i="1"/>
  <c r="BO1161" i="1"/>
  <c r="BN668" i="1"/>
  <c r="BO668" i="1"/>
  <c r="BM668" i="1"/>
  <c r="BO854" i="1"/>
  <c r="BM415" i="1"/>
  <c r="BM847" i="1"/>
  <c r="BO1049" i="1"/>
  <c r="BM593" i="1"/>
  <c r="BO712" i="1"/>
  <c r="BO1035" i="1"/>
  <c r="BO555" i="1"/>
  <c r="BO913" i="1"/>
  <c r="BO888" i="1"/>
  <c r="BO156" i="1"/>
  <c r="BO540" i="1"/>
  <c r="BO812" i="1"/>
  <c r="BO229" i="1"/>
  <c r="BM1141" i="1"/>
  <c r="BO857" i="1"/>
  <c r="BO368" i="1"/>
  <c r="BM816" i="1"/>
  <c r="BO105" i="1"/>
  <c r="BM601" i="1"/>
  <c r="BO729" i="1"/>
  <c r="BM338" i="1"/>
  <c r="BO482" i="1"/>
  <c r="BM435" i="1"/>
  <c r="BO611" i="1"/>
  <c r="BM766" i="1"/>
  <c r="BO894" i="1"/>
  <c r="BO1043" i="1"/>
  <c r="BM921" i="1"/>
  <c r="BM1193" i="1"/>
  <c r="BO867" i="1"/>
  <c r="BM1081" i="1"/>
  <c r="BM1074" i="1"/>
  <c r="BM280" i="1"/>
  <c r="BO180" i="1"/>
  <c r="BO788" i="1"/>
  <c r="BO394" i="1"/>
  <c r="BM709" i="1"/>
  <c r="BM158" i="1"/>
  <c r="BM462" i="1"/>
  <c r="BM239" i="1"/>
  <c r="BM575" i="1"/>
  <c r="BM586" i="1"/>
  <c r="BM842" i="1"/>
  <c r="BM1130" i="1"/>
  <c r="BM975" i="1"/>
  <c r="BM992" i="1"/>
  <c r="BM981" i="1"/>
  <c r="BO1141" i="1"/>
  <c r="BM192" i="1"/>
  <c r="BM672" i="1"/>
  <c r="BO816" i="1"/>
  <c r="BM425" i="1"/>
  <c r="BO601" i="1"/>
  <c r="BM178" i="1"/>
  <c r="BO338" i="1"/>
  <c r="BM307" i="1"/>
  <c r="BO435" i="1"/>
  <c r="BM638" i="1"/>
  <c r="BO766" i="1"/>
  <c r="BM915" i="1"/>
  <c r="BM1187" i="1"/>
  <c r="BO921" i="1"/>
  <c r="BO1193" i="1"/>
  <c r="BM1059" i="1"/>
  <c r="BO1081" i="1"/>
  <c r="BO339" i="1"/>
  <c r="BM807" i="1"/>
  <c r="BO1074" i="1"/>
  <c r="BM368" i="1"/>
  <c r="BM1060" i="1"/>
  <c r="BO433" i="1"/>
  <c r="BM1035" i="1"/>
  <c r="BM1084" i="1"/>
  <c r="BO1057" i="1"/>
  <c r="BO1156" i="1"/>
  <c r="BO380" i="1"/>
  <c r="BO684" i="1"/>
  <c r="BO389" i="1"/>
  <c r="BM1152" i="1"/>
  <c r="BO981" i="1"/>
  <c r="BM48" i="1"/>
  <c r="BO192" i="1"/>
  <c r="BM544" i="1"/>
  <c r="BO672" i="1"/>
  <c r="BM281" i="1"/>
  <c r="BO425" i="1"/>
  <c r="BO178" i="1"/>
  <c r="BM131" i="1"/>
  <c r="BO307" i="1"/>
  <c r="BM771" i="1"/>
  <c r="BO638" i="1"/>
  <c r="BM1054" i="1"/>
  <c r="BO915" i="1"/>
  <c r="BO1187" i="1"/>
  <c r="BM1049" i="1"/>
  <c r="BO1059" i="1"/>
  <c r="BO673" i="1"/>
  <c r="BO866" i="1"/>
  <c r="BO346" i="1"/>
  <c r="BO1147" i="1"/>
  <c r="BO460" i="1"/>
  <c r="BO794" i="1"/>
  <c r="BO927" i="1"/>
  <c r="BM144" i="1"/>
  <c r="BN360" i="1"/>
  <c r="BO360" i="1"/>
  <c r="BN475" i="1"/>
  <c r="BO475" i="1"/>
  <c r="BN620" i="1"/>
  <c r="BO620" i="1"/>
  <c r="BN661" i="1"/>
  <c r="BM661" i="1"/>
  <c r="BN414" i="1"/>
  <c r="BM414" i="1"/>
  <c r="BN527" i="1"/>
  <c r="BO527" i="1"/>
  <c r="BN1087" i="1"/>
  <c r="BO1087" i="1"/>
  <c r="BN861" i="1"/>
  <c r="BO861" i="1"/>
  <c r="BN464" i="1"/>
  <c r="BO464" i="1"/>
  <c r="BN752" i="1"/>
  <c r="BM752" i="1"/>
  <c r="BN361" i="1"/>
  <c r="BO361" i="1"/>
  <c r="BN537" i="1"/>
  <c r="BO537" i="1"/>
  <c r="BN681" i="1"/>
  <c r="BO681" i="1"/>
  <c r="BN130" i="1"/>
  <c r="BM130" i="1"/>
  <c r="BN290" i="1"/>
  <c r="BM290" i="1"/>
  <c r="BN434" i="1"/>
  <c r="BO434" i="1"/>
  <c r="BN387" i="1"/>
  <c r="BM387" i="1"/>
  <c r="BN563" i="1"/>
  <c r="BM563" i="1"/>
  <c r="BN707" i="1"/>
  <c r="BO707" i="1"/>
  <c r="BN590" i="1"/>
  <c r="BO590" i="1"/>
  <c r="BN718" i="1"/>
  <c r="BO718" i="1"/>
  <c r="BN803" i="1"/>
  <c r="BO803" i="1"/>
  <c r="BN1139" i="1"/>
  <c r="BO1139" i="1"/>
  <c r="BN1172" i="1"/>
  <c r="BO1172" i="1"/>
  <c r="BN606" i="1"/>
  <c r="BM606" i="1"/>
  <c r="BN1102" i="1"/>
  <c r="BO1102" i="1"/>
  <c r="BN1091" i="1"/>
  <c r="BM1091" i="1"/>
  <c r="BN953" i="1"/>
  <c r="BO953" i="1"/>
  <c r="BN4" i="1"/>
  <c r="BM4" i="1"/>
  <c r="BN148" i="1"/>
  <c r="BO148" i="1"/>
  <c r="BN324" i="1"/>
  <c r="BO324" i="1"/>
  <c r="BN452" i="1"/>
  <c r="BM452" i="1"/>
  <c r="BN628" i="1"/>
  <c r="BM628" i="1"/>
  <c r="BN756" i="1"/>
  <c r="BO756" i="1"/>
  <c r="BN25" i="1"/>
  <c r="BO25" i="1"/>
  <c r="BN173" i="1"/>
  <c r="BM173" i="1"/>
  <c r="BN381" i="1"/>
  <c r="BM381" i="1"/>
  <c r="BN541" i="1"/>
  <c r="BO541" i="1"/>
  <c r="BN685" i="1"/>
  <c r="BO685" i="1"/>
  <c r="BN150" i="1"/>
  <c r="BM150" i="1"/>
  <c r="BN310" i="1"/>
  <c r="BO310" i="1"/>
  <c r="BN438" i="1"/>
  <c r="BO438" i="1"/>
  <c r="BN119" i="1"/>
  <c r="BM119" i="1"/>
  <c r="BN279" i="1"/>
  <c r="BM279" i="1"/>
  <c r="BN407" i="1"/>
  <c r="BO407" i="1"/>
  <c r="BN743" i="1"/>
  <c r="BN738" i="1"/>
  <c r="BO738" i="1"/>
  <c r="BN882" i="1"/>
  <c r="BM882" i="1"/>
  <c r="BN1186" i="1"/>
  <c r="BO1186" i="1"/>
  <c r="BN1191" i="1"/>
  <c r="BN1176" i="1"/>
  <c r="BO1176" i="1"/>
  <c r="BM1005" i="1"/>
  <c r="BN1006" i="1"/>
  <c r="BO1006" i="1"/>
  <c r="BN88" i="1"/>
  <c r="BO88" i="1"/>
  <c r="BN216" i="1"/>
  <c r="BM216" i="1"/>
  <c r="BN376" i="1"/>
  <c r="BM376" i="1"/>
  <c r="BN536" i="1"/>
  <c r="BO536" i="1"/>
  <c r="BN680" i="1"/>
  <c r="BO680" i="1"/>
  <c r="BM808" i="1"/>
  <c r="BN81" i="1"/>
  <c r="BM81" i="1"/>
  <c r="BN209" i="1"/>
  <c r="BO209" i="1"/>
  <c r="BN401" i="1"/>
  <c r="BO401" i="1"/>
  <c r="BN561" i="1"/>
  <c r="BO561" i="1"/>
  <c r="BN10" i="1"/>
  <c r="BM10" i="1"/>
  <c r="BN202" i="1"/>
  <c r="BO202" i="1"/>
  <c r="BN362" i="1"/>
  <c r="BO362" i="1"/>
  <c r="BN11" i="1"/>
  <c r="BO11" i="1"/>
  <c r="BN347" i="1"/>
  <c r="BM347" i="1"/>
  <c r="BN523" i="1"/>
  <c r="BM523" i="1"/>
  <c r="BN667" i="1"/>
  <c r="BO667" i="1"/>
  <c r="BN534" i="1"/>
  <c r="BO534" i="1"/>
  <c r="BN822" i="1"/>
  <c r="BM822" i="1"/>
  <c r="BN966" i="1"/>
  <c r="BM966" i="1"/>
  <c r="BN1126" i="1"/>
  <c r="BO1126" i="1"/>
  <c r="BN859" i="1"/>
  <c r="BO859" i="1"/>
  <c r="BN1163" i="1"/>
  <c r="BM1163" i="1"/>
  <c r="BN1036" i="1"/>
  <c r="BM1036" i="1"/>
  <c r="BN1009" i="1"/>
  <c r="BO1009" i="1"/>
  <c r="BN1185" i="1"/>
  <c r="BO1185" i="1"/>
  <c r="BN1110" i="1"/>
  <c r="BM1110" i="1"/>
  <c r="BN124" i="1"/>
  <c r="BM124" i="1"/>
  <c r="BN284" i="1"/>
  <c r="BM284" i="1"/>
  <c r="BN476" i="1"/>
  <c r="BO476" i="1"/>
  <c r="BN636" i="1"/>
  <c r="BO636" i="1"/>
  <c r="BN780" i="1"/>
  <c r="BM780" i="1"/>
  <c r="BN33" i="1"/>
  <c r="BM33" i="1"/>
  <c r="BN181" i="1"/>
  <c r="BM181" i="1"/>
  <c r="BN357" i="1"/>
  <c r="BO357" i="1"/>
  <c r="BO993" i="1"/>
  <c r="BO238" i="1"/>
  <c r="BO1082" i="1"/>
  <c r="BM944" i="1"/>
  <c r="BO1093" i="1"/>
  <c r="BO304" i="1"/>
  <c r="BO752" i="1"/>
  <c r="BN918" i="1"/>
  <c r="BO918" i="1"/>
  <c r="BO52" i="1"/>
  <c r="BO533" i="1"/>
  <c r="BM805" i="1"/>
  <c r="BO430" i="1"/>
  <c r="BM543" i="1"/>
  <c r="BO682" i="1"/>
  <c r="BM938" i="1"/>
  <c r="BO815" i="1"/>
  <c r="BM1103" i="1"/>
  <c r="BM1109" i="1"/>
  <c r="BO640" i="1"/>
  <c r="BO41" i="1"/>
  <c r="BM377" i="1"/>
  <c r="BO553" i="1"/>
  <c r="BO825" i="1"/>
  <c r="BM306" i="1"/>
  <c r="BO403" i="1"/>
  <c r="BM670" i="1"/>
  <c r="BO1166" i="1"/>
  <c r="BM1155" i="1"/>
  <c r="BO677" i="1"/>
  <c r="BM126" i="1"/>
  <c r="BO79" i="1"/>
  <c r="BM383" i="1"/>
  <c r="BM671" i="1"/>
  <c r="BO810" i="1"/>
  <c r="BO1032" i="1"/>
  <c r="BM103" i="1"/>
  <c r="BM889" i="1"/>
  <c r="BO106" i="1"/>
  <c r="BO395" i="1"/>
  <c r="BO678" i="1"/>
  <c r="BO940" i="1"/>
  <c r="BO12" i="1"/>
  <c r="BM165" i="1"/>
  <c r="BM789" i="1"/>
  <c r="BO191" i="1"/>
  <c r="BO538" i="1"/>
  <c r="BM1082" i="1"/>
  <c r="BO991" i="1"/>
  <c r="BM1157" i="1"/>
  <c r="BM208" i="1"/>
  <c r="BM617" i="1"/>
  <c r="BO372" i="1"/>
  <c r="BO134" i="1"/>
  <c r="BM1175" i="1"/>
  <c r="BO49" i="1"/>
  <c r="BO91" i="1"/>
  <c r="BO715" i="1"/>
  <c r="BM1174" i="1"/>
  <c r="BO317" i="1"/>
  <c r="BM727" i="1"/>
  <c r="BM1160" i="1"/>
  <c r="BO40" i="1"/>
  <c r="BO385" i="1"/>
  <c r="BM522" i="1"/>
  <c r="BO1094" i="1"/>
  <c r="BM620" i="1"/>
  <c r="BM17" i="1"/>
  <c r="BO341" i="1"/>
  <c r="BO661" i="1"/>
  <c r="BO110" i="1"/>
  <c r="BM47" i="1"/>
  <c r="BM367" i="1"/>
  <c r="BM779" i="1"/>
  <c r="BM797" i="1"/>
  <c r="BO231" i="1"/>
  <c r="BM1047" i="1"/>
  <c r="BM1149" i="1"/>
  <c r="BO664" i="1"/>
  <c r="BO155" i="1"/>
  <c r="BM635" i="1"/>
  <c r="BO806" i="1"/>
  <c r="BO971" i="1"/>
  <c r="BO1164" i="1"/>
  <c r="BO108" i="1"/>
  <c r="BM764" i="1"/>
  <c r="BO165" i="1"/>
  <c r="BO469" i="1"/>
  <c r="BM527" i="1"/>
  <c r="BM666" i="1"/>
  <c r="BM922" i="1"/>
  <c r="BM927" i="1"/>
  <c r="BM933" i="1"/>
  <c r="BO892" i="1"/>
  <c r="BO144" i="1"/>
  <c r="BM464" i="1"/>
  <c r="BO21" i="1"/>
  <c r="BM361" i="1"/>
  <c r="BO809" i="1"/>
  <c r="BO290" i="1"/>
  <c r="BM707" i="1"/>
  <c r="BO548" i="1"/>
  <c r="BO669" i="1"/>
  <c r="BM294" i="1"/>
  <c r="BO599" i="1"/>
  <c r="BM994" i="1"/>
  <c r="BO903" i="1"/>
  <c r="BO1175" i="1"/>
  <c r="BO989" i="1"/>
  <c r="BO889" i="1"/>
  <c r="BO520" i="1"/>
  <c r="BO193" i="1"/>
  <c r="BO817" i="1"/>
  <c r="BO426" i="1"/>
  <c r="BM155" i="1"/>
  <c r="BO571" i="1"/>
  <c r="BO779" i="1"/>
  <c r="BO950" i="1"/>
  <c r="BO843" i="1"/>
  <c r="BO1004" i="1"/>
  <c r="BO1169" i="1"/>
  <c r="BO236" i="1"/>
  <c r="BO17" i="1"/>
  <c r="BM341" i="1"/>
  <c r="BO789" i="1"/>
  <c r="BM238" i="1"/>
  <c r="BO414" i="1"/>
  <c r="BM191" i="1"/>
  <c r="BM538" i="1"/>
  <c r="BM794" i="1"/>
  <c r="BO922" i="1"/>
  <c r="BO863" i="1"/>
  <c r="BM1087" i="1"/>
  <c r="BO944" i="1"/>
  <c r="BO933" i="1"/>
  <c r="BM892" i="1"/>
  <c r="BM194" i="1"/>
  <c r="BO467" i="1"/>
  <c r="BM346" i="1"/>
  <c r="BO196" i="1"/>
  <c r="BO804" i="1"/>
  <c r="BO38" i="1"/>
  <c r="BO422" i="1"/>
  <c r="BM391" i="1"/>
  <c r="BO802" i="1"/>
  <c r="BM1170" i="1"/>
  <c r="BM1111" i="1"/>
  <c r="BO1160" i="1"/>
  <c r="BM884" i="1"/>
  <c r="BO200" i="1"/>
  <c r="BO792" i="1"/>
  <c r="BO545" i="1"/>
  <c r="BO186" i="1"/>
  <c r="BO522" i="1"/>
  <c r="BO219" i="1"/>
  <c r="BM475" i="1"/>
  <c r="BO635" i="1"/>
  <c r="BN1143" i="1"/>
  <c r="BO1143" i="1"/>
  <c r="BM1143" i="1"/>
  <c r="BM1076" i="1"/>
  <c r="BM968" i="1"/>
  <c r="BO1008" i="1"/>
  <c r="BM627" i="1"/>
  <c r="BM782" i="1"/>
  <c r="BO654" i="1"/>
  <c r="BO1086" i="1"/>
  <c r="BO436" i="1"/>
  <c r="BO740" i="1"/>
  <c r="BO157" i="1"/>
  <c r="BO429" i="1"/>
  <c r="BM669" i="1"/>
  <c r="BO797" i="1"/>
  <c r="BO198" i="1"/>
  <c r="BM422" i="1"/>
  <c r="BO103" i="1"/>
  <c r="BO327" i="1"/>
  <c r="BM599" i="1"/>
  <c r="BO727" i="1"/>
  <c r="BO658" i="1"/>
  <c r="BM866" i="1"/>
  <c r="BO994" i="1"/>
  <c r="BO1047" i="1"/>
  <c r="BM1096" i="1"/>
  <c r="BM989" i="1"/>
  <c r="BO1149" i="1"/>
  <c r="BO1076" i="1"/>
  <c r="BO600" i="1"/>
  <c r="BO856" i="1"/>
  <c r="BO289" i="1"/>
  <c r="BO609" i="1"/>
  <c r="BM106" i="1"/>
  <c r="BM426" i="1"/>
  <c r="BM91" i="1"/>
  <c r="BM395" i="1"/>
  <c r="BM571" i="1"/>
  <c r="BM715" i="1"/>
  <c r="BM886" i="1"/>
  <c r="BO907" i="1"/>
  <c r="BM940" i="1"/>
  <c r="BO1100" i="1"/>
  <c r="BM1089" i="1"/>
  <c r="BM12" i="1"/>
  <c r="BM396" i="1"/>
  <c r="BM730" i="1"/>
  <c r="BM384" i="1"/>
  <c r="BM832" i="1"/>
  <c r="BM931" i="1"/>
  <c r="BM885" i="1"/>
  <c r="BO607" i="1"/>
  <c r="BM679" i="1"/>
  <c r="BM546" i="1"/>
  <c r="BM674" i="1"/>
  <c r="BM818" i="1"/>
  <c r="BO946" i="1"/>
  <c r="BN172" i="1"/>
  <c r="BO172" i="1"/>
  <c r="BN828" i="1"/>
  <c r="BM828" i="1"/>
  <c r="BN277" i="1"/>
  <c r="BO277" i="1"/>
  <c r="BN405" i="1"/>
  <c r="BO405" i="1"/>
  <c r="BN597" i="1"/>
  <c r="BO597" i="1"/>
  <c r="BN30" i="1"/>
  <c r="BO30" i="1"/>
  <c r="BN174" i="1"/>
  <c r="BO174" i="1"/>
  <c r="BN334" i="1"/>
  <c r="BO334" i="1"/>
  <c r="BN478" i="1"/>
  <c r="BO478" i="1"/>
  <c r="BN127" i="1"/>
  <c r="BO127" i="1"/>
  <c r="BN287" i="1"/>
  <c r="BO287" i="1"/>
  <c r="BN431" i="1"/>
  <c r="BO431" i="1"/>
  <c r="BN591" i="1"/>
  <c r="BO591" i="1"/>
  <c r="BN1146" i="1"/>
  <c r="BM1146" i="1"/>
  <c r="BN881" i="1"/>
  <c r="BM881" i="1"/>
  <c r="BN297" i="1"/>
  <c r="BM297" i="1"/>
  <c r="BN50" i="1"/>
  <c r="BM50" i="1"/>
  <c r="BN147" i="1"/>
  <c r="BM147" i="1"/>
  <c r="BN910" i="1"/>
  <c r="BO910" i="1"/>
  <c r="BN1012" i="1"/>
  <c r="BM1012" i="1"/>
  <c r="BN84" i="1"/>
  <c r="BO84" i="1"/>
  <c r="BN388" i="1"/>
  <c r="BO388" i="1"/>
  <c r="BN564" i="1"/>
  <c r="BO564" i="1"/>
  <c r="BN692" i="1"/>
  <c r="BO692" i="1"/>
  <c r="BN820" i="1"/>
  <c r="BO820" i="1"/>
  <c r="BN109" i="1"/>
  <c r="BO109" i="1"/>
  <c r="BN445" i="1"/>
  <c r="BO445" i="1"/>
  <c r="BN605" i="1"/>
  <c r="BO605" i="1"/>
  <c r="BN749" i="1"/>
  <c r="BO749" i="1"/>
  <c r="BN86" i="1"/>
  <c r="BO86" i="1"/>
  <c r="BN214" i="1"/>
  <c r="BO214" i="1"/>
  <c r="BN374" i="1"/>
  <c r="BO374" i="1"/>
  <c r="BN23" i="1"/>
  <c r="BO23" i="1"/>
  <c r="BN343" i="1"/>
  <c r="BO343" i="1"/>
  <c r="BN471" i="1"/>
  <c r="BO471" i="1"/>
  <c r="BN1122" i="1"/>
  <c r="BM1122" i="1"/>
  <c r="BN839" i="1"/>
  <c r="BO839" i="1"/>
  <c r="BM839" i="1"/>
  <c r="BN999" i="1"/>
  <c r="BO999" i="1"/>
  <c r="BN1127" i="1"/>
  <c r="BO1127" i="1"/>
  <c r="BN984" i="1"/>
  <c r="BO984" i="1"/>
  <c r="BN916" i="1"/>
  <c r="BO916" i="1"/>
  <c r="BN829" i="1"/>
  <c r="BO829" i="1"/>
  <c r="BO312" i="1"/>
  <c r="BO616" i="1"/>
  <c r="BN101" i="1"/>
  <c r="BO101" i="1"/>
  <c r="BN725" i="1"/>
  <c r="BO725" i="1"/>
  <c r="BM3" i="1"/>
  <c r="BO370" i="1"/>
  <c r="BO323" i="1"/>
  <c r="BO526" i="1"/>
  <c r="BM308" i="1"/>
  <c r="BM612" i="1"/>
  <c r="BM9" i="1"/>
  <c r="BM317" i="1"/>
  <c r="BO733" i="1"/>
  <c r="BM134" i="1"/>
  <c r="BO294" i="1"/>
  <c r="BO7" i="1"/>
  <c r="BM231" i="1"/>
  <c r="BO391" i="1"/>
  <c r="BO663" i="1"/>
  <c r="BM930" i="1"/>
  <c r="BM983" i="1"/>
  <c r="BM1085" i="1"/>
  <c r="BM136" i="1"/>
  <c r="BM424" i="1"/>
  <c r="BM728" i="1"/>
  <c r="BM737" i="1"/>
  <c r="BM1014" i="1"/>
  <c r="BO1174" i="1"/>
  <c r="BM1051" i="1"/>
  <c r="BO929" i="1"/>
  <c r="BM920" i="1"/>
  <c r="BM725" i="1"/>
  <c r="BM478" i="1"/>
  <c r="BM591" i="1"/>
  <c r="BM986" i="1"/>
  <c r="BM863" i="1"/>
  <c r="BM991" i="1"/>
  <c r="BM1151" i="1"/>
  <c r="BM1013" i="1"/>
  <c r="BM745" i="1"/>
  <c r="BM910" i="1"/>
  <c r="BM1001" i="1"/>
  <c r="BM820" i="1"/>
  <c r="BM605" i="1"/>
  <c r="BM374" i="1"/>
  <c r="BM471" i="1"/>
  <c r="BO1122" i="1"/>
  <c r="BN1066" i="1"/>
  <c r="BO1066" i="1"/>
  <c r="BN116" i="1"/>
  <c r="BO116" i="1"/>
  <c r="BN292" i="1"/>
  <c r="BM292" i="1"/>
  <c r="BN420" i="1"/>
  <c r="BO420" i="1"/>
  <c r="BN596" i="1"/>
  <c r="BO596" i="1"/>
  <c r="BN724" i="1"/>
  <c r="BO724" i="1"/>
  <c r="BN852" i="1"/>
  <c r="BM852" i="1"/>
  <c r="BN301" i="1"/>
  <c r="BO301" i="1"/>
  <c r="BN477" i="1"/>
  <c r="BO477" i="1"/>
  <c r="BN637" i="1"/>
  <c r="BO637" i="1"/>
  <c r="BN781" i="1"/>
  <c r="BO781" i="1"/>
  <c r="BN118" i="1"/>
  <c r="BM118" i="1"/>
  <c r="BN278" i="1"/>
  <c r="BO278" i="1"/>
  <c r="BN406" i="1"/>
  <c r="BN87" i="1"/>
  <c r="BM87" i="1"/>
  <c r="BN215" i="1"/>
  <c r="BO215" i="1"/>
  <c r="BN375" i="1"/>
  <c r="BM375" i="1"/>
  <c r="BN583" i="1"/>
  <c r="BO583" i="1"/>
  <c r="BN711" i="1"/>
  <c r="BO711" i="1"/>
  <c r="BN578" i="1"/>
  <c r="BM578" i="1"/>
  <c r="BN706" i="1"/>
  <c r="BO706" i="1"/>
  <c r="BN1154" i="1"/>
  <c r="BO1154" i="1"/>
  <c r="BN887" i="1"/>
  <c r="BO887" i="1"/>
  <c r="BN1031" i="1"/>
  <c r="BN1159" i="1"/>
  <c r="BO1159" i="1"/>
  <c r="BN1016" i="1"/>
  <c r="BM1016" i="1"/>
  <c r="BN1144" i="1"/>
  <c r="BM1144" i="1"/>
  <c r="BN973" i="1"/>
  <c r="BO973" i="1"/>
  <c r="BN1133" i="1"/>
  <c r="BM1133" i="1"/>
  <c r="BN873" i="1"/>
  <c r="BO873" i="1"/>
  <c r="BN24" i="1"/>
  <c r="BO24" i="1"/>
  <c r="BN184" i="1"/>
  <c r="BM184" i="1"/>
  <c r="BN344" i="1"/>
  <c r="BM344" i="1"/>
  <c r="BN472" i="1"/>
  <c r="BM472" i="1"/>
  <c r="BN648" i="1"/>
  <c r="BO648" i="1"/>
  <c r="BN776" i="1"/>
  <c r="BM776" i="1"/>
  <c r="BN177" i="1"/>
  <c r="BO177" i="1"/>
  <c r="BN369" i="1"/>
  <c r="BM369" i="1"/>
  <c r="BN529" i="1"/>
  <c r="BO529" i="1"/>
  <c r="BN657" i="1"/>
  <c r="BO657" i="1"/>
  <c r="BM657" i="1"/>
  <c r="BN801" i="1"/>
  <c r="BM801" i="1"/>
  <c r="BN170" i="1"/>
  <c r="BM170" i="1"/>
  <c r="BN330" i="1"/>
  <c r="BO330" i="1"/>
  <c r="BN474" i="1"/>
  <c r="BM474" i="1"/>
  <c r="BN139" i="1"/>
  <c r="BO139" i="1"/>
  <c r="BN315" i="1"/>
  <c r="BO315" i="1"/>
  <c r="BN459" i="1"/>
  <c r="BM459" i="1"/>
  <c r="BN619" i="1"/>
  <c r="BO619" i="1"/>
  <c r="BN763" i="1"/>
  <c r="BM763" i="1"/>
  <c r="BN662" i="1"/>
  <c r="BM662" i="1"/>
  <c r="BN790" i="1"/>
  <c r="BO790" i="1"/>
  <c r="BN934" i="1"/>
  <c r="BM934" i="1"/>
  <c r="BN827" i="1"/>
  <c r="BO827" i="1"/>
  <c r="BN955" i="1"/>
  <c r="BN1115" i="1"/>
  <c r="BM1115" i="1"/>
  <c r="BN988" i="1"/>
  <c r="BM988" i="1"/>
  <c r="BN1148" i="1"/>
  <c r="BO1148" i="1"/>
  <c r="BN1153" i="1"/>
  <c r="BO1153" i="1"/>
  <c r="BN1018" i="1"/>
  <c r="BM1018" i="1"/>
  <c r="BN92" i="1"/>
  <c r="BO92" i="1"/>
  <c r="BN220" i="1"/>
  <c r="BM220" i="1"/>
  <c r="BN444" i="1"/>
  <c r="BO444" i="1"/>
  <c r="BN748" i="1"/>
  <c r="BO748" i="1"/>
  <c r="BN149" i="1"/>
  <c r="BN325" i="1"/>
  <c r="BN453" i="1"/>
  <c r="BO453" i="1"/>
  <c r="BN645" i="1"/>
  <c r="BO645" i="1"/>
  <c r="BN773" i="1"/>
  <c r="BM773" i="1"/>
  <c r="BN94" i="1"/>
  <c r="BO94" i="1"/>
  <c r="BN222" i="1"/>
  <c r="BM222" i="1"/>
  <c r="BN31" i="1"/>
  <c r="BM31" i="1"/>
  <c r="BN175" i="1"/>
  <c r="BO175" i="1"/>
  <c r="BN335" i="1"/>
  <c r="BM335" i="1"/>
  <c r="BN479" i="1"/>
  <c r="BO479" i="1"/>
  <c r="BN639" i="1"/>
  <c r="BM639" i="1"/>
  <c r="BN767" i="1"/>
  <c r="BO767" i="1"/>
  <c r="BN778" i="1"/>
  <c r="BO778" i="1"/>
  <c r="BN906" i="1"/>
  <c r="BM906" i="1"/>
  <c r="BN1050" i="1"/>
  <c r="BO1050" i="1"/>
  <c r="BN1194" i="1"/>
  <c r="BM1194" i="1"/>
  <c r="BN911" i="1"/>
  <c r="BO911" i="1"/>
  <c r="BN1055" i="1"/>
  <c r="BM1055" i="1"/>
  <c r="BN928" i="1"/>
  <c r="BO928" i="1"/>
  <c r="BN1088" i="1"/>
  <c r="BO1088" i="1"/>
  <c r="BN917" i="1"/>
  <c r="BO917" i="1"/>
  <c r="BN1061" i="1"/>
  <c r="BO1061" i="1"/>
  <c r="BN1070" i="1"/>
  <c r="BO1070" i="1"/>
  <c r="BN128" i="1"/>
  <c r="BO128" i="1"/>
  <c r="BN288" i="1"/>
  <c r="BO288" i="1"/>
  <c r="BN432" i="1"/>
  <c r="BM432" i="1"/>
  <c r="BN608" i="1"/>
  <c r="BM608" i="1"/>
  <c r="BN736" i="1"/>
  <c r="BM736" i="1"/>
  <c r="BN185" i="1"/>
  <c r="BM185" i="1"/>
  <c r="BN345" i="1"/>
  <c r="BM345" i="1"/>
  <c r="BN665" i="1"/>
  <c r="BM665" i="1"/>
  <c r="BN793" i="1"/>
  <c r="BM793" i="1"/>
  <c r="BN114" i="1"/>
  <c r="BM114" i="1"/>
  <c r="BN242" i="1"/>
  <c r="BM242" i="1"/>
  <c r="BN418" i="1"/>
  <c r="BM418" i="1"/>
  <c r="BN51" i="1"/>
  <c r="BM51" i="1"/>
  <c r="BN195" i="1"/>
  <c r="BM195" i="1"/>
  <c r="BN675" i="1"/>
  <c r="BM675" i="1"/>
  <c r="BN574" i="1"/>
  <c r="BM574" i="1"/>
  <c r="BN702" i="1"/>
  <c r="BM702" i="1"/>
  <c r="BN830" i="1"/>
  <c r="BM830" i="1"/>
  <c r="BN958" i="1"/>
  <c r="BM958" i="1"/>
  <c r="BN1123" i="1"/>
  <c r="BM1123" i="1"/>
  <c r="BN980" i="1"/>
  <c r="BM980" i="1"/>
  <c r="BN1140" i="1"/>
  <c r="BM1140" i="1"/>
  <c r="BN985" i="1"/>
  <c r="BM985" i="1"/>
  <c r="BN1129" i="1"/>
  <c r="BM1129" i="1"/>
  <c r="BN837" i="1"/>
  <c r="BO837" i="1"/>
  <c r="BN1150" i="1"/>
  <c r="BO1150" i="1"/>
  <c r="BN995" i="1"/>
  <c r="BM995" i="1"/>
  <c r="BN932" i="1"/>
  <c r="BM932" i="1"/>
  <c r="BN937" i="1"/>
  <c r="BM937" i="1"/>
  <c r="BN880" i="1"/>
  <c r="BM880" i="1"/>
  <c r="BN579" i="1"/>
  <c r="BM579" i="1"/>
  <c r="BN734" i="1"/>
  <c r="BM734" i="1"/>
  <c r="BN990" i="1"/>
  <c r="BM990" i="1"/>
  <c r="BM420" i="1"/>
  <c r="BO1090" i="1"/>
  <c r="BO1188" i="1"/>
  <c r="BM1011" i="1"/>
  <c r="BN230" i="1"/>
  <c r="BM230" i="1"/>
  <c r="BO230" i="1"/>
  <c r="BM436" i="1"/>
  <c r="BO612" i="1"/>
  <c r="BM157" i="1"/>
  <c r="BO308" i="1"/>
  <c r="BM740" i="1"/>
  <c r="BO9" i="1"/>
  <c r="BN100" i="1"/>
  <c r="BM100" i="1"/>
  <c r="BO100" i="1"/>
  <c r="BN461" i="1"/>
  <c r="BM461" i="1"/>
  <c r="BO461" i="1"/>
  <c r="BN962" i="1"/>
  <c r="BO962" i="1"/>
  <c r="BM962" i="1"/>
  <c r="BO13" i="1"/>
  <c r="BN466" i="1"/>
  <c r="BM466" i="1"/>
  <c r="BO466" i="1"/>
  <c r="BN595" i="1"/>
  <c r="BM595" i="1"/>
  <c r="BO595" i="1"/>
  <c r="BN878" i="1"/>
  <c r="BM878" i="1"/>
  <c r="BO878" i="1"/>
  <c r="BN1027" i="1"/>
  <c r="BM1027" i="1"/>
  <c r="BO1027" i="1"/>
  <c r="BO280" i="1"/>
  <c r="BO532" i="1"/>
  <c r="BO205" i="1"/>
  <c r="BO807" i="1"/>
  <c r="BO408" i="1"/>
  <c r="BO113" i="1"/>
  <c r="BO203" i="1"/>
  <c r="BO598" i="1"/>
  <c r="BO1158" i="1"/>
  <c r="BO1084" i="1"/>
  <c r="BM913" i="1"/>
  <c r="BM1057" i="1"/>
  <c r="BM888" i="1"/>
  <c r="BM1156" i="1"/>
  <c r="BM156" i="1"/>
  <c r="BM380" i="1"/>
  <c r="BM540" i="1"/>
  <c r="BM684" i="1"/>
  <c r="BM812" i="1"/>
  <c r="BM229" i="1"/>
  <c r="BM389" i="1"/>
  <c r="BO709" i="1"/>
  <c r="BO14" i="1"/>
  <c r="BO158" i="1"/>
  <c r="BO318" i="1"/>
  <c r="BO462" i="1"/>
  <c r="BO111" i="1"/>
  <c r="BO239" i="1"/>
  <c r="BO415" i="1"/>
  <c r="BO575" i="1"/>
  <c r="BO703" i="1"/>
  <c r="BO586" i="1"/>
  <c r="BO714" i="1"/>
  <c r="BO842" i="1"/>
  <c r="BO970" i="1"/>
  <c r="BO1130" i="1"/>
  <c r="BO847" i="1"/>
  <c r="BO975" i="1"/>
  <c r="BO1135" i="1"/>
  <c r="BO992" i="1"/>
  <c r="BO978" i="1"/>
  <c r="BM339" i="1"/>
  <c r="BO926" i="1"/>
  <c r="BN227" i="1"/>
  <c r="BO227" i="1"/>
  <c r="BN723" i="1"/>
  <c r="BO723" i="1"/>
  <c r="BN798" i="1"/>
  <c r="BO798" i="1"/>
  <c r="BN883" i="1"/>
  <c r="BO883" i="1"/>
  <c r="BN1028" i="1"/>
  <c r="BM1028" i="1"/>
  <c r="BN896" i="1"/>
  <c r="BO896" i="1"/>
  <c r="BN849" i="1"/>
  <c r="BO849" i="1"/>
  <c r="BN465" i="1"/>
  <c r="BO625" i="1"/>
  <c r="BN753" i="1"/>
  <c r="BO753" i="1"/>
  <c r="BN138" i="1"/>
  <c r="BO138" i="1"/>
  <c r="BN298" i="1"/>
  <c r="BO298" i="1"/>
  <c r="BN442" i="1"/>
  <c r="BO442" i="1"/>
  <c r="BN107" i="1"/>
  <c r="BO107" i="1"/>
  <c r="BN235" i="1"/>
  <c r="BO235" i="1"/>
  <c r="BN427" i="1"/>
  <c r="BN587" i="1"/>
  <c r="BO587" i="1"/>
  <c r="BN731" i="1"/>
  <c r="BO731" i="1"/>
  <c r="BN630" i="1"/>
  <c r="BO630" i="1"/>
  <c r="BN758" i="1"/>
  <c r="BO758" i="1"/>
  <c r="BN902" i="1"/>
  <c r="BO902" i="1"/>
  <c r="BN1030" i="1"/>
  <c r="BO1030" i="1"/>
  <c r="BN1190" i="1"/>
  <c r="BO1190" i="1"/>
  <c r="BO923" i="1"/>
  <c r="BN956" i="1"/>
  <c r="BO956" i="1"/>
  <c r="BN1105" i="1"/>
  <c r="BO1105" i="1"/>
  <c r="BN853" i="1"/>
  <c r="BO853" i="1"/>
  <c r="BN28" i="1"/>
  <c r="BO28" i="1"/>
  <c r="BN572" i="1"/>
  <c r="BO572" i="1"/>
  <c r="BN716" i="1"/>
  <c r="BO716" i="1"/>
  <c r="BN844" i="1"/>
  <c r="BO844" i="1"/>
  <c r="BO117" i="1"/>
  <c r="BN293" i="1"/>
  <c r="BO293" i="1"/>
  <c r="BN421" i="1"/>
  <c r="BO421" i="1"/>
  <c r="BN613" i="1"/>
  <c r="BO613" i="1"/>
  <c r="BO741" i="1"/>
  <c r="BN190" i="1"/>
  <c r="BO190" i="1"/>
  <c r="BN893" i="1"/>
  <c r="BO893" i="1"/>
  <c r="BN303" i="1"/>
  <c r="BO303" i="1"/>
  <c r="BN447" i="1"/>
  <c r="BO447" i="1"/>
  <c r="BN735" i="1"/>
  <c r="BO735" i="1"/>
  <c r="BN618" i="1"/>
  <c r="BO618" i="1"/>
  <c r="BN746" i="1"/>
  <c r="BO746" i="1"/>
  <c r="BN874" i="1"/>
  <c r="BO874" i="1"/>
  <c r="BN1162" i="1"/>
  <c r="BO1162" i="1"/>
  <c r="BN1007" i="1"/>
  <c r="BM1007" i="1"/>
  <c r="BN1167" i="1"/>
  <c r="BM1167" i="1"/>
  <c r="BN1184" i="1"/>
  <c r="BM1184" i="1"/>
  <c r="BN1173" i="1"/>
  <c r="BM1173" i="1"/>
  <c r="BN754" i="1"/>
  <c r="BM754" i="1"/>
  <c r="BN96" i="1"/>
  <c r="BM96" i="1"/>
  <c r="BN224" i="1"/>
  <c r="BM224" i="1"/>
  <c r="BN400" i="1"/>
  <c r="BM400" i="1"/>
  <c r="BN576" i="1"/>
  <c r="BM576" i="1"/>
  <c r="BN848" i="1"/>
  <c r="BM848" i="1"/>
  <c r="BN153" i="1"/>
  <c r="BM153" i="1"/>
  <c r="BN313" i="1"/>
  <c r="BM313" i="1"/>
  <c r="BN457" i="1"/>
  <c r="BM457" i="1"/>
  <c r="BN633" i="1"/>
  <c r="BM633" i="1"/>
  <c r="BN761" i="1"/>
  <c r="BM761" i="1"/>
  <c r="BN82" i="1"/>
  <c r="BM82" i="1"/>
  <c r="BN210" i="1"/>
  <c r="BM210" i="1"/>
  <c r="BN386" i="1"/>
  <c r="BM386" i="1"/>
  <c r="BN163" i="1"/>
  <c r="BO163" i="1"/>
  <c r="BN643" i="1"/>
  <c r="BO643" i="1"/>
  <c r="BN862" i="1"/>
  <c r="BO862" i="1"/>
  <c r="BN947" i="1"/>
  <c r="BO947" i="1"/>
  <c r="BN1108" i="1"/>
  <c r="BM1108" i="1"/>
  <c r="BM823" i="1"/>
  <c r="BM52" i="1"/>
  <c r="BM196" i="1"/>
  <c r="BM372" i="1"/>
  <c r="BM676" i="1"/>
  <c r="BM804" i="1"/>
  <c r="BM221" i="1"/>
  <c r="BM429" i="1"/>
  <c r="BM589" i="1"/>
  <c r="BM733" i="1"/>
  <c r="BM38" i="1"/>
  <c r="BM198" i="1"/>
  <c r="BM358" i="1"/>
  <c r="BM7" i="1"/>
  <c r="BM167" i="1"/>
  <c r="BM327" i="1"/>
  <c r="BM455" i="1"/>
  <c r="BM663" i="1"/>
  <c r="BM658" i="1"/>
  <c r="BM802" i="1"/>
  <c r="BO930" i="1"/>
  <c r="BM1106" i="1"/>
  <c r="BO823" i="1"/>
  <c r="BO983" i="1"/>
  <c r="BO1111" i="1"/>
  <c r="BO1096" i="1"/>
  <c r="BO925" i="1"/>
  <c r="BO1085" i="1"/>
  <c r="BO884" i="1"/>
  <c r="BO424" i="1"/>
  <c r="BM856" i="1"/>
  <c r="BM609" i="1"/>
  <c r="BO737" i="1"/>
  <c r="BO886" i="1"/>
  <c r="BM907" i="1"/>
  <c r="BO1051" i="1"/>
  <c r="BM929" i="1"/>
  <c r="BO1089" i="1"/>
  <c r="BM172" i="1"/>
  <c r="BO396" i="1"/>
  <c r="BO719" i="1"/>
  <c r="BO730" i="1"/>
  <c r="BO858" i="1"/>
  <c r="BO986" i="1"/>
  <c r="BO1146" i="1"/>
  <c r="BO1013" i="1"/>
  <c r="BO1157" i="1"/>
  <c r="BO881" i="1"/>
  <c r="BO208" i="1"/>
  <c r="BO384" i="1"/>
  <c r="BO688" i="1"/>
  <c r="BO832" i="1"/>
  <c r="BO137" i="1"/>
  <c r="BO297" i="1"/>
  <c r="BO617" i="1"/>
  <c r="BO745" i="1"/>
  <c r="BO50" i="1"/>
  <c r="BO194" i="1"/>
  <c r="BO451" i="1"/>
  <c r="BO1012" i="1"/>
  <c r="BO885" i="1"/>
  <c r="BO282" i="1"/>
  <c r="BM798" i="1"/>
  <c r="BO136" i="1"/>
  <c r="BM600" i="1"/>
  <c r="BO728" i="1"/>
  <c r="BM289" i="1"/>
  <c r="BO968" i="1"/>
  <c r="BM799" i="1"/>
  <c r="BN799" i="1"/>
  <c r="BM1104" i="1"/>
  <c r="BN1104" i="1"/>
  <c r="BM795" i="1"/>
  <c r="BN795" i="1"/>
  <c r="BM623" i="1"/>
  <c r="BN623" i="1"/>
  <c r="BM1044" i="1"/>
  <c r="BN1044" i="1"/>
  <c r="BM791" i="1"/>
  <c r="BN791" i="1"/>
  <c r="BM577" i="1"/>
  <c r="BN577" i="1"/>
  <c r="BM954" i="1"/>
  <c r="BN954" i="1"/>
  <c r="BM1032" i="1"/>
  <c r="BM40" i="1"/>
  <c r="BM200" i="1"/>
  <c r="BM360" i="1"/>
  <c r="BM520" i="1"/>
  <c r="BM664" i="1"/>
  <c r="BM792" i="1"/>
  <c r="BM49" i="1"/>
  <c r="BM193" i="1"/>
  <c r="BM385" i="1"/>
  <c r="BM545" i="1"/>
  <c r="BM673" i="1"/>
  <c r="BM817" i="1"/>
  <c r="BM186" i="1"/>
  <c r="BM678" i="1"/>
  <c r="BM806" i="1"/>
  <c r="BM950" i="1"/>
  <c r="BM1094" i="1"/>
  <c r="BM843" i="1"/>
  <c r="BM971" i="1"/>
  <c r="BM1147" i="1"/>
  <c r="BM1004" i="1"/>
  <c r="BM1164" i="1"/>
  <c r="BM993" i="1"/>
  <c r="BM1169" i="1"/>
  <c r="BM1066" i="1"/>
  <c r="BM108" i="1"/>
  <c r="BM236" i="1"/>
  <c r="BM460" i="1"/>
  <c r="BO655" i="1"/>
  <c r="BO36" i="1"/>
  <c r="BN36" i="1"/>
  <c r="BO356" i="1"/>
  <c r="BN356" i="1"/>
  <c r="BO660" i="1"/>
  <c r="BN660" i="1"/>
  <c r="BO413" i="1"/>
  <c r="BN413" i="1"/>
  <c r="BO573" i="1"/>
  <c r="BN573" i="1"/>
  <c r="BM717" i="1"/>
  <c r="BN717" i="1"/>
  <c r="BO22" i="1"/>
  <c r="BN22" i="1"/>
  <c r="BM182" i="1"/>
  <c r="BN182" i="1"/>
  <c r="BO342" i="1"/>
  <c r="BN342" i="1"/>
  <c r="BM470" i="1"/>
  <c r="BN470" i="1"/>
  <c r="BO151" i="1"/>
  <c r="BN151" i="1"/>
  <c r="BM311" i="1"/>
  <c r="BN311" i="1"/>
  <c r="BO439" i="1"/>
  <c r="BN439" i="1"/>
  <c r="BM647" i="1"/>
  <c r="BN647" i="1"/>
  <c r="BO775" i="1"/>
  <c r="BN775" i="1"/>
  <c r="BM642" i="1"/>
  <c r="BN642" i="1"/>
  <c r="BO786" i="1"/>
  <c r="BN786" i="1"/>
  <c r="BM914" i="1"/>
  <c r="BN914" i="1"/>
  <c r="BO967" i="1"/>
  <c r="BN967" i="1"/>
  <c r="BM1095" i="1"/>
  <c r="BN1095" i="1"/>
  <c r="BO952" i="1"/>
  <c r="BN952" i="1"/>
  <c r="BM1080" i="1"/>
  <c r="BN1080" i="1"/>
  <c r="BO909" i="1"/>
  <c r="BN909" i="1"/>
  <c r="BM1053" i="1"/>
  <c r="BN1053" i="1"/>
  <c r="BO868" i="1"/>
  <c r="BN868" i="1"/>
  <c r="BM1078" i="1"/>
  <c r="BN1078" i="1"/>
  <c r="BO120" i="1"/>
  <c r="BN120" i="1"/>
  <c r="BO584" i="1"/>
  <c r="BN584" i="1"/>
  <c r="BO840" i="1"/>
  <c r="BN840" i="1"/>
  <c r="BO241" i="1"/>
  <c r="BN241" i="1"/>
  <c r="BO721" i="1"/>
  <c r="BN721" i="1"/>
  <c r="BO234" i="1"/>
  <c r="BN234" i="1"/>
  <c r="BO75" i="1"/>
  <c r="BN75" i="1"/>
  <c r="BO379" i="1"/>
  <c r="BN379" i="1"/>
  <c r="BO699" i="1"/>
  <c r="BN699" i="1"/>
  <c r="BO726" i="1"/>
  <c r="BN726" i="1"/>
  <c r="BO998" i="1"/>
  <c r="BN998" i="1"/>
  <c r="BO891" i="1"/>
  <c r="BN891" i="1"/>
  <c r="BM581" i="1"/>
  <c r="BN581" i="1"/>
  <c r="BM787" i="1"/>
  <c r="BN787" i="1"/>
  <c r="BM1072" i="1"/>
  <c r="BN1072" i="1"/>
  <c r="BO819" i="1"/>
  <c r="BN819" i="1"/>
  <c r="BM948" i="1"/>
  <c r="BN948" i="1"/>
  <c r="BO1097" i="1"/>
  <c r="BN1097" i="1"/>
  <c r="BM1056" i="1"/>
  <c r="BN1056" i="1"/>
  <c r="BM20" i="1"/>
  <c r="BO20" i="1"/>
  <c r="BO164" i="1"/>
  <c r="BM164" i="1"/>
  <c r="BM340" i="1"/>
  <c r="BO340" i="1"/>
  <c r="BO468" i="1"/>
  <c r="BM468" i="1"/>
  <c r="BM644" i="1"/>
  <c r="BO644" i="1"/>
  <c r="BO772" i="1"/>
  <c r="BM772" i="1"/>
  <c r="BM45" i="1"/>
  <c r="BO45" i="1"/>
  <c r="BO189" i="1"/>
  <c r="BM189" i="1"/>
  <c r="BM397" i="1"/>
  <c r="BO397" i="1"/>
  <c r="BO557" i="1"/>
  <c r="BM557" i="1"/>
  <c r="BM701" i="1"/>
  <c r="BO701" i="1"/>
  <c r="BO6" i="1"/>
  <c r="BM6" i="1"/>
  <c r="BM166" i="1"/>
  <c r="BO166" i="1"/>
  <c r="BO326" i="1"/>
  <c r="BM326" i="1"/>
  <c r="BM454" i="1"/>
  <c r="BO454" i="1"/>
  <c r="BO135" i="1"/>
  <c r="BM135" i="1"/>
  <c r="BO593" i="1"/>
  <c r="BM180" i="1"/>
  <c r="BM532" i="1"/>
  <c r="BM788" i="1"/>
  <c r="BM205" i="1"/>
  <c r="BM1090" i="1"/>
  <c r="BM408" i="1"/>
  <c r="BM712" i="1"/>
  <c r="BM113" i="1"/>
  <c r="BM433" i="1"/>
  <c r="BM394" i="1"/>
  <c r="BM203" i="1"/>
  <c r="BM555" i="1"/>
  <c r="BM598" i="1"/>
  <c r="BM854" i="1"/>
  <c r="BM1158" i="1"/>
  <c r="BX512" i="1"/>
  <c r="BX498" i="1"/>
  <c r="BT180" i="1"/>
  <c r="BV180" i="1"/>
  <c r="BT356" i="1"/>
  <c r="BV356" i="1"/>
  <c r="BV532" i="1"/>
  <c r="BT660" i="1"/>
  <c r="BV660" i="1"/>
  <c r="BV788" i="1"/>
  <c r="BT788" i="1"/>
  <c r="BT717" i="1"/>
  <c r="BV717" i="1"/>
  <c r="BT182" i="1"/>
  <c r="BV182" i="1"/>
  <c r="BT342" i="1"/>
  <c r="BV151" i="1"/>
  <c r="BT151" i="1"/>
  <c r="BT439" i="1"/>
  <c r="BV439" i="1"/>
  <c r="BT647" i="1"/>
  <c r="BV647" i="1"/>
  <c r="BT642" i="1"/>
  <c r="BV642" i="1"/>
  <c r="BT1090" i="1"/>
  <c r="BV1090" i="1"/>
  <c r="BV807" i="1"/>
  <c r="BT807" i="1"/>
  <c r="BV967" i="1"/>
  <c r="BT967" i="1"/>
  <c r="BV1095" i="1"/>
  <c r="BT1095" i="1"/>
  <c r="BV952" i="1"/>
  <c r="BT952" i="1"/>
  <c r="BV1080" i="1"/>
  <c r="BT1080" i="1"/>
  <c r="BV909" i="1"/>
  <c r="BT909" i="1"/>
  <c r="BT1053" i="1"/>
  <c r="BV1053" i="1"/>
  <c r="BV868" i="1"/>
  <c r="BT868" i="1"/>
  <c r="BT1078" i="1"/>
  <c r="BV1078" i="1"/>
  <c r="BV408" i="1"/>
  <c r="BT408" i="1"/>
  <c r="BT584" i="1"/>
  <c r="BV584" i="1"/>
  <c r="BT712" i="1"/>
  <c r="BV840" i="1"/>
  <c r="BT840" i="1"/>
  <c r="BT433" i="1"/>
  <c r="BV433" i="1"/>
  <c r="BV593" i="1"/>
  <c r="BT721" i="1"/>
  <c r="BV721" i="1"/>
  <c r="BT234" i="1"/>
  <c r="BV234" i="1"/>
  <c r="BT394" i="1"/>
  <c r="BV394" i="1"/>
  <c r="BV75" i="1"/>
  <c r="BT75" i="1"/>
  <c r="BT379" i="1"/>
  <c r="BV379" i="1"/>
  <c r="BV555" i="1"/>
  <c r="BV726" i="1"/>
  <c r="BT726" i="1"/>
  <c r="BT1158" i="1"/>
  <c r="BV891" i="1"/>
  <c r="BT891" i="1"/>
  <c r="BV1035" i="1"/>
  <c r="BT1084" i="1"/>
  <c r="BV1084" i="1"/>
  <c r="BV913" i="1"/>
  <c r="BT913" i="1"/>
  <c r="BT888" i="1"/>
  <c r="BT156" i="1"/>
  <c r="BT684" i="1"/>
  <c r="BV684" i="1"/>
  <c r="BV812" i="1"/>
  <c r="BT812" i="1"/>
  <c r="BT85" i="1"/>
  <c r="BV85" i="1"/>
  <c r="BT229" i="1"/>
  <c r="BV229" i="1"/>
  <c r="BV389" i="1"/>
  <c r="BT389" i="1"/>
  <c r="BT709" i="1"/>
  <c r="BV709" i="1"/>
  <c r="BV14" i="1"/>
  <c r="BT14" i="1"/>
  <c r="BV158" i="1"/>
  <c r="BT158" i="1"/>
  <c r="BT111" i="1"/>
  <c r="BV111" i="1"/>
  <c r="BV239" i="1"/>
  <c r="BT415" i="1"/>
  <c r="BV415" i="1"/>
  <c r="BV575" i="1"/>
  <c r="BT703" i="1"/>
  <c r="BV703" i="1"/>
  <c r="BT586" i="1"/>
  <c r="BV586" i="1"/>
  <c r="BT714" i="1"/>
  <c r="BT1130" i="1"/>
  <c r="BV1130" i="1"/>
  <c r="BV1135" i="1"/>
  <c r="BT1135" i="1"/>
  <c r="BV992" i="1"/>
  <c r="BT992" i="1"/>
  <c r="BV1152" i="1"/>
  <c r="BT1152" i="1"/>
  <c r="BV981" i="1"/>
  <c r="BT981" i="1"/>
  <c r="BT1141" i="1"/>
  <c r="BV1141" i="1"/>
  <c r="BV857" i="1"/>
  <c r="BT857" i="1"/>
  <c r="BT48" i="1"/>
  <c r="BV48" i="1"/>
  <c r="BT192" i="1"/>
  <c r="BV192" i="1"/>
  <c r="BV544" i="1"/>
  <c r="BT544" i="1"/>
  <c r="BT672" i="1"/>
  <c r="BV672" i="1"/>
  <c r="BV105" i="1"/>
  <c r="BT105" i="1"/>
  <c r="BT281" i="1"/>
  <c r="BV281" i="1"/>
  <c r="BT425" i="1"/>
  <c r="BV425" i="1"/>
  <c r="BT601" i="1"/>
  <c r="BV601" i="1"/>
  <c r="BT729" i="1"/>
  <c r="BV729" i="1"/>
  <c r="BT34" i="1"/>
  <c r="BV34" i="1"/>
  <c r="BT178" i="1"/>
  <c r="BV178" i="1"/>
  <c r="BT338" i="1"/>
  <c r="BV338" i="1"/>
  <c r="BV131" i="1"/>
  <c r="BT131" i="1"/>
  <c r="BT307" i="1"/>
  <c r="BV307" i="1"/>
  <c r="BT611" i="1"/>
  <c r="BT771" i="1"/>
  <c r="BV771" i="1"/>
  <c r="BT766" i="1"/>
  <c r="BV766" i="1"/>
  <c r="BV894" i="1"/>
  <c r="BT894" i="1"/>
  <c r="BV915" i="1"/>
  <c r="BT915" i="1"/>
  <c r="BT1187" i="1"/>
  <c r="BV1187" i="1"/>
  <c r="BT1060" i="1"/>
  <c r="BV1060" i="1"/>
  <c r="BV921" i="1"/>
  <c r="BT921" i="1"/>
  <c r="BV1049" i="1"/>
  <c r="BT1049" i="1"/>
  <c r="BV1193" i="1"/>
  <c r="BT1193" i="1"/>
  <c r="BT1074" i="1"/>
  <c r="BV1074" i="1"/>
  <c r="BV867" i="1"/>
  <c r="BT1059" i="1"/>
  <c r="BV1059" i="1"/>
  <c r="BT1092" i="1"/>
  <c r="BV1092" i="1"/>
  <c r="BV1081" i="1"/>
  <c r="BT1081" i="1"/>
  <c r="BV1072" i="1"/>
  <c r="BT1072" i="1"/>
  <c r="BV926" i="1"/>
  <c r="BT926" i="1"/>
  <c r="BV948" i="1"/>
  <c r="BT948" i="1"/>
  <c r="BV1097" i="1"/>
  <c r="BT1097" i="1"/>
  <c r="BV228" i="1"/>
  <c r="BT228" i="1"/>
  <c r="BV404" i="1"/>
  <c r="BT580" i="1"/>
  <c r="BV836" i="1"/>
  <c r="BT836" i="1"/>
  <c r="BT125" i="1"/>
  <c r="BV125" i="1"/>
  <c r="BT285" i="1"/>
  <c r="BV285" i="1"/>
  <c r="BV621" i="1"/>
  <c r="BV765" i="1"/>
  <c r="BT765" i="1"/>
  <c r="BV102" i="1"/>
  <c r="BT102" i="1"/>
  <c r="BV230" i="1"/>
  <c r="BV359" i="1"/>
  <c r="BT359" i="1"/>
  <c r="BV535" i="1"/>
  <c r="BT535" i="1"/>
  <c r="BT695" i="1"/>
  <c r="BV695" i="1"/>
  <c r="BV562" i="1"/>
  <c r="BT562" i="1"/>
  <c r="BT690" i="1"/>
  <c r="BV690" i="1"/>
  <c r="BV855" i="1"/>
  <c r="BT855" i="1"/>
  <c r="BV1015" i="1"/>
  <c r="BT1015" i="1"/>
  <c r="BV1143" i="1"/>
  <c r="BT1143" i="1"/>
  <c r="BV1000" i="1"/>
  <c r="BT1000" i="1"/>
  <c r="BV1128" i="1"/>
  <c r="BT1128" i="1"/>
  <c r="BT1117" i="1"/>
  <c r="BV1117" i="1"/>
  <c r="BV8" i="1"/>
  <c r="BT8" i="1"/>
  <c r="BT328" i="1"/>
  <c r="BV328" i="1"/>
  <c r="BT456" i="1"/>
  <c r="BV456" i="1"/>
  <c r="BT632" i="1"/>
  <c r="BV632" i="1"/>
  <c r="BT760" i="1"/>
  <c r="BV760" i="1"/>
  <c r="BT13" i="1"/>
  <c r="BV481" i="1"/>
  <c r="BT481" i="1"/>
  <c r="BT641" i="1"/>
  <c r="BV641" i="1"/>
  <c r="BT314" i="1"/>
  <c r="BV314" i="1"/>
  <c r="BT458" i="1"/>
  <c r="BV458" i="1"/>
  <c r="BV123" i="1"/>
  <c r="BT123" i="1"/>
  <c r="BT283" i="1"/>
  <c r="BV283" i="1"/>
  <c r="BV603" i="1"/>
  <c r="BT603" i="1"/>
  <c r="BT747" i="1"/>
  <c r="BV747" i="1"/>
  <c r="BV918" i="1"/>
  <c r="BT918" i="1"/>
  <c r="BT1046" i="1"/>
  <c r="BV795" i="1"/>
  <c r="BT795" i="1"/>
  <c r="BT1099" i="1"/>
  <c r="BV1099" i="1"/>
  <c r="BV972" i="1"/>
  <c r="BT972" i="1"/>
  <c r="BT1132" i="1"/>
  <c r="BV1132" i="1"/>
  <c r="BV961" i="1"/>
  <c r="BT961" i="1"/>
  <c r="BV1137" i="1"/>
  <c r="BV877" i="1"/>
  <c r="BT877" i="1"/>
  <c r="BT204" i="1"/>
  <c r="BV204" i="1"/>
  <c r="BT428" i="1"/>
  <c r="BV428" i="1"/>
  <c r="BV588" i="1"/>
  <c r="BT588" i="1"/>
  <c r="BT732" i="1"/>
  <c r="BV732" i="1"/>
  <c r="BV860" i="1"/>
  <c r="BT860" i="1"/>
  <c r="BV133" i="1"/>
  <c r="BT133" i="1"/>
  <c r="BV309" i="1"/>
  <c r="BT437" i="1"/>
  <c r="BV437" i="1"/>
  <c r="BT757" i="1"/>
  <c r="BV757" i="1"/>
  <c r="BT78" i="1"/>
  <c r="BV206" i="1"/>
  <c r="BT206" i="1"/>
  <c r="BV15" i="1"/>
  <c r="BT15" i="1"/>
  <c r="BT319" i="1"/>
  <c r="BV319" i="1"/>
  <c r="BT623" i="1"/>
  <c r="BV623" i="1"/>
  <c r="BT1056" i="1"/>
  <c r="BV1045" i="1"/>
  <c r="BT1045" i="1"/>
  <c r="BT1022" i="1"/>
  <c r="BV1022" i="1"/>
  <c r="BV112" i="1"/>
  <c r="BT112" i="1"/>
  <c r="BV240" i="1"/>
  <c r="BT592" i="1"/>
  <c r="BV592" i="1"/>
  <c r="BT169" i="1"/>
  <c r="BV169" i="1"/>
  <c r="BT329" i="1"/>
  <c r="BV329" i="1"/>
  <c r="BT649" i="1"/>
  <c r="BV649" i="1"/>
  <c r="BV98" i="1"/>
  <c r="BT98" i="1"/>
  <c r="BT402" i="1"/>
  <c r="BV402" i="1"/>
  <c r="BV179" i="1"/>
  <c r="BT179" i="1"/>
  <c r="BV558" i="1"/>
  <c r="BT558" i="1"/>
  <c r="BV942" i="1"/>
  <c r="BV1118" i="1"/>
  <c r="BT1118" i="1"/>
  <c r="BT1124" i="1"/>
  <c r="BV1124" i="1"/>
  <c r="BV1113" i="1"/>
  <c r="BT1113" i="1"/>
  <c r="BV912" i="1"/>
  <c r="BT912" i="1"/>
  <c r="BT2" i="1"/>
  <c r="BV132" i="1"/>
  <c r="BT132" i="1"/>
  <c r="BT308" i="1"/>
  <c r="BV308" i="1"/>
  <c r="BV436" i="1"/>
  <c r="BT436" i="1"/>
  <c r="BT740" i="1"/>
  <c r="BV740" i="1"/>
  <c r="BT317" i="1"/>
  <c r="BV525" i="1"/>
  <c r="BT525" i="1"/>
  <c r="BV797" i="1"/>
  <c r="BT797" i="1"/>
  <c r="BT134" i="1"/>
  <c r="BV134" i="1"/>
  <c r="BT294" i="1"/>
  <c r="BV294" i="1"/>
  <c r="BT231" i="1"/>
  <c r="BV231" i="1"/>
  <c r="BV391" i="1"/>
  <c r="BT391" i="1"/>
  <c r="BT599" i="1"/>
  <c r="BV599" i="1"/>
  <c r="BT594" i="1"/>
  <c r="BV594" i="1"/>
  <c r="BT722" i="1"/>
  <c r="BV722" i="1"/>
  <c r="BV866" i="1"/>
  <c r="BT866" i="1"/>
  <c r="BV994" i="1"/>
  <c r="BT994" i="1"/>
  <c r="BV1032" i="1"/>
  <c r="BT1032" i="1"/>
  <c r="BV1160" i="1"/>
  <c r="BT1160" i="1"/>
  <c r="BV989" i="1"/>
  <c r="BT989" i="1"/>
  <c r="BT1149" i="1"/>
  <c r="BV1149" i="1"/>
  <c r="BV889" i="1"/>
  <c r="BT889" i="1"/>
  <c r="BV40" i="1"/>
  <c r="BT40" i="1"/>
  <c r="BT200" i="1"/>
  <c r="BV200" i="1"/>
  <c r="BV360" i="1"/>
  <c r="BT360" i="1"/>
  <c r="BV520" i="1"/>
  <c r="BT520" i="1"/>
  <c r="BT664" i="1"/>
  <c r="BV664" i="1"/>
  <c r="BV49" i="1"/>
  <c r="BT49" i="1"/>
  <c r="BT385" i="1"/>
  <c r="BV385" i="1"/>
  <c r="BV545" i="1"/>
  <c r="BT545" i="1"/>
  <c r="BT673" i="1"/>
  <c r="BV673" i="1"/>
  <c r="BV817" i="1"/>
  <c r="BT817" i="1"/>
  <c r="BT186" i="1"/>
  <c r="BV186" i="1"/>
  <c r="BT346" i="1"/>
  <c r="BV346" i="1"/>
  <c r="BT522" i="1"/>
  <c r="BV522" i="1"/>
  <c r="BV155" i="1"/>
  <c r="BT155" i="1"/>
  <c r="BV331" i="1"/>
  <c r="BV475" i="1"/>
  <c r="BT475" i="1"/>
  <c r="BV635" i="1"/>
  <c r="BT635" i="1"/>
  <c r="BT779" i="1"/>
  <c r="BV779" i="1"/>
  <c r="BT678" i="1"/>
  <c r="BV678" i="1"/>
  <c r="BV806" i="1"/>
  <c r="BT806" i="1"/>
  <c r="BV950" i="1"/>
  <c r="BT950" i="1"/>
  <c r="BV843" i="1"/>
  <c r="BT843" i="1"/>
  <c r="BV971" i="1"/>
  <c r="BT971" i="1"/>
  <c r="BT1147" i="1"/>
  <c r="BV1147" i="1"/>
  <c r="BV1004" i="1"/>
  <c r="BT1004" i="1"/>
  <c r="BT108" i="1"/>
  <c r="BV236" i="1"/>
  <c r="BT236" i="1"/>
  <c r="BV460" i="1"/>
  <c r="BT460" i="1"/>
  <c r="BV620" i="1"/>
  <c r="BT620" i="1"/>
  <c r="BT764" i="1"/>
  <c r="BV764" i="1"/>
  <c r="BV17" i="1"/>
  <c r="BT17" i="1"/>
  <c r="BT165" i="1"/>
  <c r="BV165" i="1"/>
  <c r="BV341" i="1"/>
  <c r="BT341" i="1"/>
  <c r="BV469" i="1"/>
  <c r="BT469" i="1"/>
  <c r="BT661" i="1"/>
  <c r="BV661" i="1"/>
  <c r="BV110" i="1"/>
  <c r="BT110" i="1"/>
  <c r="BT238" i="1"/>
  <c r="BV238" i="1"/>
  <c r="BT47" i="1"/>
  <c r="BV47" i="1"/>
  <c r="BV191" i="1"/>
  <c r="BT191" i="1"/>
  <c r="BT367" i="1"/>
  <c r="BV367" i="1"/>
  <c r="BV655" i="1"/>
  <c r="BT655" i="1"/>
  <c r="BV538" i="1"/>
  <c r="BT538" i="1"/>
  <c r="BT666" i="1"/>
  <c r="BV666" i="1"/>
  <c r="BV794" i="1"/>
  <c r="BT794" i="1"/>
  <c r="BV922" i="1"/>
  <c r="BT922" i="1"/>
  <c r="BT1082" i="1"/>
  <c r="BV1082" i="1"/>
  <c r="BV799" i="1"/>
  <c r="BT799" i="1"/>
  <c r="BV944" i="1"/>
  <c r="BT944" i="1"/>
  <c r="BV1104" i="1"/>
  <c r="BT1104" i="1"/>
  <c r="BV933" i="1"/>
  <c r="BT933" i="1"/>
  <c r="BT1093" i="1"/>
  <c r="BV1093" i="1"/>
  <c r="BV892" i="1"/>
  <c r="BT892" i="1"/>
  <c r="BV861" i="1"/>
  <c r="BT861" i="1"/>
  <c r="BV144" i="1"/>
  <c r="BT144" i="1"/>
  <c r="BT304" i="1"/>
  <c r="BV304" i="1"/>
  <c r="BT624" i="1"/>
  <c r="BV624" i="1"/>
  <c r="BV752" i="1"/>
  <c r="BT752" i="1"/>
  <c r="BV21" i="1"/>
  <c r="BT21" i="1"/>
  <c r="BT201" i="1"/>
  <c r="BV201" i="1"/>
  <c r="BT537" i="1"/>
  <c r="BV537" i="1"/>
  <c r="BV809" i="1"/>
  <c r="BT809" i="1"/>
  <c r="BV130" i="1"/>
  <c r="BT130" i="1"/>
  <c r="BV434" i="1"/>
  <c r="BT434" i="1"/>
  <c r="BV83" i="1"/>
  <c r="BT83" i="1"/>
  <c r="BV211" i="1"/>
  <c r="BT211" i="1"/>
  <c r="BT707" i="1"/>
  <c r="BV707" i="1"/>
  <c r="BT718" i="1"/>
  <c r="BV718" i="1"/>
  <c r="BV846" i="1"/>
  <c r="BT846" i="1"/>
  <c r="BV974" i="1"/>
  <c r="BT974" i="1"/>
  <c r="BV803" i="1"/>
  <c r="BT803" i="1"/>
  <c r="BT1172" i="1"/>
  <c r="BV1172" i="1"/>
  <c r="BV1145" i="1"/>
  <c r="BT1145" i="1"/>
  <c r="BV19" i="1"/>
  <c r="BT19" i="1"/>
  <c r="BV1102" i="1"/>
  <c r="BT1102" i="1"/>
  <c r="BT1091" i="1"/>
  <c r="BV1091" i="1"/>
  <c r="BV953" i="1"/>
  <c r="BT953" i="1"/>
  <c r="BV4" i="1"/>
  <c r="BT4" i="1"/>
  <c r="BV148" i="1"/>
  <c r="BT148" i="1"/>
  <c r="BT324" i="1"/>
  <c r="BV324" i="1"/>
  <c r="BT452" i="1"/>
  <c r="BV452" i="1"/>
  <c r="BT628" i="1"/>
  <c r="BV628" i="1"/>
  <c r="BT756" i="1"/>
  <c r="BV756" i="1"/>
  <c r="BV173" i="1"/>
  <c r="BT173" i="1"/>
  <c r="BT381" i="1"/>
  <c r="BV381" i="1"/>
  <c r="BT685" i="1"/>
  <c r="BV685" i="1"/>
  <c r="BV813" i="1"/>
  <c r="BT813" i="1"/>
  <c r="BT310" i="1"/>
  <c r="BV310" i="1"/>
  <c r="BT438" i="1"/>
  <c r="BV438" i="1"/>
  <c r="BT119" i="1"/>
  <c r="BV279" i="1"/>
  <c r="BT279" i="1"/>
  <c r="BT407" i="1"/>
  <c r="BT615" i="1"/>
  <c r="BV615" i="1"/>
  <c r="BT738" i="1"/>
  <c r="BV738" i="1"/>
  <c r="BV1176" i="1"/>
  <c r="BT1176" i="1"/>
  <c r="BT88" i="1"/>
  <c r="BV88" i="1"/>
  <c r="BV376" i="1"/>
  <c r="BT376" i="1"/>
  <c r="BV536" i="1"/>
  <c r="BT536" i="1"/>
  <c r="BT680" i="1"/>
  <c r="BV680" i="1"/>
  <c r="BT81" i="1"/>
  <c r="BV81" i="1"/>
  <c r="BT401" i="1"/>
  <c r="BV401" i="1"/>
  <c r="BT202" i="1"/>
  <c r="BV202" i="1"/>
  <c r="BT362" i="1"/>
  <c r="BV362" i="1"/>
  <c r="BT347" i="1"/>
  <c r="BV347" i="1"/>
  <c r="BV523" i="1"/>
  <c r="BT523" i="1"/>
  <c r="BT667" i="1"/>
  <c r="BV667" i="1"/>
  <c r="BT534" i="1"/>
  <c r="BV534" i="1"/>
  <c r="BT1126" i="1"/>
  <c r="BV1126" i="1"/>
  <c r="BV987" i="1"/>
  <c r="BT987" i="1"/>
  <c r="BT1163" i="1"/>
  <c r="BV1163" i="1"/>
  <c r="BT1036" i="1"/>
  <c r="BV1036" i="1"/>
  <c r="BV1009" i="1"/>
  <c r="BT1009" i="1"/>
  <c r="BV1185" i="1"/>
  <c r="BT1185" i="1"/>
  <c r="BV1110" i="1"/>
  <c r="BT1110" i="1"/>
  <c r="BT284" i="1"/>
  <c r="BV284" i="1"/>
  <c r="BT780" i="1"/>
  <c r="BV780" i="1"/>
  <c r="BV33" i="1"/>
  <c r="BT33" i="1"/>
  <c r="BV181" i="1"/>
  <c r="BV357" i="1"/>
  <c r="BT357" i="1"/>
  <c r="BV805" i="1"/>
  <c r="BT805" i="1"/>
  <c r="BT126" i="1"/>
  <c r="BV126" i="1"/>
  <c r="BT286" i="1"/>
  <c r="BV286" i="1"/>
  <c r="BV79" i="1"/>
  <c r="BT79" i="1"/>
  <c r="BT207" i="1"/>
  <c r="BV207" i="1"/>
  <c r="BT383" i="1"/>
  <c r="BV383" i="1"/>
  <c r="BV543" i="1"/>
  <c r="BT671" i="1"/>
  <c r="BV671" i="1"/>
  <c r="BV810" i="1"/>
  <c r="BT810" i="1"/>
  <c r="BV938" i="1"/>
  <c r="BT938" i="1"/>
  <c r="BV815" i="1"/>
  <c r="BT815" i="1"/>
  <c r="BV943" i="1"/>
  <c r="BT943" i="1"/>
  <c r="BV1103" i="1"/>
  <c r="BT1103" i="1"/>
  <c r="BV1120" i="1"/>
  <c r="BT1120" i="1"/>
  <c r="BT1109" i="1"/>
  <c r="BV1109" i="1"/>
  <c r="BV16" i="1"/>
  <c r="BT16" i="1"/>
  <c r="BV160" i="1"/>
  <c r="BT160" i="1"/>
  <c r="BT320" i="1"/>
  <c r="BV320" i="1"/>
  <c r="BT640" i="1"/>
  <c r="BV640" i="1"/>
  <c r="BV768" i="1"/>
  <c r="BT768" i="1"/>
  <c r="BV41" i="1"/>
  <c r="BT41" i="1"/>
  <c r="BT217" i="1"/>
  <c r="BV217" i="1"/>
  <c r="BT377" i="1"/>
  <c r="BV377" i="1"/>
  <c r="BV825" i="1"/>
  <c r="BT825" i="1"/>
  <c r="BT146" i="1"/>
  <c r="BV146" i="1"/>
  <c r="BV450" i="1"/>
  <c r="BT450" i="1"/>
  <c r="BT403" i="1"/>
  <c r="BV403" i="1"/>
  <c r="BV1166" i="1"/>
  <c r="BT1166" i="1"/>
  <c r="BT1155" i="1"/>
  <c r="BV1155" i="1"/>
  <c r="BV116" i="1"/>
  <c r="BT116" i="1"/>
  <c r="BT420" i="1"/>
  <c r="BV420" i="1"/>
  <c r="BT724" i="1"/>
  <c r="BV724" i="1"/>
  <c r="BV141" i="1"/>
  <c r="BT141" i="1"/>
  <c r="BT301" i="1"/>
  <c r="BV301" i="1"/>
  <c r="BV477" i="1"/>
  <c r="BT477" i="1"/>
  <c r="BT637" i="1"/>
  <c r="BV637" i="1"/>
  <c r="BT781" i="1"/>
  <c r="BV781" i="1"/>
  <c r="BT278" i="1"/>
  <c r="BV278" i="1"/>
  <c r="BV375" i="1"/>
  <c r="BT375" i="1"/>
  <c r="BT711" i="1"/>
  <c r="BV711" i="1"/>
  <c r="BT706" i="1"/>
  <c r="BV706" i="1"/>
  <c r="BV978" i="1"/>
  <c r="BT978" i="1"/>
  <c r="BV887" i="1"/>
  <c r="BT887" i="1"/>
  <c r="BV1144" i="1"/>
  <c r="BT1144" i="1"/>
  <c r="BT1133" i="1"/>
  <c r="BV1133" i="1"/>
  <c r="BV24" i="1"/>
  <c r="BT24" i="1"/>
  <c r="BT344" i="1"/>
  <c r="BV344" i="1"/>
  <c r="BT472" i="1"/>
  <c r="BV472" i="1"/>
  <c r="BV648" i="1"/>
  <c r="BT648" i="1"/>
  <c r="BT776" i="1"/>
  <c r="BV776" i="1"/>
  <c r="BT29" i="1"/>
  <c r="BV29" i="1"/>
  <c r="BT369" i="1"/>
  <c r="BV369" i="1"/>
  <c r="BT657" i="1"/>
  <c r="BV170" i="1"/>
  <c r="BT170" i="1"/>
  <c r="BV139" i="1"/>
  <c r="BT139" i="1"/>
  <c r="BT315" i="1"/>
  <c r="BV315" i="1"/>
  <c r="BT662" i="1"/>
  <c r="BV662" i="1"/>
  <c r="BV934" i="1"/>
  <c r="BT1115" i="1"/>
  <c r="BV1115" i="1"/>
  <c r="BV988" i="1"/>
  <c r="BT988" i="1"/>
  <c r="BT1148" i="1"/>
  <c r="BV1148" i="1"/>
  <c r="BV1153" i="1"/>
  <c r="BT1153" i="1"/>
  <c r="BV1018" i="1"/>
  <c r="BT1018" i="1"/>
  <c r="BT92" i="1"/>
  <c r="BV92" i="1"/>
  <c r="BV220" i="1"/>
  <c r="BT220" i="1"/>
  <c r="BT444" i="1"/>
  <c r="BV444" i="1"/>
  <c r="BT149" i="1"/>
  <c r="BV149" i="1"/>
  <c r="BV453" i="1"/>
  <c r="BT453" i="1"/>
  <c r="BT773" i="1"/>
  <c r="BV773" i="1"/>
  <c r="BV94" i="1"/>
  <c r="BT94" i="1"/>
  <c r="BV222" i="1"/>
  <c r="BT222" i="1"/>
  <c r="BV31" i="1"/>
  <c r="BT31" i="1"/>
  <c r="BT335" i="1"/>
  <c r="BV335" i="1"/>
  <c r="BT639" i="1"/>
  <c r="BV639" i="1"/>
  <c r="BV650" i="1"/>
  <c r="BT650" i="1"/>
  <c r="BV906" i="1"/>
  <c r="BT906" i="1"/>
  <c r="BT1194" i="1"/>
  <c r="BV1194" i="1"/>
  <c r="BV1088" i="1"/>
  <c r="BT1088" i="1"/>
  <c r="BT1061" i="1"/>
  <c r="BV1061" i="1"/>
  <c r="BV1070" i="1"/>
  <c r="BT1070" i="1"/>
  <c r="BT288" i="1"/>
  <c r="BV288" i="1"/>
  <c r="BV608" i="1"/>
  <c r="BV736" i="1"/>
  <c r="BT736" i="1"/>
  <c r="BT5" i="1"/>
  <c r="BV5" i="1"/>
  <c r="BV185" i="1"/>
  <c r="BT185" i="1"/>
  <c r="BT665" i="1"/>
  <c r="BV665" i="1"/>
  <c r="BV793" i="1"/>
  <c r="BT793" i="1"/>
  <c r="BV114" i="1"/>
  <c r="BT114" i="1"/>
  <c r="BT418" i="1"/>
  <c r="BV418" i="1"/>
  <c r="BT51" i="1"/>
  <c r="BV51" i="1"/>
  <c r="BV195" i="1"/>
  <c r="BT195" i="1"/>
  <c r="BT675" i="1"/>
  <c r="BV675" i="1"/>
  <c r="BT574" i="1"/>
  <c r="BV574" i="1"/>
  <c r="BT830" i="1"/>
  <c r="BT1134" i="1"/>
  <c r="BV1134" i="1"/>
  <c r="BV979" i="1"/>
  <c r="BT979" i="1"/>
  <c r="BT1123" i="1"/>
  <c r="BV1123" i="1"/>
  <c r="BT1140" i="1"/>
  <c r="BV1140" i="1"/>
  <c r="BV985" i="1"/>
  <c r="BT985" i="1"/>
  <c r="BV837" i="1"/>
  <c r="BV1150" i="1"/>
  <c r="BT1150" i="1"/>
  <c r="BV995" i="1"/>
  <c r="BT995" i="1"/>
  <c r="BV932" i="1"/>
  <c r="BT932" i="1"/>
  <c r="BV880" i="1"/>
  <c r="BT880" i="1"/>
  <c r="BV99" i="1"/>
  <c r="BT99" i="1"/>
  <c r="BV579" i="1"/>
  <c r="BT579" i="1"/>
  <c r="BT734" i="1"/>
  <c r="BV734" i="1"/>
  <c r="BV1011" i="1"/>
  <c r="BT1011" i="1"/>
  <c r="BV20" i="1"/>
  <c r="BT20" i="1"/>
  <c r="BV164" i="1"/>
  <c r="BT164" i="1"/>
  <c r="BT468" i="1"/>
  <c r="BV468" i="1"/>
  <c r="BT644" i="1"/>
  <c r="BV644" i="1"/>
  <c r="BT772" i="1"/>
  <c r="BV772" i="1"/>
  <c r="BV45" i="1"/>
  <c r="BT45" i="1"/>
  <c r="BV189" i="1"/>
  <c r="BT189" i="1"/>
  <c r="BT397" i="1"/>
  <c r="BV397" i="1"/>
  <c r="BV557" i="1"/>
  <c r="BT557" i="1"/>
  <c r="BT701" i="1"/>
  <c r="BV701" i="1"/>
  <c r="BV6" i="1"/>
  <c r="BT6" i="1"/>
  <c r="BV166" i="1"/>
  <c r="BT166" i="1"/>
  <c r="BT326" i="1"/>
  <c r="BV326" i="1"/>
  <c r="BT454" i="1"/>
  <c r="BV454" i="1"/>
  <c r="BV135" i="1"/>
  <c r="BT135" i="1"/>
  <c r="BT295" i="1"/>
  <c r="BV295" i="1"/>
  <c r="BV423" i="1"/>
  <c r="BT423" i="1"/>
  <c r="BT631" i="1"/>
  <c r="BV631" i="1"/>
  <c r="BT759" i="1"/>
  <c r="BV759" i="1"/>
  <c r="BT626" i="1"/>
  <c r="BV626" i="1"/>
  <c r="BV898" i="1"/>
  <c r="BT898" i="1"/>
  <c r="BT1026" i="1"/>
  <c r="BV1026" i="1"/>
  <c r="BV791" i="1"/>
  <c r="BT791" i="1"/>
  <c r="BV951" i="1"/>
  <c r="BT951" i="1"/>
  <c r="BV1079" i="1"/>
  <c r="BT1079" i="1"/>
  <c r="BV936" i="1"/>
  <c r="BT936" i="1"/>
  <c r="BV1192" i="1"/>
  <c r="BT1192" i="1"/>
  <c r="BV1037" i="1"/>
  <c r="BT1037" i="1"/>
  <c r="BV104" i="1"/>
  <c r="BT104" i="1"/>
  <c r="BV232" i="1"/>
  <c r="BT232" i="1"/>
  <c r="BV392" i="1"/>
  <c r="BT392" i="1"/>
  <c r="BV552" i="1"/>
  <c r="BT552" i="1"/>
  <c r="BT696" i="1"/>
  <c r="BV696" i="1"/>
  <c r="BV824" i="1"/>
  <c r="BT824" i="1"/>
  <c r="BT97" i="1"/>
  <c r="BV97" i="1"/>
  <c r="BT225" i="1"/>
  <c r="BV225" i="1"/>
  <c r="BV577" i="1"/>
  <c r="BT705" i="1"/>
  <c r="BV705" i="1"/>
  <c r="BV26" i="1"/>
  <c r="BT26" i="1"/>
  <c r="BV218" i="1"/>
  <c r="BT218" i="1"/>
  <c r="BT363" i="1"/>
  <c r="BV363" i="1"/>
  <c r="BV539" i="1"/>
  <c r="BT539" i="1"/>
  <c r="BT683" i="1"/>
  <c r="BV582" i="1"/>
  <c r="BT582" i="1"/>
  <c r="BV838" i="1"/>
  <c r="BT838" i="1"/>
  <c r="BV982" i="1"/>
  <c r="BT982" i="1"/>
  <c r="BT1142" i="1"/>
  <c r="BV1142" i="1"/>
  <c r="BV875" i="1"/>
  <c r="BT875" i="1"/>
  <c r="BV1003" i="1"/>
  <c r="BT1003" i="1"/>
  <c r="BT1179" i="1"/>
  <c r="BV1179" i="1"/>
  <c r="BT1052" i="1"/>
  <c r="BV1052" i="1"/>
  <c r="BT1041" i="1"/>
  <c r="BV1041" i="1"/>
  <c r="BV872" i="1"/>
  <c r="BT872" i="1"/>
  <c r="BT1068" i="1"/>
  <c r="BV1068" i="1"/>
  <c r="BT316" i="1"/>
  <c r="BV316" i="1"/>
  <c r="BV524" i="1"/>
  <c r="BT524" i="1"/>
  <c r="BV796" i="1"/>
  <c r="BT796" i="1"/>
  <c r="BT197" i="1"/>
  <c r="BV197" i="1"/>
  <c r="BV549" i="1"/>
  <c r="BT549" i="1"/>
  <c r="BV821" i="1"/>
  <c r="BT821" i="1"/>
  <c r="BV142" i="1"/>
  <c r="BT142" i="1"/>
  <c r="BT302" i="1"/>
  <c r="BV302" i="1"/>
  <c r="BV446" i="1"/>
  <c r="BT446" i="1"/>
  <c r="BV95" i="1"/>
  <c r="BT95" i="1"/>
  <c r="BT223" i="1"/>
  <c r="BV223" i="1"/>
  <c r="BT399" i="1"/>
  <c r="BV399" i="1"/>
  <c r="BT687" i="1"/>
  <c r="BV687" i="1"/>
  <c r="BV570" i="1"/>
  <c r="BT570" i="1"/>
  <c r="BT698" i="1"/>
  <c r="BV698" i="1"/>
  <c r="BT1114" i="1"/>
  <c r="BV1114" i="1"/>
  <c r="BV831" i="1"/>
  <c r="BT831" i="1"/>
  <c r="BV959" i="1"/>
  <c r="BT959" i="1"/>
  <c r="BV1119" i="1"/>
  <c r="BT1119" i="1"/>
  <c r="BV976" i="1"/>
  <c r="BT976" i="1"/>
  <c r="BV1136" i="1"/>
  <c r="BT1136" i="1"/>
  <c r="BV965" i="1"/>
  <c r="BT965" i="1"/>
  <c r="BT1125" i="1"/>
  <c r="BV1125" i="1"/>
  <c r="BT32" i="1"/>
  <c r="BV32" i="1"/>
  <c r="BT176" i="1"/>
  <c r="BV176" i="1"/>
  <c r="BV336" i="1"/>
  <c r="BV528" i="1"/>
  <c r="BT656" i="1"/>
  <c r="BV656" i="1"/>
  <c r="BT89" i="1"/>
  <c r="BV89" i="1"/>
  <c r="BT393" i="1"/>
  <c r="BV393" i="1"/>
  <c r="BT585" i="1"/>
  <c r="BV585" i="1"/>
  <c r="BT713" i="1"/>
  <c r="BV713" i="1"/>
  <c r="BT18" i="1"/>
  <c r="BV18" i="1"/>
  <c r="BT162" i="1"/>
  <c r="BV162" i="1"/>
  <c r="BT322" i="1"/>
  <c r="BT115" i="1"/>
  <c r="BV115" i="1"/>
  <c r="BT291" i="1"/>
  <c r="BV291" i="1"/>
  <c r="BT419" i="1"/>
  <c r="BV419" i="1"/>
  <c r="BT595" i="1"/>
  <c r="BV595" i="1"/>
  <c r="BV739" i="1"/>
  <c r="BT739" i="1"/>
  <c r="BT622" i="1"/>
  <c r="BV622" i="1"/>
  <c r="BV878" i="1"/>
  <c r="BT878" i="1"/>
  <c r="BV1182" i="1"/>
  <c r="BT1182" i="1"/>
  <c r="BV899" i="1"/>
  <c r="BT899" i="1"/>
  <c r="BV1027" i="1"/>
  <c r="BT1027" i="1"/>
  <c r="BT1171" i="1"/>
  <c r="BV1171" i="1"/>
  <c r="BV1044" i="1"/>
  <c r="BT1044" i="1"/>
  <c r="BV905" i="1"/>
  <c r="BT905" i="1"/>
  <c r="BV1033" i="1"/>
  <c r="BT1033" i="1"/>
  <c r="BV1177" i="1"/>
  <c r="BT1177" i="1"/>
  <c r="BT1042" i="1"/>
  <c r="BV1042" i="1"/>
  <c r="BV870" i="1"/>
  <c r="BT870" i="1"/>
  <c r="BV52" i="1"/>
  <c r="BT52" i="1"/>
  <c r="BT372" i="1"/>
  <c r="BV372" i="1"/>
  <c r="BV548" i="1"/>
  <c r="BT548" i="1"/>
  <c r="BT676" i="1"/>
  <c r="BV676" i="1"/>
  <c r="BV804" i="1"/>
  <c r="BT804" i="1"/>
  <c r="BT93" i="1"/>
  <c r="BV93" i="1"/>
  <c r="BT221" i="1"/>
  <c r="BV221" i="1"/>
  <c r="BT429" i="1"/>
  <c r="BV429" i="1"/>
  <c r="BT589" i="1"/>
  <c r="BV589" i="1"/>
  <c r="BV733" i="1"/>
  <c r="BT733" i="1"/>
  <c r="BV358" i="1"/>
  <c r="BT358" i="1"/>
  <c r="BV7" i="1"/>
  <c r="BT7" i="1"/>
  <c r="BT167" i="1"/>
  <c r="BV167" i="1"/>
  <c r="BT327" i="1"/>
  <c r="BV327" i="1"/>
  <c r="BT455" i="1"/>
  <c r="BV455" i="1"/>
  <c r="BT663" i="1"/>
  <c r="BV663" i="1"/>
  <c r="BV530" i="1"/>
  <c r="BT530" i="1"/>
  <c r="BV802" i="1"/>
  <c r="BT802" i="1"/>
  <c r="BV930" i="1"/>
  <c r="BT930" i="1"/>
  <c r="BT1106" i="1"/>
  <c r="BV1106" i="1"/>
  <c r="BV823" i="1"/>
  <c r="BT823" i="1"/>
  <c r="BV983" i="1"/>
  <c r="BT983" i="1"/>
  <c r="BV1111" i="1"/>
  <c r="BT1111" i="1"/>
  <c r="BV968" i="1"/>
  <c r="BT968" i="1"/>
  <c r="BV925" i="1"/>
  <c r="BT925" i="1"/>
  <c r="BV1085" i="1"/>
  <c r="BV884" i="1"/>
  <c r="BT884" i="1"/>
  <c r="BT1076" i="1"/>
  <c r="BV1076" i="1"/>
  <c r="BT296" i="1"/>
  <c r="BV296" i="1"/>
  <c r="BV424" i="1"/>
  <c r="BT424" i="1"/>
  <c r="BT600" i="1"/>
  <c r="BV600" i="1"/>
  <c r="BV856" i="1"/>
  <c r="BT856" i="1"/>
  <c r="BV129" i="1"/>
  <c r="BT129" i="1"/>
  <c r="BT289" i="1"/>
  <c r="BV289" i="1"/>
  <c r="BT609" i="1"/>
  <c r="BV609" i="1"/>
  <c r="BT737" i="1"/>
  <c r="BV737" i="1"/>
  <c r="BV106" i="1"/>
  <c r="BT106" i="1"/>
  <c r="BT426" i="1"/>
  <c r="BV426" i="1"/>
  <c r="BT219" i="1"/>
  <c r="BV219" i="1"/>
  <c r="BT395" i="1"/>
  <c r="BV395" i="1"/>
  <c r="BV571" i="1"/>
  <c r="BT571" i="1"/>
  <c r="BT715" i="1"/>
  <c r="BV715" i="1"/>
  <c r="BV742" i="1"/>
  <c r="BT742" i="1"/>
  <c r="BV886" i="1"/>
  <c r="BT886" i="1"/>
  <c r="BV1014" i="1"/>
  <c r="BT1014" i="1"/>
  <c r="BV1174" i="1"/>
  <c r="BT1174" i="1"/>
  <c r="BV907" i="1"/>
  <c r="BT907" i="1"/>
  <c r="BT1051" i="1"/>
  <c r="BV1051" i="1"/>
  <c r="BV940" i="1"/>
  <c r="BT940" i="1"/>
  <c r="BT1100" i="1"/>
  <c r="BV1100" i="1"/>
  <c r="BV929" i="1"/>
  <c r="BT929" i="1"/>
  <c r="BV920" i="1"/>
  <c r="BT920" i="1"/>
  <c r="BV12" i="1"/>
  <c r="BT12" i="1"/>
  <c r="BV172" i="1"/>
  <c r="BT172" i="1"/>
  <c r="BT396" i="1"/>
  <c r="BV396" i="1"/>
  <c r="BV556" i="1"/>
  <c r="BT556" i="1"/>
  <c r="BT700" i="1"/>
  <c r="BV700" i="1"/>
  <c r="BV828" i="1"/>
  <c r="BT828" i="1"/>
  <c r="BV405" i="1"/>
  <c r="BT405" i="1"/>
  <c r="BV597" i="1"/>
  <c r="BT597" i="1"/>
  <c r="BT725" i="1"/>
  <c r="BV725" i="1"/>
  <c r="BV30" i="1"/>
  <c r="BT30" i="1"/>
  <c r="BT174" i="1"/>
  <c r="BV174" i="1"/>
  <c r="BT334" i="1"/>
  <c r="BV334" i="1"/>
  <c r="BT478" i="1"/>
  <c r="BV478" i="1"/>
  <c r="BV127" i="1"/>
  <c r="BT127" i="1"/>
  <c r="BT287" i="1"/>
  <c r="BV287" i="1"/>
  <c r="BT431" i="1"/>
  <c r="BV431" i="1"/>
  <c r="BT591" i="1"/>
  <c r="BV591" i="1"/>
  <c r="BT719" i="1"/>
  <c r="BV719" i="1"/>
  <c r="BT602" i="1"/>
  <c r="BV602" i="1"/>
  <c r="BV858" i="1"/>
  <c r="BT858" i="1"/>
  <c r="BV986" i="1"/>
  <c r="BT986" i="1"/>
  <c r="BT1146" i="1"/>
  <c r="BV1146" i="1"/>
  <c r="BV863" i="1"/>
  <c r="BT863" i="1"/>
  <c r="BV991" i="1"/>
  <c r="BT991" i="1"/>
  <c r="BV1151" i="1"/>
  <c r="BT1151" i="1"/>
  <c r="BV1008" i="1"/>
  <c r="BT1008" i="1"/>
  <c r="BV1168" i="1"/>
  <c r="BT1168" i="1"/>
  <c r="BV1013" i="1"/>
  <c r="BT1013" i="1"/>
  <c r="BV881" i="1"/>
  <c r="BT881" i="1"/>
  <c r="BT80" i="1"/>
  <c r="BV80" i="1"/>
  <c r="BT208" i="1"/>
  <c r="BV208" i="1"/>
  <c r="BT384" i="1"/>
  <c r="BV384" i="1"/>
  <c r="BV560" i="1"/>
  <c r="BT560" i="1"/>
  <c r="BT688" i="1"/>
  <c r="BV688" i="1"/>
  <c r="BV832" i="1"/>
  <c r="BT832" i="1"/>
  <c r="BV137" i="1"/>
  <c r="BT137" i="1"/>
  <c r="BV297" i="1"/>
  <c r="BV441" i="1"/>
  <c r="BT441" i="1"/>
  <c r="BT617" i="1"/>
  <c r="BV617" i="1"/>
  <c r="BT745" i="1"/>
  <c r="BV745" i="1"/>
  <c r="BT50" i="1"/>
  <c r="BV50" i="1"/>
  <c r="BT194" i="1"/>
  <c r="BV194" i="1"/>
  <c r="BT370" i="1"/>
  <c r="BV370" i="1"/>
  <c r="BV3" i="1"/>
  <c r="BT3" i="1"/>
  <c r="BT147" i="1"/>
  <c r="BV147" i="1"/>
  <c r="BT323" i="1"/>
  <c r="BV323" i="1"/>
  <c r="BV451" i="1"/>
  <c r="BT451" i="1"/>
  <c r="BT627" i="1"/>
  <c r="BV627" i="1"/>
  <c r="BV526" i="1"/>
  <c r="BT526" i="1"/>
  <c r="BV654" i="1"/>
  <c r="BT654" i="1"/>
  <c r="BV910" i="1"/>
  <c r="BT910" i="1"/>
  <c r="BV1086" i="1"/>
  <c r="BT1086" i="1"/>
  <c r="BV931" i="1"/>
  <c r="BT931" i="1"/>
  <c r="BT1012" i="1"/>
  <c r="BV1012" i="1"/>
  <c r="BV1001" i="1"/>
  <c r="BT1001" i="1"/>
  <c r="BT227" i="1"/>
  <c r="BV227" i="1"/>
  <c r="BV723" i="1"/>
  <c r="BT723" i="1"/>
  <c r="BV883" i="1"/>
  <c r="BT883" i="1"/>
  <c r="BT84" i="1"/>
  <c r="BV84" i="1"/>
  <c r="BV564" i="1"/>
  <c r="BT564" i="1"/>
  <c r="BV692" i="1"/>
  <c r="BV820" i="1"/>
  <c r="BT820" i="1"/>
  <c r="BV109" i="1"/>
  <c r="BT109" i="1"/>
  <c r="BT445" i="1"/>
  <c r="BV445" i="1"/>
  <c r="BT605" i="1"/>
  <c r="BV605" i="1"/>
  <c r="BV749" i="1"/>
  <c r="BT749" i="1"/>
  <c r="BV86" i="1"/>
  <c r="BT86" i="1"/>
  <c r="BV214" i="1"/>
  <c r="BT214" i="1"/>
  <c r="BT23" i="1"/>
  <c r="BV23" i="1"/>
  <c r="BV183" i="1"/>
  <c r="BT183" i="1"/>
  <c r="BV343" i="1"/>
  <c r="BT343" i="1"/>
  <c r="BV471" i="1"/>
  <c r="BT471" i="1"/>
  <c r="BT679" i="1"/>
  <c r="BV679" i="1"/>
  <c r="BT546" i="1"/>
  <c r="BV546" i="1"/>
  <c r="BT674" i="1"/>
  <c r="BV674" i="1"/>
  <c r="BV818" i="1"/>
  <c r="BT818" i="1"/>
  <c r="BT946" i="1"/>
  <c r="BT1122" i="1"/>
  <c r="BV1122" i="1"/>
  <c r="BV839" i="1"/>
  <c r="BT839" i="1"/>
  <c r="BT1127" i="1"/>
  <c r="BV1127" i="1"/>
  <c r="BV984" i="1"/>
  <c r="BT984" i="1"/>
  <c r="BV152" i="1"/>
  <c r="BT152" i="1"/>
  <c r="BT107" i="1"/>
  <c r="BV107" i="1"/>
  <c r="BT235" i="1"/>
  <c r="BV235" i="1"/>
  <c r="BT731" i="1"/>
  <c r="BV731" i="1"/>
  <c r="BV630" i="1"/>
  <c r="BT630" i="1"/>
  <c r="BV956" i="1"/>
  <c r="BT956" i="1"/>
  <c r="BT188" i="1"/>
  <c r="BV188" i="1"/>
  <c r="BV572" i="1"/>
  <c r="BT572" i="1"/>
  <c r="BT716" i="1"/>
  <c r="BV716" i="1"/>
  <c r="BT46" i="1"/>
  <c r="BV46" i="1"/>
  <c r="BT366" i="1"/>
  <c r="BV366" i="1"/>
  <c r="BT735" i="1"/>
  <c r="BV735" i="1"/>
  <c r="BV1029" i="1"/>
  <c r="BT1029" i="1"/>
  <c r="BT1173" i="1"/>
  <c r="BV1173" i="1"/>
  <c r="BT400" i="1"/>
  <c r="BV400" i="1"/>
  <c r="BV153" i="1"/>
  <c r="BT153" i="1"/>
  <c r="BT633" i="1"/>
  <c r="BV633" i="1"/>
  <c r="BT761" i="1"/>
  <c r="BV761" i="1"/>
  <c r="BV862" i="1"/>
  <c r="BT862" i="1"/>
  <c r="BV947" i="1"/>
  <c r="BT947" i="1"/>
  <c r="BT1108" i="1"/>
  <c r="BV1108" i="1"/>
  <c r="BL2" i="1"/>
  <c r="BN2" i="1" s="1"/>
  <c r="BX348" i="1" l="1"/>
  <c r="BX1202" i="1"/>
  <c r="BX350" i="1"/>
  <c r="BU264" i="1"/>
  <c r="BX1196" i="1"/>
  <c r="BX273" i="1"/>
  <c r="BX496" i="1"/>
  <c r="BU761" i="1"/>
  <c r="BU46" i="1"/>
  <c r="BU183" i="1"/>
  <c r="BU633" i="1"/>
  <c r="BU366" i="1"/>
  <c r="BU188" i="1"/>
  <c r="BU235" i="1"/>
  <c r="BU1127" i="1"/>
  <c r="BU1122" i="1"/>
  <c r="BU947" i="1"/>
  <c r="BU153" i="1"/>
  <c r="BU572" i="1"/>
  <c r="BU956" i="1"/>
  <c r="BU984" i="1"/>
  <c r="BU839" i="1"/>
  <c r="BU946" i="1"/>
  <c r="BU674" i="1"/>
  <c r="BU679" i="1"/>
  <c r="BU23" i="1"/>
  <c r="BU605" i="1"/>
  <c r="BU564" i="1"/>
  <c r="BU883" i="1"/>
  <c r="BU1086" i="1"/>
  <c r="BU654" i="1"/>
  <c r="BU3" i="1"/>
  <c r="BU441" i="1"/>
  <c r="BU688" i="1"/>
  <c r="BU384" i="1"/>
  <c r="BU80" i="1"/>
  <c r="BU1146" i="1"/>
  <c r="BU719" i="1"/>
  <c r="BU431" i="1"/>
  <c r="BU334" i="1"/>
  <c r="BU1100" i="1"/>
  <c r="BU1051" i="1"/>
  <c r="BU715" i="1"/>
  <c r="BU395" i="1"/>
  <c r="BU426" i="1"/>
  <c r="BU737" i="1"/>
  <c r="BU289" i="1"/>
  <c r="BU1076" i="1"/>
  <c r="BU925" i="1"/>
  <c r="BU1111" i="1"/>
  <c r="BU823" i="1"/>
  <c r="BU930" i="1"/>
  <c r="BU530" i="1"/>
  <c r="BU358" i="1"/>
  <c r="BU804" i="1"/>
  <c r="BU548" i="1"/>
  <c r="BU52" i="1"/>
  <c r="BU1033" i="1"/>
  <c r="BU1044" i="1"/>
  <c r="BU1027" i="1"/>
  <c r="BU1182" i="1"/>
  <c r="BU322" i="1"/>
  <c r="BU18" i="1"/>
  <c r="BU585" i="1"/>
  <c r="BU89" i="1"/>
  <c r="BU32" i="1"/>
  <c r="BU1114" i="1"/>
  <c r="BU399" i="1"/>
  <c r="BU302" i="1"/>
  <c r="BU197" i="1"/>
  <c r="BU1068" i="1"/>
  <c r="BU1041" i="1"/>
  <c r="BU1179" i="1"/>
  <c r="BU26" i="1"/>
  <c r="BU97" i="1"/>
  <c r="BU696" i="1"/>
  <c r="BU759" i="1"/>
  <c r="BU326" i="1"/>
  <c r="BU772" i="1"/>
  <c r="BU468" i="1"/>
  <c r="BU734" i="1"/>
  <c r="BU979" i="1"/>
  <c r="BU830" i="1"/>
  <c r="BU675" i="1"/>
  <c r="BU51" i="1"/>
  <c r="BU665" i="1"/>
  <c r="BU5" i="1"/>
  <c r="BU650" i="1"/>
  <c r="BU222" i="1"/>
  <c r="BU220" i="1"/>
  <c r="BU1018" i="1"/>
  <c r="BU662" i="1"/>
  <c r="BU24" i="1"/>
  <c r="BU1144" i="1"/>
  <c r="BU978" i="1"/>
  <c r="BU116" i="1"/>
  <c r="BU1166" i="1"/>
  <c r="BU450" i="1"/>
  <c r="BU825" i="1"/>
  <c r="BU768" i="1"/>
  <c r="BU16" i="1"/>
  <c r="BU1120" i="1"/>
  <c r="BU943" i="1"/>
  <c r="BU938" i="1"/>
  <c r="BU383" i="1"/>
  <c r="BU126" i="1"/>
  <c r="BU1110" i="1"/>
  <c r="BU1009" i="1"/>
  <c r="BU536" i="1"/>
  <c r="BU407" i="1"/>
  <c r="BU813" i="1"/>
  <c r="BU148" i="1"/>
  <c r="BU953" i="1"/>
  <c r="BU1102" i="1"/>
  <c r="BU1145" i="1"/>
  <c r="BU803" i="1"/>
  <c r="BU846" i="1"/>
  <c r="BU83" i="1"/>
  <c r="BU130" i="1"/>
  <c r="BU21" i="1"/>
  <c r="BU144" i="1"/>
  <c r="BU892" i="1"/>
  <c r="BU933" i="1"/>
  <c r="BU944" i="1"/>
  <c r="BU794" i="1"/>
  <c r="BU538" i="1"/>
  <c r="BU110" i="1"/>
  <c r="BU469" i="1"/>
  <c r="BU460" i="1"/>
  <c r="BU108" i="1"/>
  <c r="BU1147" i="1"/>
  <c r="BU779" i="1"/>
  <c r="BU360" i="1"/>
  <c r="BU40" i="1"/>
  <c r="BU1160" i="1"/>
  <c r="BU994" i="1"/>
  <c r="BU525" i="1"/>
  <c r="BU740" i="1"/>
  <c r="BU308" i="1"/>
  <c r="BU912" i="1"/>
  <c r="BU329" i="1"/>
  <c r="BU592" i="1"/>
  <c r="BU1056" i="1"/>
  <c r="BU319" i="1"/>
  <c r="BU732" i="1"/>
  <c r="BU428" i="1"/>
  <c r="BU1046" i="1"/>
  <c r="BU747" i="1"/>
  <c r="BU283" i="1"/>
  <c r="BU458" i="1"/>
  <c r="BU641" i="1"/>
  <c r="BU1128" i="1"/>
  <c r="BU1143" i="1"/>
  <c r="BU855" i="1"/>
  <c r="BU562" i="1"/>
  <c r="BU535" i="1"/>
  <c r="BU580" i="1"/>
  <c r="BU1097" i="1"/>
  <c r="BU926" i="1"/>
  <c r="BU1081" i="1"/>
  <c r="BU1074" i="1"/>
  <c r="BU1060" i="1"/>
  <c r="BU766" i="1"/>
  <c r="BU857" i="1"/>
  <c r="BU981" i="1"/>
  <c r="BU992" i="1"/>
  <c r="BU586" i="1"/>
  <c r="BU111" i="1"/>
  <c r="BU85" i="1"/>
  <c r="BU684" i="1"/>
  <c r="BU891" i="1"/>
  <c r="BU75" i="1"/>
  <c r="BU408" i="1"/>
  <c r="BU868" i="1"/>
  <c r="BU909" i="1"/>
  <c r="BU952" i="1"/>
  <c r="BU967" i="1"/>
  <c r="BU151" i="1"/>
  <c r="BU182" i="1"/>
  <c r="BU735" i="1"/>
  <c r="BU731" i="1"/>
  <c r="BU749" i="1"/>
  <c r="BU820" i="1"/>
  <c r="BU1012" i="1"/>
  <c r="BU560" i="1"/>
  <c r="BU1168" i="1"/>
  <c r="BU1151" i="1"/>
  <c r="BU863" i="1"/>
  <c r="BU405" i="1"/>
  <c r="BU12" i="1"/>
  <c r="BU929" i="1"/>
  <c r="BU940" i="1"/>
  <c r="BU907" i="1"/>
  <c r="BU1014" i="1"/>
  <c r="BU742" i="1"/>
  <c r="BU571" i="1"/>
  <c r="BU106" i="1"/>
  <c r="BU129" i="1"/>
  <c r="BU884" i="1"/>
  <c r="BU455" i="1"/>
  <c r="BU167" i="1"/>
  <c r="BU589" i="1"/>
  <c r="BU221" i="1"/>
  <c r="BU1042" i="1"/>
  <c r="BU622" i="1"/>
  <c r="BU595" i="1"/>
  <c r="BU291" i="1"/>
  <c r="BU1136" i="1"/>
  <c r="BU1119" i="1"/>
  <c r="BU831" i="1"/>
  <c r="BU446" i="1"/>
  <c r="BU142" i="1"/>
  <c r="BU549" i="1"/>
  <c r="BU796" i="1"/>
  <c r="BU872" i="1"/>
  <c r="BU1003" i="1"/>
  <c r="BU838" i="1"/>
  <c r="BU683" i="1"/>
  <c r="BU363" i="1"/>
  <c r="BU824" i="1"/>
  <c r="BU552" i="1"/>
  <c r="BU232" i="1"/>
  <c r="BU1037" i="1"/>
  <c r="BU936" i="1"/>
  <c r="BU951" i="1"/>
  <c r="BU166" i="1"/>
  <c r="BU45" i="1"/>
  <c r="BU164" i="1"/>
  <c r="BU1011" i="1"/>
  <c r="BU579" i="1"/>
  <c r="BU880" i="1"/>
  <c r="BU995" i="1"/>
  <c r="BU1140" i="1"/>
  <c r="BU195" i="1"/>
  <c r="BU793" i="1"/>
  <c r="BU185" i="1"/>
  <c r="BU736" i="1"/>
  <c r="BU288" i="1"/>
  <c r="BU1061" i="1"/>
  <c r="BU1194" i="1"/>
  <c r="BU335" i="1"/>
  <c r="BU773" i="1"/>
  <c r="BU149" i="1"/>
  <c r="BU1148" i="1"/>
  <c r="BU1115" i="1"/>
  <c r="BU170" i="1"/>
  <c r="BU369" i="1"/>
  <c r="BU776" i="1"/>
  <c r="BU472" i="1"/>
  <c r="BU711" i="1"/>
  <c r="BU278" i="1"/>
  <c r="BU637" i="1"/>
  <c r="BU301" i="1"/>
  <c r="BU724" i="1"/>
  <c r="BU217" i="1"/>
  <c r="BU320" i="1"/>
  <c r="BU671" i="1"/>
  <c r="BU805" i="1"/>
  <c r="BU780" i="1"/>
  <c r="BU1163" i="1"/>
  <c r="BU1126" i="1"/>
  <c r="BU667" i="1"/>
  <c r="BU347" i="1"/>
  <c r="BU202" i="1"/>
  <c r="BU81" i="1"/>
  <c r="BU88" i="1"/>
  <c r="BU738" i="1"/>
  <c r="BU279" i="1"/>
  <c r="BU438" i="1"/>
  <c r="BU381" i="1"/>
  <c r="BU756" i="1"/>
  <c r="BU452" i="1"/>
  <c r="BU707" i="1"/>
  <c r="BU537" i="1"/>
  <c r="BU624" i="1"/>
  <c r="BU1082" i="1"/>
  <c r="BU367" i="1"/>
  <c r="BU47" i="1"/>
  <c r="BU165" i="1"/>
  <c r="BU764" i="1"/>
  <c r="BU1004" i="1"/>
  <c r="BU971" i="1"/>
  <c r="BU950" i="1"/>
  <c r="BU635" i="1"/>
  <c r="BU522" i="1"/>
  <c r="BU186" i="1"/>
  <c r="BU673" i="1"/>
  <c r="BU385" i="1"/>
  <c r="BU664" i="1"/>
  <c r="BU1149" i="1"/>
  <c r="BU722" i="1"/>
  <c r="BU599" i="1"/>
  <c r="BU231" i="1"/>
  <c r="BU134" i="1"/>
  <c r="BU436" i="1"/>
  <c r="BU132" i="1"/>
  <c r="BU1124" i="1"/>
  <c r="BU558" i="1"/>
  <c r="BU1022" i="1"/>
  <c r="BU15" i="1"/>
  <c r="BU78" i="1"/>
  <c r="BU437" i="1"/>
  <c r="BU860" i="1"/>
  <c r="BU588" i="1"/>
  <c r="BU1132" i="1"/>
  <c r="BU1099" i="1"/>
  <c r="BU918" i="1"/>
  <c r="BU603" i="1"/>
  <c r="BU123" i="1"/>
  <c r="BU481" i="1"/>
  <c r="BU760" i="1"/>
  <c r="BU456" i="1"/>
  <c r="BU102" i="1"/>
  <c r="BU125" i="1"/>
  <c r="BU1059" i="1"/>
  <c r="BU1193" i="1"/>
  <c r="BU921" i="1"/>
  <c r="BU894" i="1"/>
  <c r="BU307" i="1"/>
  <c r="BU338" i="1"/>
  <c r="BU34" i="1"/>
  <c r="BU601" i="1"/>
  <c r="BU281" i="1"/>
  <c r="BU672" i="1"/>
  <c r="BU192" i="1"/>
  <c r="BU1130" i="1"/>
  <c r="BU415" i="1"/>
  <c r="BU158" i="1"/>
  <c r="BU812" i="1"/>
  <c r="BU156" i="1"/>
  <c r="BU234" i="1"/>
  <c r="BU712" i="1"/>
  <c r="BU1090" i="1"/>
  <c r="BU647" i="1"/>
  <c r="BU356" i="1"/>
  <c r="BU1173" i="1"/>
  <c r="BU107" i="1"/>
  <c r="BU818" i="1"/>
  <c r="BU471" i="1"/>
  <c r="BU214" i="1"/>
  <c r="BU227" i="1"/>
  <c r="BU627" i="1"/>
  <c r="BU323" i="1"/>
  <c r="BU194" i="1"/>
  <c r="BU745" i="1"/>
  <c r="BU832" i="1"/>
  <c r="BU881" i="1"/>
  <c r="BU986" i="1"/>
  <c r="BU862" i="1"/>
  <c r="BU1029" i="1"/>
  <c r="BU630" i="1"/>
  <c r="BU152" i="1"/>
  <c r="BU546" i="1"/>
  <c r="BU445" i="1"/>
  <c r="BU723" i="1"/>
  <c r="BU1001" i="1"/>
  <c r="BU931" i="1"/>
  <c r="BU910" i="1"/>
  <c r="BU526" i="1"/>
  <c r="BU451" i="1"/>
  <c r="BU208" i="1"/>
  <c r="BU602" i="1"/>
  <c r="BU591" i="1"/>
  <c r="BU287" i="1"/>
  <c r="BU478" i="1"/>
  <c r="BU174" i="1"/>
  <c r="BU725" i="1"/>
  <c r="BU700" i="1"/>
  <c r="BU396" i="1"/>
  <c r="BU219" i="1"/>
  <c r="BU609" i="1"/>
  <c r="BU600" i="1"/>
  <c r="BU296" i="1"/>
  <c r="BU968" i="1"/>
  <c r="BU983" i="1"/>
  <c r="BU802" i="1"/>
  <c r="BU7" i="1"/>
  <c r="BU733" i="1"/>
  <c r="BU870" i="1"/>
  <c r="BU1177" i="1"/>
  <c r="BU905" i="1"/>
  <c r="BU899" i="1"/>
  <c r="BU878" i="1"/>
  <c r="BU739" i="1"/>
  <c r="BU162" i="1"/>
  <c r="BU713" i="1"/>
  <c r="BU393" i="1"/>
  <c r="BU656" i="1"/>
  <c r="BU176" i="1"/>
  <c r="BU1125" i="1"/>
  <c r="BU698" i="1"/>
  <c r="BU687" i="1"/>
  <c r="BU223" i="1"/>
  <c r="BU316" i="1"/>
  <c r="BU1052" i="1"/>
  <c r="BU1142" i="1"/>
  <c r="BX1142" i="1" s="1"/>
  <c r="BU539" i="1"/>
  <c r="BU218" i="1"/>
  <c r="BU225" i="1"/>
  <c r="BU1026" i="1"/>
  <c r="BU626" i="1"/>
  <c r="BU631" i="1"/>
  <c r="BX631" i="1" s="1"/>
  <c r="BU295" i="1"/>
  <c r="BU454" i="1"/>
  <c r="BU701" i="1"/>
  <c r="BU397" i="1"/>
  <c r="BU644" i="1"/>
  <c r="BU985" i="1"/>
  <c r="BU574" i="1"/>
  <c r="BU418" i="1"/>
  <c r="BU1070" i="1"/>
  <c r="BU1088" i="1"/>
  <c r="BU906" i="1"/>
  <c r="BU31" i="1"/>
  <c r="BU94" i="1"/>
  <c r="BU453" i="1"/>
  <c r="BU1153" i="1"/>
  <c r="BU988" i="1"/>
  <c r="BU315" i="1"/>
  <c r="BU648" i="1"/>
  <c r="BU887" i="1"/>
  <c r="BU375" i="1"/>
  <c r="BU477" i="1"/>
  <c r="BU141" i="1"/>
  <c r="BU41" i="1"/>
  <c r="BU160" i="1"/>
  <c r="BU1103" i="1"/>
  <c r="BU815" i="1"/>
  <c r="BU810" i="1"/>
  <c r="BU207" i="1"/>
  <c r="BU286" i="1"/>
  <c r="BU33" i="1"/>
  <c r="BU1185" i="1"/>
  <c r="BU987" i="1"/>
  <c r="BU523" i="1"/>
  <c r="BU376" i="1"/>
  <c r="BU1176" i="1"/>
  <c r="BU173" i="1"/>
  <c r="BU4" i="1"/>
  <c r="BU19" i="1"/>
  <c r="BU974" i="1"/>
  <c r="BU211" i="1"/>
  <c r="BU434" i="1"/>
  <c r="BU809" i="1"/>
  <c r="BU752" i="1"/>
  <c r="BU861" i="1"/>
  <c r="BU1104" i="1"/>
  <c r="BU799" i="1"/>
  <c r="BU922" i="1"/>
  <c r="BU655" i="1"/>
  <c r="BU191" i="1"/>
  <c r="BU341" i="1"/>
  <c r="BU17" i="1"/>
  <c r="BU620" i="1"/>
  <c r="BU236" i="1"/>
  <c r="BU678" i="1"/>
  <c r="BU155" i="1"/>
  <c r="BU817" i="1"/>
  <c r="BU545" i="1"/>
  <c r="BU49" i="1"/>
  <c r="BU520" i="1"/>
  <c r="BU889" i="1"/>
  <c r="BU989" i="1"/>
  <c r="BU1032" i="1"/>
  <c r="BU866" i="1"/>
  <c r="BU391" i="1"/>
  <c r="BU797" i="1"/>
  <c r="BU317" i="1"/>
  <c r="BU1113" i="1"/>
  <c r="BU1118" i="1"/>
  <c r="BX1118" i="1" s="1"/>
  <c r="BU402" i="1"/>
  <c r="BU649" i="1"/>
  <c r="BU169" i="1"/>
  <c r="BU112" i="1"/>
  <c r="BU1045" i="1"/>
  <c r="BU623" i="1"/>
  <c r="BU204" i="1"/>
  <c r="BU961" i="1"/>
  <c r="BU972" i="1"/>
  <c r="BU795" i="1"/>
  <c r="BU314" i="1"/>
  <c r="BU1000" i="1"/>
  <c r="BU1015" i="1"/>
  <c r="BU359" i="1"/>
  <c r="BU836" i="1"/>
  <c r="BU228" i="1"/>
  <c r="BU948" i="1"/>
  <c r="BU1072" i="1"/>
  <c r="BU1187" i="1"/>
  <c r="BU771" i="1"/>
  <c r="BU131" i="1"/>
  <c r="BU105" i="1"/>
  <c r="BU544" i="1"/>
  <c r="BU1152" i="1"/>
  <c r="BU1135" i="1"/>
  <c r="BU714" i="1"/>
  <c r="BU703" i="1"/>
  <c r="BU709" i="1"/>
  <c r="BU229" i="1"/>
  <c r="BU888" i="1"/>
  <c r="BU1084" i="1"/>
  <c r="BU1158" i="1"/>
  <c r="BU433" i="1"/>
  <c r="BX433" i="1" s="1"/>
  <c r="BU1080" i="1"/>
  <c r="BU1095" i="1"/>
  <c r="BU807" i="1"/>
  <c r="BU342" i="1"/>
  <c r="BU717" i="1"/>
  <c r="BU660" i="1"/>
  <c r="BU1108" i="1"/>
  <c r="BU400" i="1"/>
  <c r="BU716" i="1"/>
  <c r="BU343" i="1"/>
  <c r="BU86" i="1"/>
  <c r="BU109" i="1"/>
  <c r="BU84" i="1"/>
  <c r="BU147" i="1"/>
  <c r="BU370" i="1"/>
  <c r="BU50" i="1"/>
  <c r="BU617" i="1"/>
  <c r="BU137" i="1"/>
  <c r="BU1013" i="1"/>
  <c r="BU1008" i="1"/>
  <c r="BU991" i="1"/>
  <c r="BU858" i="1"/>
  <c r="BU127" i="1"/>
  <c r="BU30" i="1"/>
  <c r="BU597" i="1"/>
  <c r="BU828" i="1"/>
  <c r="BU556" i="1"/>
  <c r="BU172" i="1"/>
  <c r="BU920" i="1"/>
  <c r="BU1174" i="1"/>
  <c r="BU886" i="1"/>
  <c r="BU856" i="1"/>
  <c r="BU424" i="1"/>
  <c r="BU1106" i="1"/>
  <c r="BU663" i="1"/>
  <c r="BU327" i="1"/>
  <c r="BU429" i="1"/>
  <c r="BU676" i="1"/>
  <c r="BU372" i="1"/>
  <c r="BU1171" i="1"/>
  <c r="BU419" i="1"/>
  <c r="BU115" i="1"/>
  <c r="BU965" i="1"/>
  <c r="BU976" i="1"/>
  <c r="BU959" i="1"/>
  <c r="BU570" i="1"/>
  <c r="BU95" i="1"/>
  <c r="BU821" i="1"/>
  <c r="BU524" i="1"/>
  <c r="BU875" i="1"/>
  <c r="BU982" i="1"/>
  <c r="BU582" i="1"/>
  <c r="BU705" i="1"/>
  <c r="BU392" i="1"/>
  <c r="BU104" i="1"/>
  <c r="BU1192" i="1"/>
  <c r="BU1079" i="1"/>
  <c r="BU791" i="1"/>
  <c r="BU898" i="1"/>
  <c r="BU423" i="1"/>
  <c r="BU135" i="1"/>
  <c r="BU6" i="1"/>
  <c r="BU557" i="1"/>
  <c r="BU189" i="1"/>
  <c r="BU20" i="1"/>
  <c r="BU99" i="1"/>
  <c r="BU932" i="1"/>
  <c r="BU1150" i="1"/>
  <c r="BU1123" i="1"/>
  <c r="BU1134" i="1"/>
  <c r="BU114" i="1"/>
  <c r="BU639" i="1"/>
  <c r="BU444" i="1"/>
  <c r="BU92" i="1"/>
  <c r="BU139" i="1"/>
  <c r="BU657" i="1"/>
  <c r="BU29" i="1"/>
  <c r="BU344" i="1"/>
  <c r="BU1133" i="1"/>
  <c r="BU706" i="1"/>
  <c r="BU781" i="1"/>
  <c r="BU420" i="1"/>
  <c r="BU1155" i="1"/>
  <c r="BU403" i="1"/>
  <c r="BU146" i="1"/>
  <c r="BU377" i="1"/>
  <c r="BU640" i="1"/>
  <c r="BU1109" i="1"/>
  <c r="BU79" i="1"/>
  <c r="BU357" i="1"/>
  <c r="BU284" i="1"/>
  <c r="BU1036" i="1"/>
  <c r="BU534" i="1"/>
  <c r="BU362" i="1"/>
  <c r="BU401" i="1"/>
  <c r="BU680" i="1"/>
  <c r="BU615" i="1"/>
  <c r="BU119" i="1"/>
  <c r="BU310" i="1"/>
  <c r="BU685" i="1"/>
  <c r="BU628" i="1"/>
  <c r="BU324" i="1"/>
  <c r="BU1091" i="1"/>
  <c r="BU1172" i="1"/>
  <c r="BU718" i="1"/>
  <c r="BU201" i="1"/>
  <c r="BU304" i="1"/>
  <c r="BU1093" i="1"/>
  <c r="BU666" i="1"/>
  <c r="BU238" i="1"/>
  <c r="BU661" i="1"/>
  <c r="BU843" i="1"/>
  <c r="BU806" i="1"/>
  <c r="BU475" i="1"/>
  <c r="BU346" i="1"/>
  <c r="BU200" i="1"/>
  <c r="BU594" i="1"/>
  <c r="BU294" i="1"/>
  <c r="BU2" i="1"/>
  <c r="BU179" i="1"/>
  <c r="BU98" i="1"/>
  <c r="BU206" i="1"/>
  <c r="BU757" i="1"/>
  <c r="BU133" i="1"/>
  <c r="BU877" i="1"/>
  <c r="BU13" i="1"/>
  <c r="BU632" i="1"/>
  <c r="BU328" i="1"/>
  <c r="BU1117" i="1"/>
  <c r="BU690" i="1"/>
  <c r="BU695" i="1"/>
  <c r="BU765" i="1"/>
  <c r="BU285" i="1"/>
  <c r="BU1092" i="1"/>
  <c r="BU1049" i="1"/>
  <c r="BU915" i="1"/>
  <c r="BU611" i="1"/>
  <c r="BU178" i="1"/>
  <c r="BU729" i="1"/>
  <c r="BU425" i="1"/>
  <c r="BU48" i="1"/>
  <c r="BU1141" i="1"/>
  <c r="BU14" i="1"/>
  <c r="BU389" i="1"/>
  <c r="BU913" i="1"/>
  <c r="BU726" i="1"/>
  <c r="BU379" i="1"/>
  <c r="BU394" i="1"/>
  <c r="BU721" i="1"/>
  <c r="BU840" i="1"/>
  <c r="BU584" i="1"/>
  <c r="BU1078" i="1"/>
  <c r="BU1053" i="1"/>
  <c r="BU642" i="1"/>
  <c r="BU439" i="1"/>
  <c r="BU788" i="1"/>
  <c r="BU180" i="1"/>
  <c r="BU942" i="1"/>
  <c r="BU240" i="1"/>
  <c r="BU1039" i="1"/>
  <c r="BU1058" i="1"/>
  <c r="BU692" i="1"/>
  <c r="BU748" i="1"/>
  <c r="BU404" i="1"/>
  <c r="BU730" i="1"/>
  <c r="BU239" i="1"/>
  <c r="BU309" i="1"/>
  <c r="BU646" i="1"/>
  <c r="BU39" i="1"/>
  <c r="BU340" i="1"/>
  <c r="BU543" i="1"/>
  <c r="BU541" i="1"/>
  <c r="BU782" i="1"/>
  <c r="BU867" i="1"/>
  <c r="BU461" i="1"/>
  <c r="BU336" i="1"/>
  <c r="BU708" i="1"/>
  <c r="BU306" i="1"/>
  <c r="BU859" i="1"/>
  <c r="BU387" i="1"/>
  <c r="BU297" i="1"/>
  <c r="BU927" i="1"/>
  <c r="BU101" i="1"/>
  <c r="BU658" i="1"/>
  <c r="BU128" i="1"/>
  <c r="BU1055" i="1"/>
  <c r="BU311" i="1"/>
  <c r="BU487" i="1"/>
  <c r="BU511" i="1"/>
  <c r="BU68" i="1"/>
  <c r="BU492" i="1"/>
  <c r="BU58" i="1"/>
  <c r="BU503" i="1"/>
  <c r="BU59" i="1"/>
  <c r="BU497" i="1"/>
  <c r="BU996" i="1"/>
  <c r="BU55" i="1"/>
  <c r="BU508" i="1"/>
  <c r="BU653" i="1"/>
  <c r="BU270" i="1"/>
  <c r="BX270" i="1" s="1"/>
  <c r="BU517" i="1"/>
  <c r="BU997" i="1"/>
  <c r="BU485" i="1"/>
  <c r="BU501" i="1"/>
  <c r="BU71" i="1"/>
  <c r="BU262" i="1"/>
  <c r="BU483" i="1"/>
  <c r="BU274" i="1"/>
  <c r="BU254" i="1"/>
  <c r="BU364" i="1"/>
  <c r="BX1217" i="1"/>
  <c r="BX1212" i="1"/>
  <c r="BX1211" i="1"/>
  <c r="BU1178" i="1"/>
  <c r="BU577" i="1"/>
  <c r="BU957" i="1"/>
  <c r="BU1167" i="1"/>
  <c r="BU1139" i="1"/>
  <c r="BU837" i="1"/>
  <c r="BU608" i="1"/>
  <c r="BU998" i="1"/>
  <c r="BU699" i="1"/>
  <c r="BU280" i="1"/>
  <c r="BU76" i="1"/>
  <c r="BU710" i="1"/>
  <c r="BU230" i="1"/>
  <c r="BU1170" i="1"/>
  <c r="BU321" i="1"/>
  <c r="BU612" i="1"/>
  <c r="BU787" i="1"/>
  <c r="BU638" i="1"/>
  <c r="BU934" i="1"/>
  <c r="BU378" i="1"/>
  <c r="BU181" i="1"/>
  <c r="BU775" i="1"/>
  <c r="BU354" i="1"/>
  <c r="BU506" i="1"/>
  <c r="BX506" i="1" s="1"/>
  <c r="BU257" i="1"/>
  <c r="BU904" i="1"/>
  <c r="BU1075" i="1"/>
  <c r="BX1075" i="1" s="1"/>
  <c r="BU73" i="1"/>
  <c r="BU848" i="1"/>
  <c r="BU509" i="1"/>
  <c r="BX509" i="1" s="1"/>
  <c r="BU785" i="1"/>
  <c r="BX785" i="1" s="1"/>
  <c r="BU253" i="1"/>
  <c r="BU507" i="1"/>
  <c r="BU1077" i="1"/>
  <c r="BU652" i="1"/>
  <c r="BU121" i="1"/>
  <c r="BU518" i="1"/>
  <c r="BU651" i="1"/>
  <c r="BU272" i="1"/>
  <c r="BU269" i="1"/>
  <c r="BU567" i="1"/>
  <c r="BU493" i="1"/>
  <c r="BU869" i="1"/>
  <c r="BU259" i="1"/>
  <c r="BU42" i="1"/>
  <c r="BU491" i="1"/>
  <c r="BX1216" i="1"/>
  <c r="BX1204" i="1"/>
  <c r="BX1221" i="1"/>
  <c r="BX1223" i="1"/>
  <c r="BX1218" i="1"/>
  <c r="BU417" i="1"/>
  <c r="BU864" i="1"/>
  <c r="BU140" i="1"/>
  <c r="BU390" i="1"/>
  <c r="BU1002" i="1"/>
  <c r="BU533" i="1"/>
  <c r="BU388" i="1"/>
  <c r="BU590" i="1"/>
  <c r="BU1164" i="1"/>
  <c r="BU331" i="1"/>
  <c r="BU728" i="1"/>
  <c r="BU432" i="1"/>
  <c r="BU318" i="1"/>
  <c r="BU1156" i="1"/>
  <c r="BU1035" i="1"/>
  <c r="BU555" i="1"/>
  <c r="BU532" i="1"/>
  <c r="BU621" i="1"/>
  <c r="BU361" i="1"/>
  <c r="BU1157" i="1"/>
  <c r="BU282" i="1"/>
  <c r="BU727" i="1"/>
  <c r="BU345" i="1"/>
  <c r="BU842" i="1"/>
  <c r="BU575" i="1"/>
  <c r="BU184" i="1"/>
  <c r="BU573" i="1"/>
  <c r="BU143" i="1"/>
  <c r="BU414" i="1"/>
  <c r="BU614" i="1"/>
  <c r="BU593" i="1"/>
  <c r="BU693" i="1"/>
  <c r="BU750" i="1"/>
  <c r="BU1138" i="1"/>
  <c r="BU1085" i="1"/>
  <c r="BU486" i="1"/>
  <c r="BU900" i="1"/>
  <c r="BU163" i="1"/>
  <c r="BU515" i="1"/>
  <c r="BU504" i="1"/>
  <c r="BU448" i="1"/>
  <c r="BU668" i="1"/>
  <c r="BU1121" i="1"/>
  <c r="BU65" i="1"/>
  <c r="BU250" i="1"/>
  <c r="BU410" i="1"/>
  <c r="BU550" i="1"/>
  <c r="BU245" i="1"/>
  <c r="BU1021" i="1"/>
  <c r="BU935" i="1"/>
  <c r="BX935" i="1" s="1"/>
  <c r="BU1025" i="1"/>
  <c r="BU495" i="1"/>
  <c r="BU69" i="1"/>
  <c r="BU871" i="1"/>
  <c r="BU37" i="1"/>
  <c r="BX1205" i="1"/>
  <c r="BX1215" i="1"/>
  <c r="BX1208" i="1"/>
  <c r="BU430" i="1"/>
  <c r="BU100" i="1"/>
  <c r="BU1107" i="1"/>
  <c r="BU634" i="1"/>
  <c r="BU1137" i="1"/>
  <c r="BU1066" i="1"/>
  <c r="BU1094" i="1"/>
  <c r="BU529" i="1"/>
  <c r="BU528" i="1"/>
  <c r="BU847" i="1"/>
  <c r="BU474" i="1"/>
  <c r="BU413" i="1"/>
  <c r="BU368" i="1"/>
  <c r="BU380" i="1"/>
  <c r="BU277" i="1"/>
  <c r="BU252" i="1"/>
  <c r="BU365" i="1"/>
  <c r="BU845" i="1"/>
  <c r="BU1131" i="1"/>
  <c r="BX1131" i="1" s="1"/>
  <c r="BU246" i="1"/>
  <c r="BU352" i="1"/>
  <c r="BU64" i="1"/>
  <c r="BU499" i="1"/>
  <c r="BU510" i="1"/>
  <c r="BU63" i="1"/>
  <c r="BU67" i="1"/>
  <c r="BU266" i="1"/>
  <c r="BU1073" i="1"/>
  <c r="BU1024" i="1"/>
  <c r="BU1067" i="1"/>
  <c r="BU57" i="1"/>
  <c r="BU1065" i="1"/>
  <c r="BU514" i="1"/>
  <c r="BU249" i="1"/>
  <c r="BU268" i="1"/>
  <c r="BU513" i="1"/>
  <c r="BX1214" i="1"/>
  <c r="BX1203" i="1"/>
  <c r="BX1222" i="1"/>
  <c r="BX1210" i="1"/>
  <c r="BX1219" i="1"/>
  <c r="BU8" i="1"/>
  <c r="BU241" i="1"/>
  <c r="BU93" i="1"/>
  <c r="BX1207" i="1"/>
  <c r="BM60" i="1"/>
  <c r="BX1209" i="1"/>
  <c r="BU1206" i="1"/>
  <c r="BU1220" i="1"/>
  <c r="BN732" i="1"/>
  <c r="BM732" i="1"/>
  <c r="BV893" i="1"/>
  <c r="BT893" i="1"/>
  <c r="BT643" i="1"/>
  <c r="BV643" i="1"/>
  <c r="BT103" i="1"/>
  <c r="BV103" i="1"/>
  <c r="BT607" i="1"/>
  <c r="BV607" i="1"/>
  <c r="BT242" i="1"/>
  <c r="BV242" i="1"/>
  <c r="BN585" i="1"/>
  <c r="BM585" i="1"/>
  <c r="BT801" i="1"/>
  <c r="BV1066" i="1"/>
  <c r="BT9" i="1"/>
  <c r="BT964" i="1"/>
  <c r="BV100" i="1"/>
  <c r="BT975" i="1"/>
  <c r="BN117" i="1"/>
  <c r="BN923" i="1"/>
  <c r="BM865" i="1"/>
  <c r="BM765" i="1"/>
  <c r="BM872" i="1"/>
  <c r="BT1175" i="1"/>
  <c r="BV1039" i="1"/>
  <c r="BT962" i="1"/>
  <c r="BV573" i="1"/>
  <c r="BN865" i="1"/>
  <c r="BO404" i="1"/>
  <c r="BT1169" i="1"/>
  <c r="BT963" i="1"/>
  <c r="BV76" i="1"/>
  <c r="BT841" i="1"/>
  <c r="BV638" i="1"/>
  <c r="BT540" i="1"/>
  <c r="BM371" i="1"/>
  <c r="BO876" i="1"/>
  <c r="BM219" i="1"/>
  <c r="BM171" i="1"/>
  <c r="BX72" i="1"/>
  <c r="BO539" i="1"/>
  <c r="BO627" i="1"/>
  <c r="BM1093" i="1"/>
  <c r="BO321" i="1"/>
  <c r="BM531" i="1"/>
  <c r="BO142" i="1"/>
  <c r="BV1058" i="1"/>
  <c r="BV529" i="1"/>
  <c r="BT1047" i="1"/>
  <c r="BV1178" i="1"/>
  <c r="BT834" i="1"/>
  <c r="BV241" i="1"/>
  <c r="BN371" i="1"/>
  <c r="BN876" i="1"/>
  <c r="BM312" i="1"/>
  <c r="BN171" i="1"/>
  <c r="BM614" i="1"/>
  <c r="BM146" i="1"/>
  <c r="BT677" i="1"/>
  <c r="BT993" i="1"/>
  <c r="BV321" i="1"/>
  <c r="BT970" i="1"/>
  <c r="BV775" i="1"/>
  <c r="BM879" i="1"/>
  <c r="BM604" i="1"/>
  <c r="BM1101" i="1"/>
  <c r="BO1048" i="1"/>
  <c r="BN146" i="1"/>
  <c r="BM655" i="1"/>
  <c r="BO531" i="1"/>
  <c r="BV533" i="1"/>
  <c r="BV1139" i="1"/>
  <c r="BV1170" i="1"/>
  <c r="BV634" i="1"/>
  <c r="BV1156" i="1"/>
  <c r="BT113" i="1"/>
  <c r="BN879" i="1"/>
  <c r="BN604" i="1"/>
  <c r="BN1048" i="1"/>
  <c r="BM201" i="1"/>
  <c r="BO480" i="1"/>
  <c r="BM957" i="1"/>
  <c r="BO765" i="1"/>
  <c r="BM654" i="1"/>
  <c r="BM603" i="1"/>
  <c r="BM336" i="1"/>
  <c r="BO936" i="1"/>
  <c r="BV748" i="1"/>
  <c r="BV957" i="1"/>
  <c r="BT203" i="1"/>
  <c r="BM955" i="1"/>
  <c r="BM406" i="1"/>
  <c r="BN440" i="1"/>
  <c r="BM1191" i="1"/>
  <c r="BN201" i="1"/>
  <c r="BN957" i="1"/>
  <c r="BV11" i="1"/>
  <c r="BT11" i="1"/>
  <c r="BT303" i="1"/>
  <c r="BV303" i="1"/>
  <c r="BT1181" i="1"/>
  <c r="BV1181" i="1"/>
  <c r="BV531" i="1"/>
  <c r="BT531" i="1"/>
  <c r="BV827" i="1"/>
  <c r="BT827" i="1"/>
  <c r="BV233" i="1"/>
  <c r="BT233" i="1"/>
  <c r="BV417" i="1"/>
  <c r="BT1161" i="1"/>
  <c r="BV387" i="1"/>
  <c r="BM93" i="1"/>
  <c r="BM977" i="1"/>
  <c r="BO1180" i="1"/>
  <c r="BM694" i="1"/>
  <c r="BO1116" i="1"/>
  <c r="BM5" i="1"/>
  <c r="BN977" i="1"/>
  <c r="BO742" i="1"/>
  <c r="BO93" i="1"/>
  <c r="BN1180" i="1"/>
  <c r="BN694" i="1"/>
  <c r="BM15" i="1"/>
  <c r="BT374" i="1"/>
  <c r="BT789" i="1"/>
  <c r="BN1116" i="1"/>
  <c r="BN5" i="1"/>
  <c r="BM554" i="1"/>
  <c r="BO223" i="1"/>
  <c r="BT1089" i="1"/>
  <c r="BV432" i="1"/>
  <c r="BV390" i="1"/>
  <c r="BV708" i="1"/>
  <c r="BM742" i="1"/>
  <c r="BM548" i="1"/>
  <c r="BM449" i="1"/>
  <c r="BM813" i="1"/>
  <c r="BM1119" i="1"/>
  <c r="BM592" i="1"/>
  <c r="BV101" i="1"/>
  <c r="BT87" i="1"/>
  <c r="BT422" i="1"/>
  <c r="BV311" i="1"/>
  <c r="BM129" i="1"/>
  <c r="BN813" i="1"/>
  <c r="BM1039" i="1"/>
  <c r="BT924" i="1"/>
  <c r="BO1168" i="1"/>
  <c r="BO650" i="1"/>
  <c r="BO554" i="1"/>
  <c r="BT770" i="1"/>
  <c r="BV859" i="1"/>
  <c r="BV541" i="1"/>
  <c r="BT464" i="1"/>
  <c r="BV1094" i="1"/>
  <c r="BT792" i="1"/>
  <c r="BV646" i="1"/>
  <c r="BT854" i="1"/>
  <c r="BT120" i="1"/>
  <c r="BO129" i="1"/>
  <c r="BM132" i="1"/>
  <c r="BN650" i="1"/>
  <c r="BO987" i="1"/>
  <c r="BM821" i="1"/>
  <c r="BT27" i="1"/>
  <c r="BV380" i="1"/>
  <c r="BM1120" i="1"/>
  <c r="BN987" i="1"/>
  <c r="BT435" i="1"/>
  <c r="BN77" i="1"/>
  <c r="BO366" i="1"/>
  <c r="BO141" i="1"/>
  <c r="BO1119" i="1"/>
  <c r="BV1002" i="1"/>
  <c r="BV782" i="1"/>
  <c r="BT449" i="1"/>
  <c r="BT1159" i="1"/>
  <c r="BV927" i="1"/>
  <c r="BN366" i="1"/>
  <c r="BM547" i="1"/>
  <c r="BN141" i="1"/>
  <c r="BM846" i="1"/>
  <c r="BM223" i="1"/>
  <c r="BT896" i="1"/>
  <c r="BV345" i="1"/>
  <c r="BV727" i="1"/>
  <c r="BO602" i="1"/>
  <c r="BN547" i="1"/>
  <c r="BO614" i="1"/>
  <c r="BO132" i="1"/>
  <c r="BN846" i="1"/>
  <c r="BT466" i="1"/>
  <c r="BV693" i="1"/>
  <c r="BV340" i="1"/>
  <c r="BT1129" i="1"/>
  <c r="BV461" i="1"/>
  <c r="BT22" i="1"/>
  <c r="BM521" i="1"/>
  <c r="BM624" i="1"/>
  <c r="BV1157" i="1"/>
  <c r="BT1096" i="1"/>
  <c r="BN1092" i="1"/>
  <c r="BN521" i="1"/>
  <c r="BO1062" i="1"/>
  <c r="BM602" i="1"/>
  <c r="BT897" i="1"/>
  <c r="BV710" i="1"/>
  <c r="BM1092" i="1"/>
  <c r="BN1062" i="1"/>
  <c r="BO624" i="1"/>
  <c r="BO592" i="1"/>
  <c r="BV1055" i="1"/>
  <c r="BO449" i="1"/>
  <c r="BO149" i="1"/>
  <c r="BO221" i="1"/>
  <c r="BV670" i="1"/>
  <c r="BT670" i="1"/>
  <c r="BV800" i="1"/>
  <c r="BT800" i="1"/>
  <c r="BV939" i="1"/>
  <c r="BT939" i="1"/>
  <c r="BV1048" i="1"/>
  <c r="BT1048" i="1"/>
  <c r="BT1116" i="1"/>
  <c r="BV1116" i="1"/>
  <c r="BT313" i="1"/>
  <c r="BV313" i="1"/>
  <c r="BT1006" i="1"/>
  <c r="BV1006" i="1"/>
  <c r="BV658" i="1"/>
  <c r="BV140" i="1"/>
  <c r="BV184" i="1"/>
  <c r="BV842" i="1"/>
  <c r="BO1083" i="1"/>
  <c r="BO316" i="1"/>
  <c r="BO814" i="1"/>
  <c r="BT527" i="1"/>
  <c r="BV998" i="1"/>
  <c r="BM1002" i="1"/>
  <c r="BN1083" i="1"/>
  <c r="BO305" i="1"/>
  <c r="BM319" i="1"/>
  <c r="BT1054" i="1"/>
  <c r="BT90" i="1"/>
  <c r="BN1002" i="1"/>
  <c r="BN305" i="1"/>
  <c r="BV1167" i="1"/>
  <c r="BV282" i="1"/>
  <c r="BT814" i="1"/>
  <c r="BO1106" i="1"/>
  <c r="BM976" i="1"/>
  <c r="BV388" i="1"/>
  <c r="BT482" i="1"/>
  <c r="BT581" i="1"/>
  <c r="BO412" i="1"/>
  <c r="BO919" i="1"/>
  <c r="BV361" i="1"/>
  <c r="BV864" i="1"/>
  <c r="BV1138" i="1"/>
  <c r="BV39" i="1"/>
  <c r="BV280" i="1"/>
  <c r="BN412" i="1"/>
  <c r="BO941" i="1"/>
  <c r="BN919" i="1"/>
  <c r="BM1031" i="1"/>
  <c r="BN941" i="1"/>
  <c r="BO708" i="1"/>
  <c r="BO1064" i="1"/>
  <c r="BO143" i="1"/>
  <c r="BT1191" i="1"/>
  <c r="BV1191" i="1"/>
  <c r="BV124" i="1"/>
  <c r="BT124" i="1"/>
  <c r="BT606" i="1"/>
  <c r="BV606" i="1"/>
  <c r="BV682" i="1"/>
  <c r="BT682" i="1"/>
  <c r="BO417" i="1"/>
  <c r="BN783" i="1"/>
  <c r="BO783" i="1"/>
  <c r="BM783" i="1"/>
  <c r="BX484" i="1"/>
  <c r="BO821" i="1"/>
  <c r="BT1043" i="1"/>
  <c r="BN610" i="1"/>
  <c r="BN824" i="1"/>
  <c r="BO634" i="1"/>
  <c r="BM552" i="1"/>
  <c r="BO465" i="1"/>
  <c r="BN808" i="1"/>
  <c r="BO1039" i="1"/>
  <c r="BV559" i="1"/>
  <c r="BT559" i="1"/>
  <c r="BV619" i="1"/>
  <c r="BT619" i="1"/>
  <c r="BV1101" i="1"/>
  <c r="BT1101" i="1"/>
  <c r="BT1057" i="1"/>
  <c r="BV1057" i="1"/>
  <c r="BV157" i="1"/>
  <c r="BT157" i="1"/>
  <c r="BT754" i="1"/>
  <c r="BV754" i="1"/>
  <c r="BV1112" i="1"/>
  <c r="BT1112" i="1"/>
  <c r="BV914" i="1"/>
  <c r="BT914" i="1"/>
  <c r="BV382" i="1"/>
  <c r="BT382" i="1"/>
  <c r="BO1003" i="1"/>
  <c r="BO295" i="1"/>
  <c r="BN143" i="1"/>
  <c r="BM325" i="1"/>
  <c r="BM286" i="1"/>
  <c r="BO757" i="1"/>
  <c r="BO1058" i="1"/>
  <c r="BM814" i="1"/>
  <c r="BN625" i="1"/>
  <c r="BM480" i="1"/>
  <c r="BO440" i="1"/>
  <c r="BM722" i="1"/>
  <c r="BO722" i="1"/>
  <c r="BM1058" i="1"/>
  <c r="BO319" i="1"/>
  <c r="BM295" i="1"/>
  <c r="BO167" i="1"/>
  <c r="BO286" i="1"/>
  <c r="BO558" i="1"/>
  <c r="BT386" i="1"/>
  <c r="BV386" i="1"/>
  <c r="BT28" i="1"/>
  <c r="BV28" i="1"/>
  <c r="BV421" i="1"/>
  <c r="BT421" i="1"/>
  <c r="BV1007" i="1"/>
  <c r="BT1007" i="1"/>
  <c r="BV467" i="1"/>
  <c r="BT467" i="1"/>
  <c r="BO27" i="1"/>
  <c r="BN1022" i="1"/>
  <c r="BO1022" i="1"/>
  <c r="BN1192" i="1"/>
  <c r="BO1192" i="1"/>
  <c r="BM1192" i="1"/>
  <c r="BM27" i="1"/>
  <c r="BN713" i="1"/>
  <c r="BO713" i="1"/>
  <c r="BO1120" i="1"/>
  <c r="BO225" i="1"/>
  <c r="BO743" i="1"/>
  <c r="BM824" i="1"/>
  <c r="BO32" i="1"/>
  <c r="BM757" i="1"/>
  <c r="BM240" i="1"/>
  <c r="BN912" i="1"/>
  <c r="BM912" i="1"/>
  <c r="BO912" i="1"/>
  <c r="BV1028" i="1"/>
  <c r="BT1028" i="1"/>
  <c r="BV576" i="1"/>
  <c r="BT576" i="1"/>
  <c r="BT136" i="1"/>
  <c r="BV136" i="1"/>
  <c r="BO97" i="1"/>
  <c r="BM97" i="1"/>
  <c r="BN1042" i="1"/>
  <c r="BO1042" i="1"/>
  <c r="BM1042" i="1"/>
  <c r="BN942" i="1"/>
  <c r="BM942" i="1"/>
  <c r="BM689" i="1"/>
  <c r="BX337" i="1"/>
  <c r="BN689" i="1"/>
  <c r="BM1117" i="1"/>
  <c r="BM1003" i="1"/>
  <c r="BM417" i="1"/>
  <c r="BV798" i="1"/>
  <c r="BT798" i="1"/>
  <c r="BM834" i="1"/>
  <c r="BO834" i="1"/>
  <c r="BM1008" i="1"/>
  <c r="BT196" i="1"/>
  <c r="BV196" i="1"/>
  <c r="BT138" i="1"/>
  <c r="BV138" i="1"/>
  <c r="BV697" i="1"/>
  <c r="BT697" i="1"/>
  <c r="BT38" i="1"/>
  <c r="BV38" i="1"/>
  <c r="BT553" i="1"/>
  <c r="BV553" i="1"/>
  <c r="BT462" i="1"/>
  <c r="BM159" i="1"/>
  <c r="BM831" i="1"/>
  <c r="BT598" i="1"/>
  <c r="BM1010" i="1"/>
  <c r="BV318" i="1"/>
  <c r="BN1010" i="1"/>
  <c r="BV699" i="1"/>
  <c r="BT205" i="1"/>
  <c r="BV1063" i="1"/>
  <c r="BT1063" i="1"/>
  <c r="BV822" i="1"/>
  <c r="BT822" i="1"/>
  <c r="BT694" i="1"/>
  <c r="BV694" i="1"/>
  <c r="BV835" i="1"/>
  <c r="BT835" i="1"/>
  <c r="BV1040" i="1"/>
  <c r="BT1040" i="1"/>
  <c r="BV1190" i="1"/>
  <c r="BT1190" i="1"/>
  <c r="BV949" i="1"/>
  <c r="BT949" i="1"/>
  <c r="BV958" i="1"/>
  <c r="BT958" i="1"/>
  <c r="BV969" i="1"/>
  <c r="BT969" i="1"/>
  <c r="BV339" i="1"/>
  <c r="BT339" i="1"/>
  <c r="BV816" i="1"/>
  <c r="BT816" i="1"/>
  <c r="BV829" i="1"/>
  <c r="BT829" i="1"/>
  <c r="BT851" i="1"/>
  <c r="BV851" i="1"/>
  <c r="BV1105" i="1"/>
  <c r="BT1105" i="1"/>
  <c r="BT476" i="1"/>
  <c r="BV476" i="1"/>
  <c r="BV916" i="1"/>
  <c r="BT916" i="1"/>
  <c r="BV977" i="1"/>
  <c r="BT977" i="1"/>
  <c r="BT1180" i="1"/>
  <c r="BV1180" i="1"/>
  <c r="BT77" i="1"/>
  <c r="BV77" i="1"/>
  <c r="BT298" i="1"/>
  <c r="BV298" i="1"/>
  <c r="BV902" i="1"/>
  <c r="BT902" i="1"/>
  <c r="BV629" i="1"/>
  <c r="BT629" i="1"/>
  <c r="BT1162" i="1"/>
  <c r="BV1162" i="1"/>
  <c r="BT561" i="1"/>
  <c r="BV561" i="1"/>
  <c r="BM441" i="1"/>
  <c r="BN1033" i="1"/>
  <c r="BO1033" i="1"/>
  <c r="BM1033" i="1"/>
  <c r="BT990" i="1"/>
  <c r="BT1017" i="1"/>
  <c r="BN616" i="1"/>
  <c r="BN622" i="1"/>
  <c r="BO622" i="1"/>
  <c r="BV143" i="1"/>
  <c r="BV730" i="1"/>
  <c r="BV728" i="1"/>
  <c r="BV430" i="1"/>
  <c r="BT10" i="1"/>
  <c r="BT154" i="1"/>
  <c r="BT786" i="1"/>
  <c r="BM1029" i="1"/>
  <c r="BN437" i="1"/>
  <c r="BO437" i="1"/>
  <c r="BM530" i="1"/>
  <c r="BN1029" i="1"/>
  <c r="BO542" i="1"/>
  <c r="BN959" i="1"/>
  <c r="BM959" i="1"/>
  <c r="BM704" i="1"/>
  <c r="BM850" i="1"/>
  <c r="BM560" i="1"/>
  <c r="BM556" i="1"/>
  <c r="BT885" i="1"/>
  <c r="BV614" i="1"/>
  <c r="BN704" i="1"/>
  <c r="BN850" i="1"/>
  <c r="BN560" i="1"/>
  <c r="BN556" i="1"/>
  <c r="BN393" i="1"/>
  <c r="BO393" i="1"/>
  <c r="BM393" i="1"/>
  <c r="BV163" i="1"/>
  <c r="BV414" i="1"/>
  <c r="BO145" i="1"/>
  <c r="BO959" i="1"/>
  <c r="BV848" i="1"/>
  <c r="BV378" i="1"/>
  <c r="BV612" i="1"/>
  <c r="BO441" i="1"/>
  <c r="BM296" i="1"/>
  <c r="BN145" i="1"/>
  <c r="BO398" i="1"/>
  <c r="BM594" i="1"/>
  <c r="BO296" i="1"/>
  <c r="BO331" i="1"/>
  <c r="BV1164" i="1"/>
  <c r="BV368" i="1"/>
  <c r="BN398" i="1"/>
  <c r="BO530" i="1"/>
  <c r="BO594" i="1"/>
  <c r="BT999" i="1"/>
  <c r="BV128" i="1"/>
  <c r="BT82" i="1"/>
  <c r="BT874" i="1"/>
  <c r="BV474" i="1"/>
  <c r="BV590" i="1"/>
  <c r="BV413" i="1"/>
  <c r="BT36" i="1"/>
  <c r="BO1101" i="1"/>
  <c r="BM1165" i="1"/>
  <c r="BM542" i="1"/>
  <c r="BM622" i="1"/>
  <c r="BO831" i="1"/>
  <c r="BT954" i="1"/>
  <c r="BT1064" i="1"/>
  <c r="BT937" i="1"/>
  <c r="BT547" i="1"/>
  <c r="BT890" i="1"/>
  <c r="BM90" i="1"/>
  <c r="BO945" i="1"/>
  <c r="BN1165" i="1"/>
  <c r="BM32" i="1"/>
  <c r="BN176" i="1"/>
  <c r="BM176" i="1"/>
  <c r="BO176" i="1"/>
  <c r="BV306" i="1"/>
  <c r="BN945" i="1"/>
  <c r="BM700" i="1"/>
  <c r="BN1046" i="1"/>
  <c r="BO1046" i="1"/>
  <c r="BM1046" i="1"/>
  <c r="BT1087" i="1"/>
  <c r="BV750" i="1"/>
  <c r="BT826" i="1"/>
  <c r="BV668" i="1"/>
  <c r="BT681" i="1"/>
  <c r="BT669" i="1"/>
  <c r="BV1107" i="1"/>
  <c r="BV787" i="1"/>
  <c r="BV847" i="1"/>
  <c r="BN700" i="1"/>
  <c r="BN237" i="1"/>
  <c r="BM903" i="1"/>
  <c r="BN1005" i="1"/>
  <c r="BJ212" i="1"/>
  <c r="BK212" i="1" s="1"/>
  <c r="BL212" i="1" s="1"/>
  <c r="BO212" i="1" s="1"/>
  <c r="BO1117" i="1"/>
  <c r="BN964" i="1"/>
  <c r="BM964" i="1"/>
  <c r="BV277" i="1"/>
  <c r="BT91" i="1"/>
  <c r="BT966" i="1"/>
  <c r="BT563" i="1"/>
  <c r="BT903" i="1"/>
  <c r="BM80" i="1"/>
  <c r="BO744" i="1"/>
  <c r="BO1112" i="1"/>
  <c r="BM610" i="1"/>
  <c r="BX1019" i="1"/>
  <c r="BM525" i="1"/>
  <c r="BO80" i="1"/>
  <c r="BO525" i="1"/>
  <c r="BN744" i="1"/>
  <c r="BN1112" i="1"/>
  <c r="BV618" i="1"/>
  <c r="BT618" i="1"/>
  <c r="BT470" i="1"/>
  <c r="BV470" i="1"/>
  <c r="BV216" i="1"/>
  <c r="BT216" i="1"/>
  <c r="BT882" i="1"/>
  <c r="BV882" i="1"/>
  <c r="BT330" i="1"/>
  <c r="BV330" i="1"/>
  <c r="BM760" i="1"/>
  <c r="BM640" i="1"/>
  <c r="BO29" i="1"/>
  <c r="BM331" i="1"/>
  <c r="BT774" i="1"/>
  <c r="BV774" i="1"/>
  <c r="BV25" i="1"/>
  <c r="BT25" i="1"/>
  <c r="BV1005" i="1"/>
  <c r="BT1005" i="1"/>
  <c r="BV442" i="1"/>
  <c r="BT442" i="1"/>
  <c r="BT941" i="1"/>
  <c r="BV941" i="1"/>
  <c r="BN741" i="1"/>
  <c r="BO427" i="1"/>
  <c r="BO188" i="1"/>
  <c r="BO760" i="1"/>
  <c r="BM1063" i="1"/>
  <c r="BN1063" i="1"/>
  <c r="BT542" i="1"/>
  <c r="BV542" i="1"/>
  <c r="BT1183" i="1"/>
  <c r="BV1183" i="1"/>
  <c r="BV895" i="1"/>
  <c r="BT895" i="1"/>
  <c r="BT1188" i="1"/>
  <c r="BV1188" i="1"/>
  <c r="BN836" i="1"/>
  <c r="BO836" i="1"/>
  <c r="BN860" i="1"/>
  <c r="BM860" i="1"/>
  <c r="BN314" i="1"/>
  <c r="BM314" i="1"/>
  <c r="BN961" i="1"/>
  <c r="BO961" i="1"/>
  <c r="BM682" i="1"/>
  <c r="BO183" i="1"/>
  <c r="BO237" i="1"/>
  <c r="BN183" i="1"/>
  <c r="BO615" i="1"/>
  <c r="BV808" i="1"/>
  <c r="BT808" i="1"/>
  <c r="BV412" i="1"/>
  <c r="BT412" i="1"/>
  <c r="BV945" i="1"/>
  <c r="BT945" i="1"/>
  <c r="BV199" i="1"/>
  <c r="BT199" i="1"/>
  <c r="BT901" i="1"/>
  <c r="BV901" i="1"/>
  <c r="BV625" i="1"/>
  <c r="BT625" i="1"/>
  <c r="BX260" i="1"/>
  <c r="BQ198" i="1"/>
  <c r="BR198" i="1" s="1"/>
  <c r="BS198" i="1" s="1"/>
  <c r="BV198" i="1" s="1"/>
  <c r="BT1186" i="1"/>
  <c r="BV1186" i="1"/>
  <c r="BV1083" i="1"/>
  <c r="BT1083" i="1"/>
  <c r="BV440" i="1"/>
  <c r="BT440" i="1"/>
  <c r="BT224" i="1"/>
  <c r="BV224" i="1"/>
  <c r="BT923" i="1"/>
  <c r="BV923" i="1"/>
  <c r="BN925" i="1"/>
  <c r="BM85" i="1"/>
  <c r="BM34" i="1"/>
  <c r="BX263" i="1"/>
  <c r="BO46" i="1"/>
  <c r="BN46" i="1"/>
  <c r="BM207" i="1"/>
  <c r="BQ293" i="1"/>
  <c r="BR293" i="1" s="1"/>
  <c r="BS293" i="1" s="1"/>
  <c r="BT293" i="1" s="1"/>
  <c r="BV980" i="1"/>
  <c r="BT980" i="1"/>
  <c r="BV741" i="1"/>
  <c r="BT741" i="1"/>
  <c r="BV610" i="1"/>
  <c r="BT610" i="1"/>
  <c r="BT1010" i="1"/>
  <c r="BV1010" i="1"/>
  <c r="BV290" i="1"/>
  <c r="BT290" i="1"/>
  <c r="BV292" i="1"/>
  <c r="BT292" i="1"/>
  <c r="BT743" i="1"/>
  <c r="BV743" i="1"/>
  <c r="BT215" i="1"/>
  <c r="BV215" i="1"/>
  <c r="BV720" i="1"/>
  <c r="BT720" i="1"/>
  <c r="BV305" i="1"/>
  <c r="BT305" i="1"/>
  <c r="BT118" i="1"/>
  <c r="BV118" i="1"/>
  <c r="BT416" i="1"/>
  <c r="BV416" i="1"/>
  <c r="BT145" i="1"/>
  <c r="BV145" i="1"/>
  <c r="BT616" i="1"/>
  <c r="BV616" i="1"/>
  <c r="BT1189" i="1"/>
  <c r="BV1189" i="1"/>
  <c r="BN152" i="1"/>
  <c r="BT758" i="1"/>
  <c r="BV758" i="1"/>
  <c r="BV849" i="1"/>
  <c r="BT849" i="1"/>
  <c r="BV1034" i="1"/>
  <c r="BT1034" i="1"/>
  <c r="BT1038" i="1"/>
  <c r="BV1038" i="1"/>
  <c r="BV762" i="1"/>
  <c r="BT762" i="1"/>
  <c r="BV443" i="1"/>
  <c r="BT443" i="1"/>
  <c r="BV587" i="1"/>
  <c r="BT587" i="1"/>
  <c r="BT751" i="1"/>
  <c r="BV751" i="1"/>
  <c r="BV463" i="1"/>
  <c r="BT463" i="1"/>
  <c r="BT190" i="1"/>
  <c r="BV190" i="1"/>
  <c r="BV819" i="1"/>
  <c r="BT819" i="1"/>
  <c r="BT427" i="1"/>
  <c r="BV427" i="1"/>
  <c r="BV852" i="1"/>
  <c r="BT852" i="1"/>
  <c r="BT744" i="1"/>
  <c r="BV744" i="1"/>
  <c r="BV844" i="1"/>
  <c r="BT844" i="1"/>
  <c r="BV312" i="1"/>
  <c r="BT312" i="1"/>
  <c r="BN19" i="1"/>
  <c r="BO85" i="1"/>
  <c r="BO90" i="1"/>
  <c r="BQ1184" i="1"/>
  <c r="BR1184" i="1" s="1"/>
  <c r="BS1184" i="1" s="1"/>
  <c r="BQ96" i="1"/>
  <c r="BR96" i="1" s="1"/>
  <c r="BS96" i="1" s="1"/>
  <c r="BN969" i="1"/>
  <c r="BO969" i="1"/>
  <c r="BM969" i="1"/>
  <c r="BQ853" i="1"/>
  <c r="BR853" i="1" s="1"/>
  <c r="BS853" i="1" s="1"/>
  <c r="BQ447" i="1"/>
  <c r="BR447" i="1" s="1"/>
  <c r="BS447" i="1" s="1"/>
  <c r="BN774" i="1"/>
  <c r="BO774" i="1"/>
  <c r="BM774" i="1"/>
  <c r="BQ1165" i="1"/>
  <c r="BR1165" i="1" s="1"/>
  <c r="BS1165" i="1" s="1"/>
  <c r="BQ373" i="1"/>
  <c r="BR373" i="1" s="1"/>
  <c r="BS373" i="1" s="1"/>
  <c r="BQ457" i="1"/>
  <c r="BR457" i="1" s="1"/>
  <c r="BS457" i="1" s="1"/>
  <c r="BQ769" i="1"/>
  <c r="BR769" i="1" s="1"/>
  <c r="BS769" i="1" s="1"/>
  <c r="BQ210" i="1"/>
  <c r="BR210" i="1" s="1"/>
  <c r="BS210" i="1" s="1"/>
  <c r="BQ746" i="1"/>
  <c r="BR746" i="1" s="1"/>
  <c r="BS746" i="1" s="1"/>
  <c r="BQ689" i="1"/>
  <c r="BR689" i="1" s="1"/>
  <c r="BS689" i="1" s="1"/>
  <c r="BN939" i="1"/>
  <c r="BO939" i="1"/>
  <c r="BM939" i="1"/>
  <c r="BQ704" i="1"/>
  <c r="BR704" i="1" s="1"/>
  <c r="BS704" i="1" s="1"/>
  <c r="BQ879" i="1"/>
  <c r="BR879" i="1" s="1"/>
  <c r="BS879" i="1" s="1"/>
  <c r="BQ1030" i="1"/>
  <c r="BR1030" i="1" s="1"/>
  <c r="BS1030" i="1" s="1"/>
  <c r="BQ919" i="1"/>
  <c r="BR919" i="1" s="1"/>
  <c r="BS919" i="1" s="1"/>
  <c r="BN443" i="1"/>
  <c r="BM443" i="1"/>
  <c r="BO443" i="1"/>
  <c r="BN851" i="1"/>
  <c r="BM851" i="1"/>
  <c r="BN1040" i="1"/>
  <c r="BO1040" i="1"/>
  <c r="BN1038" i="1"/>
  <c r="BM1038" i="1"/>
  <c r="BO1038" i="1"/>
  <c r="BV465" i="1"/>
  <c r="BT465" i="1"/>
  <c r="BV117" i="1"/>
  <c r="BT117" i="1"/>
  <c r="BT753" i="1"/>
  <c r="BV753" i="1"/>
  <c r="BV237" i="1"/>
  <c r="BT237" i="1"/>
  <c r="BV613" i="1"/>
  <c r="BT613" i="1"/>
  <c r="BV212" i="1"/>
  <c r="BT212" i="1"/>
  <c r="BT596" i="1"/>
  <c r="BV596" i="1"/>
  <c r="BQ480" i="1"/>
  <c r="BR480" i="1" s="1"/>
  <c r="BS480" i="1" s="1"/>
  <c r="BQ960" i="1"/>
  <c r="BR960" i="1" s="1"/>
  <c r="BS960" i="1" s="1"/>
  <c r="BQ554" i="1"/>
  <c r="BR554" i="1" s="1"/>
  <c r="BS554" i="1" s="1"/>
  <c r="BN373" i="1"/>
  <c r="BM373" i="1"/>
  <c r="BO373" i="1"/>
  <c r="BQ187" i="1"/>
  <c r="BR187" i="1" s="1"/>
  <c r="BS187" i="1" s="1"/>
  <c r="BQ636" i="1"/>
  <c r="BR636" i="1" s="1"/>
  <c r="BS636" i="1" s="1"/>
  <c r="BQ193" i="1"/>
  <c r="BR193" i="1" s="1"/>
  <c r="BS193" i="1" s="1"/>
  <c r="BQ702" i="1"/>
  <c r="BR702" i="1" s="1"/>
  <c r="BS702" i="1" s="1"/>
  <c r="BQ521" i="1"/>
  <c r="BR521" i="1" s="1"/>
  <c r="BS521" i="1" s="1"/>
  <c r="BQ917" i="1"/>
  <c r="BR917" i="1" s="1"/>
  <c r="BS917" i="1" s="1"/>
  <c r="BQ911" i="1"/>
  <c r="BR911" i="1" s="1"/>
  <c r="BS911" i="1" s="1"/>
  <c r="BQ778" i="1"/>
  <c r="BR778" i="1" s="1"/>
  <c r="BS778" i="1" s="1"/>
  <c r="BQ479" i="1"/>
  <c r="BR479" i="1" s="1"/>
  <c r="BS479" i="1" s="1"/>
  <c r="BQ398" i="1"/>
  <c r="BR398" i="1" s="1"/>
  <c r="BS398" i="1" s="1"/>
  <c r="BQ325" i="1"/>
  <c r="BR325" i="1" s="1"/>
  <c r="BS325" i="1" s="1"/>
  <c r="BQ604" i="1"/>
  <c r="BR604" i="1" s="1"/>
  <c r="BS604" i="1" s="1"/>
  <c r="BQ1062" i="1"/>
  <c r="BR1062" i="1" s="1"/>
  <c r="BS1062" i="1" s="1"/>
  <c r="BQ763" i="1"/>
  <c r="BR763" i="1" s="1"/>
  <c r="BS763" i="1" s="1"/>
  <c r="BQ177" i="1"/>
  <c r="BR177" i="1" s="1"/>
  <c r="BS177" i="1" s="1"/>
  <c r="BQ973" i="1"/>
  <c r="BR973" i="1" s="1"/>
  <c r="BS973" i="1" s="1"/>
  <c r="BQ1031" i="1"/>
  <c r="BR1031" i="1" s="1"/>
  <c r="BS1031" i="1" s="1"/>
  <c r="BQ850" i="1"/>
  <c r="BR850" i="1" s="1"/>
  <c r="BS850" i="1" s="1"/>
  <c r="BQ583" i="1"/>
  <c r="BR583" i="1" s="1"/>
  <c r="BS583" i="1" s="1"/>
  <c r="BQ686" i="1"/>
  <c r="BR686" i="1" s="1"/>
  <c r="BS686" i="1" s="1"/>
  <c r="BQ355" i="1"/>
  <c r="BR355" i="1" s="1"/>
  <c r="BS355" i="1" s="1"/>
  <c r="BQ226" i="1"/>
  <c r="BR226" i="1" s="1"/>
  <c r="BS226" i="1" s="1"/>
  <c r="BQ473" i="1"/>
  <c r="BR473" i="1" s="1"/>
  <c r="BS473" i="1" s="1"/>
  <c r="BN769" i="1"/>
  <c r="BO769" i="1"/>
  <c r="BM769" i="1"/>
  <c r="BQ168" i="1"/>
  <c r="BR168" i="1" s="1"/>
  <c r="BS168" i="1" s="1"/>
  <c r="BN960" i="1"/>
  <c r="BM960" i="1"/>
  <c r="BN187" i="1"/>
  <c r="BO187" i="1"/>
  <c r="BN686" i="1"/>
  <c r="BO686" i="1"/>
  <c r="BM686" i="1"/>
  <c r="BN355" i="1"/>
  <c r="BO355" i="1"/>
  <c r="BM355" i="1"/>
  <c r="BN226" i="1"/>
  <c r="BO226" i="1"/>
  <c r="BM226" i="1"/>
  <c r="BN473" i="1"/>
  <c r="BM473" i="1"/>
  <c r="BO473" i="1"/>
  <c r="BN168" i="1"/>
  <c r="BO168" i="1"/>
  <c r="BM168" i="1"/>
  <c r="BQ53" i="1"/>
  <c r="BR53" i="1" s="1"/>
  <c r="BS53" i="1" s="1"/>
  <c r="BQ908" i="1"/>
  <c r="BR908" i="1" s="1"/>
  <c r="BS908" i="1" s="1"/>
  <c r="BQ1098" i="1"/>
  <c r="BR1098" i="1" s="1"/>
  <c r="BS1098" i="1" s="1"/>
  <c r="BQ371" i="1"/>
  <c r="BR371" i="1" s="1"/>
  <c r="BS371" i="1" s="1"/>
  <c r="BQ876" i="1"/>
  <c r="BR876" i="1" s="1"/>
  <c r="BS876" i="1" s="1"/>
  <c r="BQ928" i="1"/>
  <c r="BR928" i="1" s="1"/>
  <c r="BS928" i="1" s="1"/>
  <c r="BQ1050" i="1"/>
  <c r="BR1050" i="1" s="1"/>
  <c r="BS1050" i="1" s="1"/>
  <c r="BQ767" i="1"/>
  <c r="BR767" i="1" s="1"/>
  <c r="BS767" i="1" s="1"/>
  <c r="BQ175" i="1"/>
  <c r="BR175" i="1" s="1"/>
  <c r="BS175" i="1" s="1"/>
  <c r="BQ645" i="1"/>
  <c r="BR645" i="1" s="1"/>
  <c r="BS645" i="1" s="1"/>
  <c r="BQ865" i="1"/>
  <c r="BR865" i="1" s="1"/>
  <c r="BS865" i="1" s="1"/>
  <c r="BQ955" i="1"/>
  <c r="BR955" i="1" s="1"/>
  <c r="BS955" i="1" s="1"/>
  <c r="BQ790" i="1"/>
  <c r="BR790" i="1" s="1"/>
  <c r="BS790" i="1" s="1"/>
  <c r="BQ459" i="1"/>
  <c r="BR459" i="1" s="1"/>
  <c r="BS459" i="1" s="1"/>
  <c r="BQ873" i="1"/>
  <c r="BR873" i="1" s="1"/>
  <c r="BS873" i="1" s="1"/>
  <c r="BQ1016" i="1"/>
  <c r="BR1016" i="1" s="1"/>
  <c r="BS1016" i="1" s="1"/>
  <c r="BQ1154" i="1"/>
  <c r="BR1154" i="1" s="1"/>
  <c r="BS1154" i="1" s="1"/>
  <c r="BQ578" i="1"/>
  <c r="BR578" i="1" s="1"/>
  <c r="BS578" i="1" s="1"/>
  <c r="BQ406" i="1"/>
  <c r="BR406" i="1" s="1"/>
  <c r="BS406" i="1" s="1"/>
  <c r="BQ659" i="1"/>
  <c r="BR659" i="1" s="1"/>
  <c r="BS659" i="1" s="1"/>
  <c r="BQ35" i="1"/>
  <c r="BR35" i="1" s="1"/>
  <c r="BS35" i="1" s="1"/>
  <c r="BQ777" i="1"/>
  <c r="BR777" i="1" s="1"/>
  <c r="BS777" i="1" s="1"/>
  <c r="BQ159" i="1"/>
  <c r="BR159" i="1" s="1"/>
  <c r="BS159" i="1" s="1"/>
  <c r="BQ161" i="1"/>
  <c r="BR161" i="1" s="1"/>
  <c r="BS161" i="1" s="1"/>
  <c r="BN53" i="1"/>
  <c r="BO53" i="1"/>
  <c r="BM53" i="1"/>
  <c r="BN908" i="1"/>
  <c r="BM908" i="1"/>
  <c r="BN1098" i="1"/>
  <c r="BO1098" i="1"/>
  <c r="BN659" i="1"/>
  <c r="BM659" i="1"/>
  <c r="BO659" i="1"/>
  <c r="BN35" i="1"/>
  <c r="BM35" i="1"/>
  <c r="BO35" i="1"/>
  <c r="BN777" i="1"/>
  <c r="BO777" i="1"/>
  <c r="BM777" i="1"/>
  <c r="BN161" i="1"/>
  <c r="BO161" i="1"/>
  <c r="BM161" i="1"/>
  <c r="BV411" i="1"/>
  <c r="BT411" i="1"/>
  <c r="BV275" i="1"/>
  <c r="BT275" i="1"/>
  <c r="BT811" i="1"/>
  <c r="BV811" i="1"/>
  <c r="BX516" i="1"/>
  <c r="BX833" i="1"/>
  <c r="BS171" i="1"/>
  <c r="BS209" i="1"/>
  <c r="BS150" i="1"/>
  <c r="BX258" i="1"/>
  <c r="BX271" i="1"/>
  <c r="BX519" i="1"/>
  <c r="BX61" i="1"/>
  <c r="BX333" i="1"/>
  <c r="BX54" i="1"/>
  <c r="BO77" i="1"/>
  <c r="BN188" i="1"/>
  <c r="BO207" i="1"/>
  <c r="BN13" i="1"/>
  <c r="BM99" i="1"/>
  <c r="BN29" i="1"/>
  <c r="BO19" i="1"/>
  <c r="BN99" i="1"/>
  <c r="BO34" i="1"/>
  <c r="BO152" i="1"/>
  <c r="BN217" i="1"/>
  <c r="BO217" i="1"/>
  <c r="BN169" i="1"/>
  <c r="BO169" i="1"/>
  <c r="BM169" i="1"/>
  <c r="BN160" i="1"/>
  <c r="BO160" i="1"/>
  <c r="BN112" i="1"/>
  <c r="BM112" i="1"/>
  <c r="BO112" i="1"/>
  <c r="BN26" i="1"/>
  <c r="BO26" i="1"/>
  <c r="BM26" i="1"/>
  <c r="BN162" i="1"/>
  <c r="BO162" i="1"/>
  <c r="BM162" i="1"/>
  <c r="BX500" i="1"/>
  <c r="BX488" i="1"/>
  <c r="BX489" i="1"/>
  <c r="BX276" i="1"/>
  <c r="BX745" i="1"/>
  <c r="BX115" i="1"/>
  <c r="BX976" i="1"/>
  <c r="BX570" i="1"/>
  <c r="BX979" i="1"/>
  <c r="BX978" i="1"/>
  <c r="BX944" i="1"/>
  <c r="BX323" i="1"/>
  <c r="BX905" i="1"/>
  <c r="BX546" i="1"/>
  <c r="BX405" i="1"/>
  <c r="BX1051" i="1"/>
  <c r="BX1136" i="1"/>
  <c r="BX683" i="1"/>
  <c r="BX768" i="1"/>
  <c r="BX664" i="1"/>
  <c r="BX1103" i="1"/>
  <c r="BX794" i="1"/>
  <c r="BX981" i="1"/>
  <c r="BX66" i="1"/>
  <c r="BX251" i="1"/>
  <c r="BX60" i="1"/>
  <c r="BX299" i="1"/>
  <c r="BX256" i="1"/>
  <c r="BX351" i="1"/>
  <c r="BX1023" i="1"/>
  <c r="BX267" i="1"/>
  <c r="BX248" i="1"/>
  <c r="BX505" i="1"/>
  <c r="BX265" i="1"/>
  <c r="BX755" i="1"/>
  <c r="BX213" i="1"/>
  <c r="BX244" i="1"/>
  <c r="BX255" i="1"/>
  <c r="BX784" i="1"/>
  <c r="BX264" i="1"/>
  <c r="BX247" i="1"/>
  <c r="BX62" i="1"/>
  <c r="BX243" i="1"/>
  <c r="BX353" i="1"/>
  <c r="BX1020" i="1"/>
  <c r="BX568" i="1"/>
  <c r="BX349" i="1"/>
  <c r="BX300" i="1"/>
  <c r="BX551" i="1"/>
  <c r="BX691" i="1"/>
  <c r="BX74" i="1"/>
  <c r="BX569" i="1"/>
  <c r="BX502" i="1"/>
  <c r="BX56" i="1"/>
  <c r="BX332" i="1"/>
  <c r="BX43" i="1"/>
  <c r="BX490" i="1"/>
  <c r="BX1071" i="1"/>
  <c r="BX1069" i="1"/>
  <c r="BX70" i="1"/>
  <c r="BX44" i="1"/>
  <c r="BX565" i="1"/>
  <c r="BX494" i="1"/>
  <c r="BX130" i="1"/>
  <c r="BX261" i="1"/>
  <c r="BX566" i="1"/>
  <c r="BX122" i="1"/>
  <c r="BX409" i="1"/>
  <c r="BX1081" i="1"/>
  <c r="BO2" i="1"/>
  <c r="BM2" i="1"/>
  <c r="BX282" i="1" l="1"/>
  <c r="BX748" i="1"/>
  <c r="BX419" i="1"/>
  <c r="BX57" i="1"/>
  <c r="BX499" i="1"/>
  <c r="BX67" i="1"/>
  <c r="BX495" i="1"/>
  <c r="BX504" i="1"/>
  <c r="BX486" i="1"/>
  <c r="BX652" i="1"/>
  <c r="BX354" i="1"/>
  <c r="BX58" i="1"/>
  <c r="BX915" i="1"/>
  <c r="BX918" i="1"/>
  <c r="BX245" i="1"/>
  <c r="BX250" i="1"/>
  <c r="BX900" i="1"/>
  <c r="BX269" i="1"/>
  <c r="BX272" i="1"/>
  <c r="BX121" i="1"/>
  <c r="BX253" i="1"/>
  <c r="BX274" i="1"/>
  <c r="BX71" i="1"/>
  <c r="BX249" i="1"/>
  <c r="BX63" i="1"/>
  <c r="BX352" i="1"/>
  <c r="BX365" i="1"/>
  <c r="BX1025" i="1"/>
  <c r="BX651" i="1"/>
  <c r="BX485" i="1"/>
  <c r="BX653" i="1"/>
  <c r="BX497" i="1"/>
  <c r="BX311" i="1"/>
  <c r="BX515" i="1"/>
  <c r="BX259" i="1"/>
  <c r="BX493" i="1"/>
  <c r="BX73" i="1"/>
  <c r="BX254" i="1"/>
  <c r="BX501" i="1"/>
  <c r="BX517" i="1"/>
  <c r="BX55" i="1"/>
  <c r="BX503" i="1"/>
  <c r="BX511" i="1"/>
  <c r="BX487" i="1"/>
  <c r="BX268" i="1"/>
  <c r="BX514" i="1"/>
  <c r="BX266" i="1"/>
  <c r="BX64" i="1"/>
  <c r="BX316" i="1"/>
  <c r="BX722" i="1"/>
  <c r="BX513" i="1"/>
  <c r="BX1065" i="1"/>
  <c r="BX1073" i="1"/>
  <c r="BX510" i="1"/>
  <c r="BX246" i="1"/>
  <c r="BX252" i="1"/>
  <c r="BX871" i="1"/>
  <c r="BX864" i="1"/>
  <c r="BX42" i="1"/>
  <c r="BX518" i="1"/>
  <c r="BX507" i="1"/>
  <c r="BX257" i="1"/>
  <c r="BX364" i="1"/>
  <c r="BX262" i="1"/>
  <c r="BX508" i="1"/>
  <c r="BX59" i="1"/>
  <c r="BX68" i="1"/>
  <c r="BX828" i="1"/>
  <c r="BX37" i="1"/>
  <c r="BX69" i="1"/>
  <c r="BX1021" i="1"/>
  <c r="BX550" i="1"/>
  <c r="BX410" i="1"/>
  <c r="BX1121" i="1"/>
  <c r="BX491" i="1"/>
  <c r="BX567" i="1"/>
  <c r="BX904" i="1"/>
  <c r="BX483" i="1"/>
  <c r="BX996" i="1"/>
  <c r="BX1067" i="1"/>
  <c r="BX1024" i="1"/>
  <c r="BX845" i="1"/>
  <c r="BX132" i="1"/>
  <c r="BX321" i="1"/>
  <c r="BX100" i="1"/>
  <c r="BX119" i="1"/>
  <c r="BX492" i="1"/>
  <c r="BX836" i="1"/>
  <c r="BX957" i="1"/>
  <c r="BX430" i="1"/>
  <c r="BX65" i="1"/>
  <c r="BX448" i="1"/>
  <c r="BX842" i="1"/>
  <c r="BX404" i="1"/>
  <c r="BX1138" i="1"/>
  <c r="BX869" i="1"/>
  <c r="BX622" i="1"/>
  <c r="BX277" i="1"/>
  <c r="BX668" i="1"/>
  <c r="BX432" i="1"/>
  <c r="BX898" i="1"/>
  <c r="BX708" i="1"/>
  <c r="BU212" i="1"/>
  <c r="BU237" i="1"/>
  <c r="BU117" i="1"/>
  <c r="BU844" i="1"/>
  <c r="BU852" i="1"/>
  <c r="BU819" i="1"/>
  <c r="BU463" i="1"/>
  <c r="BU587" i="1"/>
  <c r="BU762" i="1"/>
  <c r="BU1034" i="1"/>
  <c r="BU1189" i="1"/>
  <c r="BU145" i="1"/>
  <c r="BU118" i="1"/>
  <c r="BU743" i="1"/>
  <c r="BU224" i="1"/>
  <c r="BU901" i="1"/>
  <c r="BU895" i="1"/>
  <c r="BU330" i="1"/>
  <c r="BU91" i="1"/>
  <c r="BU826" i="1"/>
  <c r="BU890" i="1"/>
  <c r="BU954" i="1"/>
  <c r="BU82" i="1"/>
  <c r="BU154" i="1"/>
  <c r="BU561" i="1"/>
  <c r="BU298" i="1"/>
  <c r="BU1180" i="1"/>
  <c r="BU598" i="1"/>
  <c r="BU697" i="1"/>
  <c r="BU1028" i="1"/>
  <c r="BX1192" i="1"/>
  <c r="BU1007" i="1"/>
  <c r="BU382" i="1"/>
  <c r="BU1112" i="1"/>
  <c r="BU157" i="1"/>
  <c r="BU1101" i="1"/>
  <c r="BU559" i="1"/>
  <c r="BU682" i="1"/>
  <c r="BU124" i="1"/>
  <c r="BU482" i="1"/>
  <c r="BU814" i="1"/>
  <c r="BU527" i="1"/>
  <c r="BU939" i="1"/>
  <c r="BU670" i="1"/>
  <c r="BU1096" i="1"/>
  <c r="BU22" i="1"/>
  <c r="BU854" i="1"/>
  <c r="BU464" i="1"/>
  <c r="BU422" i="1"/>
  <c r="BU1089" i="1"/>
  <c r="BU1161" i="1"/>
  <c r="BU827" i="1"/>
  <c r="BU11" i="1"/>
  <c r="BU203" i="1"/>
  <c r="BU970" i="1"/>
  <c r="BU1169" i="1"/>
  <c r="BU962" i="1"/>
  <c r="BX765" i="1"/>
  <c r="BU975" i="1"/>
  <c r="BU893" i="1"/>
  <c r="BU758" i="1"/>
  <c r="BX758" i="1" s="1"/>
  <c r="BU305" i="1"/>
  <c r="BU292" i="1"/>
  <c r="BX292" i="1" s="1"/>
  <c r="BU741" i="1"/>
  <c r="BU440" i="1"/>
  <c r="BU625" i="1"/>
  <c r="BU199" i="1"/>
  <c r="BU412" i="1"/>
  <c r="BU542" i="1"/>
  <c r="BU1005" i="1"/>
  <c r="BU903" i="1"/>
  <c r="BU669" i="1"/>
  <c r="BU547" i="1"/>
  <c r="BU10" i="1"/>
  <c r="BU1017" i="1"/>
  <c r="BU902" i="1"/>
  <c r="BU977" i="1"/>
  <c r="BU816" i="1"/>
  <c r="BU969" i="1"/>
  <c r="BU949" i="1"/>
  <c r="BU1040" i="1"/>
  <c r="BU1063" i="1"/>
  <c r="BU553" i="1"/>
  <c r="BU196" i="1"/>
  <c r="BU798" i="1"/>
  <c r="BU136" i="1"/>
  <c r="BU28" i="1"/>
  <c r="BU1043" i="1"/>
  <c r="BU90" i="1"/>
  <c r="BU1006" i="1"/>
  <c r="BU1116" i="1"/>
  <c r="BU466" i="1"/>
  <c r="BU1159" i="1"/>
  <c r="BU435" i="1"/>
  <c r="BU27" i="1"/>
  <c r="BU87" i="1"/>
  <c r="BU789" i="1"/>
  <c r="BU1181" i="1"/>
  <c r="BX1181" i="1" s="1"/>
  <c r="BX614" i="1"/>
  <c r="BU1047" i="1"/>
  <c r="BU841" i="1"/>
  <c r="BU801" i="1"/>
  <c r="BU242" i="1"/>
  <c r="BU103" i="1"/>
  <c r="BX1077" i="1"/>
  <c r="BU613" i="1"/>
  <c r="BU465" i="1"/>
  <c r="BU312" i="1"/>
  <c r="BU443" i="1"/>
  <c r="BU849" i="1"/>
  <c r="BU616" i="1"/>
  <c r="BX616" i="1" s="1"/>
  <c r="BU416" i="1"/>
  <c r="BU215" i="1"/>
  <c r="BX215" i="1" s="1"/>
  <c r="BU1010" i="1"/>
  <c r="BU923" i="1"/>
  <c r="BU1186" i="1"/>
  <c r="BX1186" i="1" s="1"/>
  <c r="BU941" i="1"/>
  <c r="BU774" i="1"/>
  <c r="BU882" i="1"/>
  <c r="BU470" i="1"/>
  <c r="BX470" i="1" s="1"/>
  <c r="BX525" i="1"/>
  <c r="BU563" i="1"/>
  <c r="BU681" i="1"/>
  <c r="BU1087" i="1"/>
  <c r="BU937" i="1"/>
  <c r="BU999" i="1"/>
  <c r="BU885" i="1"/>
  <c r="BU990" i="1"/>
  <c r="BU1162" i="1"/>
  <c r="BU77" i="1"/>
  <c r="BU476" i="1"/>
  <c r="BU851" i="1"/>
  <c r="BU694" i="1"/>
  <c r="BX97" i="1"/>
  <c r="BU576" i="1"/>
  <c r="BU467" i="1"/>
  <c r="BX467" i="1" s="1"/>
  <c r="BU421" i="1"/>
  <c r="BU914" i="1"/>
  <c r="BU619" i="1"/>
  <c r="BU1054" i="1"/>
  <c r="BU1048" i="1"/>
  <c r="BU800" i="1"/>
  <c r="BU1129" i="1"/>
  <c r="BU896" i="1"/>
  <c r="BU449" i="1"/>
  <c r="BU792" i="1"/>
  <c r="BU374" i="1"/>
  <c r="BU233" i="1"/>
  <c r="BU531" i="1"/>
  <c r="BU113" i="1"/>
  <c r="BX113" i="1" s="1"/>
  <c r="BU993" i="1"/>
  <c r="BU1175" i="1"/>
  <c r="BU964" i="1"/>
  <c r="BX1220" i="1"/>
  <c r="BX26" i="1"/>
  <c r="BX99" i="1"/>
  <c r="BU596" i="1"/>
  <c r="BU753" i="1"/>
  <c r="BX753" i="1" s="1"/>
  <c r="BU744" i="1"/>
  <c r="BU427" i="1"/>
  <c r="BX427" i="1" s="1"/>
  <c r="BU190" i="1"/>
  <c r="BU751" i="1"/>
  <c r="BX751" i="1" s="1"/>
  <c r="BU1038" i="1"/>
  <c r="BU720" i="1"/>
  <c r="BX720" i="1" s="1"/>
  <c r="BU290" i="1"/>
  <c r="BU610" i="1"/>
  <c r="BX610" i="1" s="1"/>
  <c r="BU980" i="1"/>
  <c r="BU1083" i="1"/>
  <c r="BU945" i="1"/>
  <c r="BU808" i="1"/>
  <c r="BU1188" i="1"/>
  <c r="BU1183" i="1"/>
  <c r="BU442" i="1"/>
  <c r="BU25" i="1"/>
  <c r="BU216" i="1"/>
  <c r="BU618" i="1"/>
  <c r="BX80" i="1"/>
  <c r="BU966" i="1"/>
  <c r="BU1064" i="1"/>
  <c r="BU36" i="1"/>
  <c r="BU874" i="1"/>
  <c r="BU786" i="1"/>
  <c r="BU629" i="1"/>
  <c r="BU916" i="1"/>
  <c r="BX916" i="1" s="1"/>
  <c r="BU1105" i="1"/>
  <c r="BU829" i="1"/>
  <c r="BX829" i="1" s="1"/>
  <c r="BU339" i="1"/>
  <c r="BU958" i="1"/>
  <c r="BX958" i="1" s="1"/>
  <c r="BU1190" i="1"/>
  <c r="BU835" i="1"/>
  <c r="BX835" i="1" s="1"/>
  <c r="BU822" i="1"/>
  <c r="BU205" i="1"/>
  <c r="BX205" i="1" s="1"/>
  <c r="BU462" i="1"/>
  <c r="BU38" i="1"/>
  <c r="BU138" i="1"/>
  <c r="BX912" i="1"/>
  <c r="BU386" i="1"/>
  <c r="BX286" i="1"/>
  <c r="BU754" i="1"/>
  <c r="BU1057" i="1"/>
  <c r="BU606" i="1"/>
  <c r="BU1191" i="1"/>
  <c r="BU581" i="1"/>
  <c r="BU313" i="1"/>
  <c r="BX313" i="1" s="1"/>
  <c r="BU897" i="1"/>
  <c r="BX1120" i="1"/>
  <c r="BU120" i="1"/>
  <c r="BU770" i="1"/>
  <c r="BX770" i="1" s="1"/>
  <c r="BU924" i="1"/>
  <c r="BU303" i="1"/>
  <c r="BU677" i="1"/>
  <c r="BX677" i="1" s="1"/>
  <c r="BU834" i="1"/>
  <c r="BU540" i="1"/>
  <c r="BX540" i="1" s="1"/>
  <c r="BU963" i="1"/>
  <c r="BU9" i="1"/>
  <c r="BX9" i="1" s="1"/>
  <c r="BU607" i="1"/>
  <c r="BU643" i="1"/>
  <c r="BX643" i="1" s="1"/>
  <c r="BX1206" i="1"/>
  <c r="BX1003" i="1"/>
  <c r="BX225" i="1"/>
  <c r="BX1059" i="1"/>
  <c r="BX866" i="1"/>
  <c r="BX366" i="1"/>
  <c r="BX997" i="1"/>
  <c r="BX783" i="1"/>
  <c r="BX1102" i="1"/>
  <c r="BX887" i="1"/>
  <c r="BX971" i="1"/>
  <c r="BX182" i="1"/>
  <c r="BN212" i="1"/>
  <c r="BX335" i="1"/>
  <c r="BX889" i="1"/>
  <c r="BX315" i="1"/>
  <c r="BX295" i="1"/>
  <c r="BX1108" i="1"/>
  <c r="BX420" i="1"/>
  <c r="BX863" i="1"/>
  <c r="BX968" i="1"/>
  <c r="BX594" i="1"/>
  <c r="BX628" i="1"/>
  <c r="BX884" i="1"/>
  <c r="BX831" i="1"/>
  <c r="BM212" i="1"/>
  <c r="BX1033" i="1"/>
  <c r="BX860" i="1"/>
  <c r="BX437" i="1"/>
  <c r="BX331" i="1"/>
  <c r="BX176" i="1"/>
  <c r="BX227" i="1"/>
  <c r="BX959" i="1"/>
  <c r="BX31" i="1"/>
  <c r="BX317" i="1"/>
  <c r="BX760" i="1"/>
  <c r="BX441" i="1"/>
  <c r="BX152" i="1"/>
  <c r="BX183" i="1"/>
  <c r="BX989" i="1"/>
  <c r="BX5" i="1"/>
  <c r="BX314" i="1"/>
  <c r="BX13" i="1"/>
  <c r="BX998" i="1"/>
  <c r="BX468" i="1"/>
  <c r="BX52" i="1"/>
  <c r="BX391" i="1"/>
  <c r="BX46" i="1"/>
  <c r="BU293" i="1"/>
  <c r="BV293" i="1"/>
  <c r="BX166" i="1"/>
  <c r="BX617" i="1"/>
  <c r="BX19" i="1"/>
  <c r="BT198" i="1"/>
  <c r="BX439" i="1"/>
  <c r="BX207" i="1"/>
  <c r="BX1173" i="1"/>
  <c r="BX84" i="1"/>
  <c r="BX1127" i="1"/>
  <c r="BV1184" i="1"/>
  <c r="BT1184" i="1"/>
  <c r="BV96" i="1"/>
  <c r="BT96" i="1"/>
  <c r="BT853" i="1"/>
  <c r="BV853" i="1"/>
  <c r="BV769" i="1"/>
  <c r="BT769" i="1"/>
  <c r="BT447" i="1"/>
  <c r="BV447" i="1"/>
  <c r="BV457" i="1"/>
  <c r="BT457" i="1"/>
  <c r="BT373" i="1"/>
  <c r="BV373" i="1"/>
  <c r="BT1165" i="1"/>
  <c r="BV1165" i="1"/>
  <c r="BX591" i="1"/>
  <c r="BX185" i="1"/>
  <c r="BX947" i="1"/>
  <c r="BT919" i="1"/>
  <c r="BV919" i="1"/>
  <c r="BV1030" i="1"/>
  <c r="BT1030" i="1"/>
  <c r="BT689" i="1"/>
  <c r="BV689" i="1"/>
  <c r="BV879" i="1"/>
  <c r="BT879" i="1"/>
  <c r="BT746" i="1"/>
  <c r="BV746" i="1"/>
  <c r="BT704" i="1"/>
  <c r="BV704" i="1"/>
  <c r="BT210" i="1"/>
  <c r="BV210" i="1"/>
  <c r="BT161" i="1"/>
  <c r="BV161" i="1"/>
  <c r="BT659" i="1"/>
  <c r="BV659" i="1"/>
  <c r="BV1016" i="1"/>
  <c r="BT1016" i="1"/>
  <c r="BV955" i="1"/>
  <c r="BT955" i="1"/>
  <c r="BT767" i="1"/>
  <c r="BV767" i="1"/>
  <c r="BT371" i="1"/>
  <c r="BV371" i="1"/>
  <c r="BV226" i="1"/>
  <c r="BT226" i="1"/>
  <c r="BV850" i="1"/>
  <c r="BT850" i="1"/>
  <c r="BT763" i="1"/>
  <c r="BV763" i="1"/>
  <c r="BT398" i="1"/>
  <c r="BV398" i="1"/>
  <c r="BV917" i="1"/>
  <c r="BT917" i="1"/>
  <c r="BT636" i="1"/>
  <c r="BV636" i="1"/>
  <c r="BT159" i="1"/>
  <c r="BV159" i="1"/>
  <c r="BV406" i="1"/>
  <c r="BT406" i="1"/>
  <c r="BV873" i="1"/>
  <c r="BT873" i="1"/>
  <c r="BV865" i="1"/>
  <c r="BT865" i="1"/>
  <c r="BT1050" i="1"/>
  <c r="BV1050" i="1"/>
  <c r="BV1098" i="1"/>
  <c r="BT1098" i="1"/>
  <c r="BT355" i="1"/>
  <c r="BV355" i="1"/>
  <c r="BV1031" i="1"/>
  <c r="BT1031" i="1"/>
  <c r="BV1062" i="1"/>
  <c r="BT1062" i="1"/>
  <c r="BV479" i="1"/>
  <c r="BT479" i="1"/>
  <c r="BV521" i="1"/>
  <c r="BT521" i="1"/>
  <c r="BT187" i="1"/>
  <c r="BV187" i="1"/>
  <c r="BV554" i="1"/>
  <c r="BT554" i="1"/>
  <c r="BT777" i="1"/>
  <c r="BV777" i="1"/>
  <c r="BT578" i="1"/>
  <c r="BV578" i="1"/>
  <c r="BT459" i="1"/>
  <c r="BV459" i="1"/>
  <c r="BV645" i="1"/>
  <c r="BT645" i="1"/>
  <c r="BV928" i="1"/>
  <c r="BT928" i="1"/>
  <c r="BT908" i="1"/>
  <c r="BV908" i="1"/>
  <c r="BT686" i="1"/>
  <c r="BV686" i="1"/>
  <c r="BV973" i="1"/>
  <c r="BT973" i="1"/>
  <c r="BV604" i="1"/>
  <c r="BT604" i="1"/>
  <c r="BT778" i="1"/>
  <c r="BV778" i="1"/>
  <c r="BT702" i="1"/>
  <c r="BV702" i="1"/>
  <c r="BT960" i="1"/>
  <c r="BV960" i="1"/>
  <c r="BV35" i="1"/>
  <c r="BT35" i="1"/>
  <c r="BT1154" i="1"/>
  <c r="BV1154" i="1"/>
  <c r="BV790" i="1"/>
  <c r="BT790" i="1"/>
  <c r="BV175" i="1"/>
  <c r="BT175" i="1"/>
  <c r="BV876" i="1"/>
  <c r="BT876" i="1"/>
  <c r="BT53" i="1"/>
  <c r="BV53" i="1"/>
  <c r="BV168" i="1"/>
  <c r="BT168" i="1"/>
  <c r="BV473" i="1"/>
  <c r="BT473" i="1"/>
  <c r="BT583" i="1"/>
  <c r="BV583" i="1"/>
  <c r="BV177" i="1"/>
  <c r="BT177" i="1"/>
  <c r="BT325" i="1"/>
  <c r="BV325" i="1"/>
  <c r="BV911" i="1"/>
  <c r="BT911" i="1"/>
  <c r="BT193" i="1"/>
  <c r="BV193" i="1"/>
  <c r="BV480" i="1"/>
  <c r="BT480" i="1"/>
  <c r="BU275" i="1"/>
  <c r="BU411" i="1"/>
  <c r="BU811" i="1"/>
  <c r="BV209" i="1"/>
  <c r="BT209" i="1"/>
  <c r="BV150" i="1"/>
  <c r="BT150" i="1"/>
  <c r="BT171" i="1"/>
  <c r="BV171" i="1"/>
  <c r="BX17" i="1"/>
  <c r="BX933" i="1"/>
  <c r="BX278" i="1"/>
  <c r="BX539" i="1"/>
  <c r="BX965" i="1"/>
  <c r="BX848" i="1"/>
  <c r="BX283" i="1"/>
  <c r="BX231" i="1"/>
  <c r="BX1004" i="1"/>
  <c r="BX534" i="1"/>
  <c r="BX1055" i="1"/>
  <c r="BX1085" i="1"/>
  <c r="BX396" i="1"/>
  <c r="BX986" i="1"/>
  <c r="BX1140" i="1"/>
  <c r="BX759" i="1"/>
  <c r="BX369" i="1"/>
  <c r="BX929" i="1"/>
  <c r="BX201" i="1"/>
  <c r="BX626" i="1"/>
  <c r="BX174" i="1"/>
  <c r="BX160" i="1"/>
  <c r="BX112" i="1"/>
  <c r="BX169" i="1"/>
  <c r="BX402" i="1"/>
  <c r="BX144" i="1"/>
  <c r="BX953" i="1"/>
  <c r="BX1149" i="1"/>
  <c r="BX804" i="1"/>
  <c r="BX1141" i="1"/>
  <c r="BX172" i="1"/>
  <c r="BX637" i="1"/>
  <c r="BX556" i="1"/>
  <c r="BX952" i="1"/>
  <c r="BX1080" i="1"/>
  <c r="BX788" i="1"/>
  <c r="BX338" i="1"/>
  <c r="BX532" i="1"/>
  <c r="BX1053" i="1"/>
  <c r="BX368" i="1"/>
  <c r="BX230" i="1"/>
  <c r="BX747" i="1"/>
  <c r="BX47" i="1"/>
  <c r="BX974" i="1"/>
  <c r="BX381" i="1"/>
  <c r="BX288" i="1"/>
  <c r="BX560" i="1"/>
  <c r="BX400" i="1"/>
  <c r="BX200" i="1"/>
  <c r="BX648" i="1"/>
  <c r="BX868" i="1"/>
  <c r="BX456" i="1"/>
  <c r="BX98" i="1"/>
  <c r="BX478" i="1"/>
  <c r="BX1152" i="1"/>
  <c r="BX186" i="1"/>
  <c r="BX418" i="1"/>
  <c r="BX611" i="1"/>
  <c r="BX180" i="1"/>
  <c r="BX163" i="1"/>
  <c r="BX599" i="1"/>
  <c r="BX938" i="1"/>
  <c r="BX706" i="1"/>
  <c r="BX838" i="1"/>
  <c r="BX899" i="1"/>
  <c r="BX925" i="1"/>
  <c r="BX946" i="1"/>
  <c r="BX703" i="1"/>
  <c r="BX281" i="1"/>
  <c r="BX632" i="1"/>
  <c r="BX108" i="1"/>
  <c r="BX861" i="1"/>
  <c r="BX1036" i="1"/>
  <c r="BX934" i="1"/>
  <c r="BX830" i="1"/>
  <c r="BX20" i="1"/>
  <c r="BX696" i="1"/>
  <c r="BX687" i="1"/>
  <c r="BX700" i="1"/>
  <c r="BX839" i="1"/>
  <c r="BX806" i="1"/>
  <c r="BX1134" i="1"/>
  <c r="BX446" i="1"/>
  <c r="BX685" i="1"/>
  <c r="BX202" i="1"/>
  <c r="BX1018" i="1"/>
  <c r="BX1026" i="1"/>
  <c r="BX595" i="1"/>
  <c r="BX920" i="1"/>
  <c r="BX85" i="1"/>
  <c r="BX1045" i="1"/>
  <c r="BX328" i="1"/>
  <c r="BX170" i="1"/>
  <c r="BX92" i="1"/>
  <c r="BX340" i="1"/>
  <c r="BX931" i="1"/>
  <c r="BX538" i="1"/>
  <c r="BX738" i="1"/>
  <c r="BX780" i="1"/>
  <c r="BX529" i="1"/>
  <c r="BX791" i="1"/>
  <c r="BX1151" i="1"/>
  <c r="BX390" i="1"/>
  <c r="BX985" i="1"/>
  <c r="BX1014" i="1"/>
  <c r="BX214" i="1"/>
  <c r="BX334" i="1"/>
  <c r="BX1147" i="1"/>
  <c r="BX548" i="1"/>
  <c r="BX910" i="1"/>
  <c r="BX453" i="1"/>
  <c r="BX475" i="1"/>
  <c r="BX802" i="1"/>
  <c r="BX388" i="1"/>
  <c r="BX795" i="1"/>
  <c r="BX329" i="1"/>
  <c r="BX1107" i="1"/>
  <c r="BX1093" i="1"/>
  <c r="BX310" i="1"/>
  <c r="BX401" i="1"/>
  <c r="BX859" i="1"/>
  <c r="BX104" i="1"/>
  <c r="BX549" i="1"/>
  <c r="BX663" i="1"/>
  <c r="BX426" i="1"/>
  <c r="BX940" i="1"/>
  <c r="BX208" i="1"/>
  <c r="BX1001" i="1"/>
  <c r="BX235" i="1"/>
  <c r="BX1179" i="1"/>
  <c r="BX891" i="1"/>
  <c r="BX577" i="1"/>
  <c r="BX909" i="1"/>
  <c r="BX867" i="1"/>
  <c r="BX1143" i="1"/>
  <c r="BX387" i="1"/>
  <c r="BX81" i="1"/>
  <c r="BX320" i="1"/>
  <c r="BX477" i="1"/>
  <c r="BX222" i="1"/>
  <c r="BX983" i="1"/>
  <c r="BX992" i="1"/>
  <c r="BX855" i="1"/>
  <c r="BX732" i="1"/>
  <c r="BX134" i="1"/>
  <c r="BX1160" i="1"/>
  <c r="BX892" i="1"/>
  <c r="BX815" i="1"/>
  <c r="BX94" i="1"/>
  <c r="BX906" i="1"/>
  <c r="BX995" i="1"/>
  <c r="BX656" i="1"/>
  <c r="BX719" i="1"/>
  <c r="BX674" i="1"/>
  <c r="BX143" i="1"/>
  <c r="BX921" i="1"/>
  <c r="BX927" i="1"/>
  <c r="BX1070" i="1"/>
  <c r="BX1079" i="1"/>
  <c r="BX660" i="1"/>
  <c r="BX151" i="1"/>
  <c r="BX239" i="1"/>
  <c r="BX178" i="1"/>
  <c r="BX690" i="1"/>
  <c r="BX319" i="1"/>
  <c r="BX1172" i="1"/>
  <c r="BX148" i="1"/>
  <c r="BX793" i="1"/>
  <c r="BX1125" i="1"/>
  <c r="BX676" i="1"/>
  <c r="BX641" i="1"/>
  <c r="BX308" i="1"/>
  <c r="BX662" i="1"/>
  <c r="BX1041" i="1"/>
  <c r="BX870" i="1"/>
  <c r="BX907" i="1"/>
  <c r="BX280" i="1"/>
  <c r="BX228" i="1"/>
  <c r="BX522" i="1"/>
  <c r="BX1104" i="1"/>
  <c r="BX88" i="1"/>
  <c r="BX423" i="1"/>
  <c r="BX12" i="1"/>
  <c r="BX881" i="1"/>
  <c r="BX526" i="1"/>
  <c r="BX1122" i="1"/>
  <c r="BX967" i="1"/>
  <c r="BX234" i="1"/>
  <c r="BX575" i="1"/>
  <c r="BX192" i="1"/>
  <c r="BX125" i="1"/>
  <c r="BX545" i="1"/>
  <c r="BX24" i="1"/>
  <c r="BX824" i="1"/>
  <c r="BX322" i="1"/>
  <c r="BX194" i="1"/>
  <c r="BX1029" i="1"/>
  <c r="BX672" i="1"/>
  <c r="BX727" i="1"/>
  <c r="BX1094" i="1"/>
  <c r="BX139" i="1"/>
  <c r="BX106" i="1"/>
  <c r="BX725" i="1"/>
  <c r="BX731" i="1"/>
  <c r="BX105" i="1"/>
  <c r="BX877" i="1"/>
  <c r="BX1113" i="1"/>
  <c r="BX590" i="1"/>
  <c r="BX156" i="1"/>
  <c r="BX415" i="1"/>
  <c r="BX425" i="1"/>
  <c r="BX1049" i="1"/>
  <c r="BX588" i="1"/>
  <c r="BX797" i="1"/>
  <c r="BX49" i="1"/>
  <c r="BX635" i="1"/>
  <c r="BX367" i="1"/>
  <c r="BX438" i="1"/>
  <c r="BX135" i="1"/>
  <c r="BX392" i="1"/>
  <c r="BX363" i="1"/>
  <c r="BX733" i="1"/>
  <c r="BX1146" i="1"/>
  <c r="BX50" i="1"/>
  <c r="BX451" i="1"/>
  <c r="BX1078" i="1"/>
  <c r="BX721" i="1"/>
  <c r="BX1084" i="1"/>
  <c r="BX812" i="1"/>
  <c r="BX714" i="1"/>
  <c r="BX34" i="1"/>
  <c r="BX1187" i="1"/>
  <c r="BX926" i="1"/>
  <c r="BX535" i="1"/>
  <c r="BX603" i="1"/>
  <c r="BX1132" i="1"/>
  <c r="BX204" i="1"/>
  <c r="BX1170" i="1"/>
  <c r="BX236" i="1"/>
  <c r="BX238" i="1"/>
  <c r="BX752" i="1"/>
  <c r="BX324" i="1"/>
  <c r="BX813" i="1"/>
  <c r="BX987" i="1"/>
  <c r="BX284" i="1"/>
  <c r="BX805" i="1"/>
  <c r="BX810" i="1"/>
  <c r="BX640" i="1"/>
  <c r="BX1166" i="1"/>
  <c r="BX1133" i="1"/>
  <c r="BX149" i="1"/>
  <c r="BX1061" i="1"/>
  <c r="BX164" i="1"/>
  <c r="BX397" i="1"/>
  <c r="BX232" i="1"/>
  <c r="BX875" i="1"/>
  <c r="BX796" i="1"/>
  <c r="BX1114" i="1"/>
  <c r="BX1106" i="1"/>
  <c r="BX737" i="1"/>
  <c r="BX1174" i="1"/>
  <c r="BX1008" i="1"/>
  <c r="BX688" i="1"/>
  <c r="BX1086" i="1"/>
  <c r="BX109" i="1"/>
  <c r="BX818" i="1"/>
  <c r="BX862" i="1"/>
  <c r="BX775" i="1"/>
  <c r="BX840" i="1"/>
  <c r="BX379" i="1"/>
  <c r="BX380" i="1"/>
  <c r="BX389" i="1"/>
  <c r="BX1135" i="1"/>
  <c r="BX729" i="1"/>
  <c r="BX894" i="1"/>
  <c r="BX1097" i="1"/>
  <c r="BX285" i="1"/>
  <c r="BX1000" i="1"/>
  <c r="BX458" i="1"/>
  <c r="BX428" i="1"/>
  <c r="BX623" i="1"/>
  <c r="BX1056" i="1"/>
  <c r="BX558" i="1"/>
  <c r="BX994" i="1"/>
  <c r="BX779" i="1"/>
  <c r="BX165" i="1"/>
  <c r="BX191" i="1"/>
  <c r="BX304" i="1"/>
  <c r="BX809" i="1"/>
  <c r="BX718" i="1"/>
  <c r="BX452" i="1"/>
  <c r="BX1163" i="1"/>
  <c r="BX671" i="1"/>
  <c r="BX1155" i="1"/>
  <c r="BX141" i="1"/>
  <c r="BX574" i="1"/>
  <c r="BX880" i="1"/>
  <c r="BX1011" i="1"/>
  <c r="BX552" i="1"/>
  <c r="BX582" i="1"/>
  <c r="BX142" i="1"/>
  <c r="BX336" i="1"/>
  <c r="BX739" i="1"/>
  <c r="BX221" i="1"/>
  <c r="BX530" i="1"/>
  <c r="BX424" i="1"/>
  <c r="BX571" i="1"/>
  <c r="BX127" i="1"/>
  <c r="BX991" i="1"/>
  <c r="BX370" i="1"/>
  <c r="BX23" i="1"/>
  <c r="BX1002" i="1"/>
  <c r="BX633" i="1"/>
  <c r="BX413" i="1"/>
  <c r="BX1124" i="1"/>
  <c r="BX736" i="1"/>
  <c r="BX1123" i="1"/>
  <c r="BX140" i="1"/>
  <c r="BX95" i="1"/>
  <c r="BX7" i="1"/>
  <c r="BX1076" i="1"/>
  <c r="BX1100" i="1"/>
  <c r="BX642" i="1"/>
  <c r="BX584" i="1"/>
  <c r="BX699" i="1"/>
  <c r="BX913" i="1"/>
  <c r="BX709" i="1"/>
  <c r="BX1130" i="1"/>
  <c r="BX307" i="1"/>
  <c r="BX1092" i="1"/>
  <c r="BX481" i="1"/>
  <c r="BX646" i="1"/>
  <c r="BX961" i="1"/>
  <c r="BX634" i="1"/>
  <c r="BX1022" i="1"/>
  <c r="BX294" i="1"/>
  <c r="BX678" i="1"/>
  <c r="BX764" i="1"/>
  <c r="BX666" i="1"/>
  <c r="BX211" i="1"/>
  <c r="BX756" i="1"/>
  <c r="BX615" i="1"/>
  <c r="BX376" i="1"/>
  <c r="BX347" i="1"/>
  <c r="BX33" i="1"/>
  <c r="BX79" i="1"/>
  <c r="BX943" i="1"/>
  <c r="BX41" i="1"/>
  <c r="BX146" i="1"/>
  <c r="BX116" i="1"/>
  <c r="BX375" i="1"/>
  <c r="BX344" i="1"/>
  <c r="BX1115" i="1"/>
  <c r="BX650" i="1"/>
  <c r="BX837" i="1"/>
  <c r="BX644" i="1"/>
  <c r="BX557" i="1"/>
  <c r="BX951" i="1"/>
  <c r="BX417" i="1"/>
  <c r="BX1052" i="1"/>
  <c r="BX693" i="1"/>
  <c r="BX1182" i="1"/>
  <c r="BX358" i="1"/>
  <c r="BX823" i="1"/>
  <c r="BX219" i="1"/>
  <c r="BX1168" i="1"/>
  <c r="BX297" i="1"/>
  <c r="BX445" i="1"/>
  <c r="BX356" i="1"/>
  <c r="BX555" i="1"/>
  <c r="BX158" i="1"/>
  <c r="BX857" i="1"/>
  <c r="BX131" i="1"/>
  <c r="BX1193" i="1"/>
  <c r="BX39" i="1"/>
  <c r="BX1128" i="1"/>
  <c r="BX1046" i="1"/>
  <c r="BX309" i="1"/>
  <c r="BX942" i="1"/>
  <c r="BX817" i="1"/>
  <c r="BX950" i="1"/>
  <c r="BX341" i="1"/>
  <c r="BX655" i="1"/>
  <c r="BX434" i="1"/>
  <c r="BX846" i="1"/>
  <c r="BX680" i="1"/>
  <c r="BX1110" i="1"/>
  <c r="BX16" i="1"/>
  <c r="BX474" i="1"/>
  <c r="BX1148" i="1"/>
  <c r="BX128" i="1"/>
  <c r="BX665" i="1"/>
  <c r="BX454" i="1"/>
  <c r="BX982" i="1"/>
  <c r="BX223" i="1"/>
  <c r="BX528" i="1"/>
  <c r="BX750" i="1"/>
  <c r="BX1177" i="1"/>
  <c r="BX589" i="1"/>
  <c r="BX930" i="1"/>
  <c r="BX728" i="1"/>
  <c r="BX609" i="1"/>
  <c r="BX886" i="1"/>
  <c r="BX431" i="1"/>
  <c r="BX1013" i="1"/>
  <c r="BX3" i="1"/>
  <c r="BX564" i="1"/>
  <c r="BX343" i="1"/>
  <c r="BX572" i="1"/>
  <c r="BX1167" i="1"/>
  <c r="BX761" i="1"/>
  <c r="BX1074" i="1"/>
  <c r="BX562" i="1"/>
  <c r="BX123" i="1"/>
  <c r="BX78" i="1"/>
  <c r="BX740" i="1"/>
  <c r="BX1091" i="1"/>
  <c r="BX536" i="1"/>
  <c r="BX717" i="1"/>
  <c r="BX14" i="1"/>
  <c r="BX1060" i="1"/>
  <c r="BX621" i="1"/>
  <c r="BX360" i="1"/>
  <c r="BX673" i="1"/>
  <c r="BX624" i="1"/>
  <c r="BX279" i="1"/>
  <c r="BX362" i="1"/>
  <c r="BX357" i="1"/>
  <c r="BX51" i="1"/>
  <c r="BX189" i="1"/>
  <c r="BX399" i="1"/>
  <c r="BX393" i="1"/>
  <c r="BX147" i="1"/>
  <c r="BX605" i="1"/>
  <c r="BX1090" i="1"/>
  <c r="BX712" i="1"/>
  <c r="BX726" i="1"/>
  <c r="BX318" i="1"/>
  <c r="BX847" i="1"/>
  <c r="BX1072" i="1"/>
  <c r="BX461" i="1"/>
  <c r="BX1015" i="1"/>
  <c r="BX1137" i="1"/>
  <c r="BX133" i="1"/>
  <c r="BX1178" i="1"/>
  <c r="BX240" i="1"/>
  <c r="BX612" i="1"/>
  <c r="BX40" i="1"/>
  <c r="BX843" i="1"/>
  <c r="BX469" i="1"/>
  <c r="BX1082" i="1"/>
  <c r="BX707" i="1"/>
  <c r="BX173" i="1"/>
  <c r="BX523" i="1"/>
  <c r="BX1009" i="1"/>
  <c r="BX181" i="1"/>
  <c r="BX383" i="1"/>
  <c r="BX377" i="1"/>
  <c r="BX306" i="1"/>
  <c r="BX301" i="1"/>
  <c r="BX711" i="1"/>
  <c r="BX472" i="1"/>
  <c r="BX988" i="1"/>
  <c r="BX773" i="1"/>
  <c r="BX114" i="1"/>
  <c r="BX932" i="1"/>
  <c r="BX772" i="1"/>
  <c r="BX701" i="1"/>
  <c r="BX1037" i="1"/>
  <c r="BX218" i="1"/>
  <c r="BX302" i="1"/>
  <c r="BX18" i="1"/>
  <c r="BX1171" i="1"/>
  <c r="BX327" i="1"/>
  <c r="BX600" i="1"/>
  <c r="BX715" i="1"/>
  <c r="BX597" i="1"/>
  <c r="BX1157" i="1"/>
  <c r="BX627" i="1"/>
  <c r="BX883" i="1"/>
  <c r="BX749" i="1"/>
  <c r="BX188" i="1"/>
  <c r="BX394" i="1"/>
  <c r="BX573" i="1"/>
  <c r="BX1095" i="1"/>
  <c r="BX593" i="1"/>
  <c r="BX684" i="1"/>
  <c r="BX111" i="1"/>
  <c r="BX544" i="1"/>
  <c r="BX771" i="1"/>
  <c r="BX580" i="1"/>
  <c r="BX359" i="1"/>
  <c r="BX1117" i="1"/>
  <c r="BX1099" i="1"/>
  <c r="BX757" i="1"/>
  <c r="BX1039" i="1"/>
  <c r="BX649" i="1"/>
  <c r="BX436" i="1"/>
  <c r="BX1032" i="1"/>
  <c r="BX346" i="1"/>
  <c r="BX460" i="1"/>
  <c r="BX110" i="1"/>
  <c r="BX922" i="1"/>
  <c r="BX21" i="1"/>
  <c r="BX83" i="1"/>
  <c r="BX1139" i="1"/>
  <c r="BX407" i="1"/>
  <c r="BX1176" i="1"/>
  <c r="BX667" i="1"/>
  <c r="BX724" i="1"/>
  <c r="BX184" i="1"/>
  <c r="BX1194" i="1"/>
  <c r="BX608" i="1"/>
  <c r="BX734" i="1"/>
  <c r="BX936" i="1"/>
  <c r="BX378" i="1"/>
  <c r="BX872" i="1"/>
  <c r="BX197" i="1"/>
  <c r="BX89" i="1"/>
  <c r="BX878" i="1"/>
  <c r="BX372" i="1"/>
  <c r="BX167" i="1"/>
  <c r="BX1111" i="1"/>
  <c r="BX856" i="1"/>
  <c r="BX101" i="1"/>
  <c r="BX730" i="1"/>
  <c r="BX832" i="1"/>
  <c r="BX782" i="1"/>
  <c r="BX692" i="1"/>
  <c r="BX679" i="1"/>
  <c r="BX107" i="1"/>
  <c r="BX956" i="1"/>
  <c r="BX716" i="1"/>
  <c r="BX1035" i="1"/>
  <c r="BX638" i="1"/>
  <c r="BX102" i="1"/>
  <c r="BX1164" i="1"/>
  <c r="BX361" i="1"/>
  <c r="BX4" i="1"/>
  <c r="BX825" i="1"/>
  <c r="BX776" i="1"/>
  <c r="BX220" i="1"/>
  <c r="BX675" i="1"/>
  <c r="BX6" i="1"/>
  <c r="BX705" i="1"/>
  <c r="BX821" i="1"/>
  <c r="BX32" i="1"/>
  <c r="BX713" i="1"/>
  <c r="BX1042" i="1"/>
  <c r="BX429" i="1"/>
  <c r="BX602" i="1"/>
  <c r="BX723" i="1"/>
  <c r="BX86" i="1"/>
  <c r="BX342" i="1"/>
  <c r="BX807" i="1"/>
  <c r="BX241" i="1"/>
  <c r="BX1158" i="1"/>
  <c r="BX1156" i="1"/>
  <c r="BX586" i="1"/>
  <c r="BX48" i="1"/>
  <c r="BX787" i="1"/>
  <c r="BX76" i="1"/>
  <c r="BX15" i="1"/>
  <c r="BX592" i="1"/>
  <c r="BX385" i="1"/>
  <c r="BX1066" i="1"/>
  <c r="BX661" i="1"/>
  <c r="BX799" i="1"/>
  <c r="BX803" i="1"/>
  <c r="BX541" i="1"/>
  <c r="BX1185" i="1"/>
  <c r="BX533" i="1"/>
  <c r="BX543" i="1"/>
  <c r="BX450" i="1"/>
  <c r="BX781" i="1"/>
  <c r="BX1144" i="1"/>
  <c r="BX29" i="1"/>
  <c r="BX444" i="1"/>
  <c r="BX639" i="1"/>
  <c r="BX1088" i="1"/>
  <c r="BX195" i="1"/>
  <c r="BX579" i="1"/>
  <c r="BX45" i="1"/>
  <c r="BX326" i="1"/>
  <c r="BX1058" i="1"/>
  <c r="BX710" i="1"/>
  <c r="BX1068" i="1"/>
  <c r="BX698" i="1"/>
  <c r="BX291" i="1"/>
  <c r="BX1044" i="1"/>
  <c r="BX658" i="1"/>
  <c r="BX289" i="1"/>
  <c r="BX742" i="1"/>
  <c r="BX287" i="1"/>
  <c r="BX384" i="1"/>
  <c r="BX654" i="1"/>
  <c r="BX820" i="1"/>
  <c r="BX471" i="1"/>
  <c r="BX647" i="1"/>
  <c r="BX408" i="1"/>
  <c r="BX75" i="1"/>
  <c r="BX888" i="1"/>
  <c r="BX229" i="1"/>
  <c r="BX601" i="1"/>
  <c r="BX766" i="1"/>
  <c r="BX948" i="1"/>
  <c r="BX695" i="1"/>
  <c r="BX8" i="1"/>
  <c r="BX972" i="1"/>
  <c r="BX206" i="1"/>
  <c r="BX179" i="1"/>
  <c r="BX520" i="1"/>
  <c r="BX155" i="1"/>
  <c r="BX620" i="1"/>
  <c r="BX414" i="1"/>
  <c r="BX537" i="1"/>
  <c r="BX1145" i="1"/>
  <c r="BX1126" i="1"/>
  <c r="BX126" i="1"/>
  <c r="BX1109" i="1"/>
  <c r="BX403" i="1"/>
  <c r="BX657" i="1"/>
  <c r="BX1153" i="1"/>
  <c r="BX345" i="1"/>
  <c r="BX1150" i="1"/>
  <c r="BX524" i="1"/>
  <c r="BX1119" i="1"/>
  <c r="BX585" i="1"/>
  <c r="BX1027" i="1"/>
  <c r="BX93" i="1"/>
  <c r="BX455" i="1"/>
  <c r="BX296" i="1"/>
  <c r="BX129" i="1"/>
  <c r="BX395" i="1"/>
  <c r="BX30" i="1"/>
  <c r="BX858" i="1"/>
  <c r="BX137" i="1"/>
  <c r="BX1012" i="1"/>
  <c r="BX984" i="1"/>
  <c r="BX630" i="1"/>
  <c r="BX735" i="1"/>
  <c r="BX153" i="1"/>
  <c r="BX1161" i="1" l="1"/>
  <c r="BX435" i="1"/>
  <c r="BX386" i="1"/>
  <c r="BX1162" i="1"/>
  <c r="BX216" i="1"/>
  <c r="BX421" i="1"/>
  <c r="BX91" i="1"/>
  <c r="BX625" i="1"/>
  <c r="BX596" i="1"/>
  <c r="BX1006" i="1"/>
  <c r="BX1190" i="1"/>
  <c r="BX303" i="1"/>
  <c r="BX120" i="1"/>
  <c r="BX1105" i="1"/>
  <c r="BX786" i="1"/>
  <c r="BX789" i="1"/>
  <c r="BX798" i="1"/>
  <c r="BX1112" i="1"/>
  <c r="BX743" i="1"/>
  <c r="BX1034" i="1"/>
  <c r="BX819" i="1"/>
  <c r="BX1159" i="1"/>
  <c r="BX851" i="1"/>
  <c r="BX849" i="1"/>
  <c r="BX237" i="1"/>
  <c r="BX975" i="1"/>
  <c r="BX203" i="1"/>
  <c r="BX1089" i="1"/>
  <c r="BX606" i="1"/>
  <c r="BX954" i="1"/>
  <c r="BX542" i="1"/>
  <c r="BX440" i="1"/>
  <c r="BX305" i="1"/>
  <c r="BX1054" i="1"/>
  <c r="BX1028" i="1"/>
  <c r="BX1180" i="1"/>
  <c r="BX82" i="1"/>
  <c r="BX896" i="1"/>
  <c r="BX1188" i="1"/>
  <c r="BX613" i="1"/>
  <c r="BX581" i="1"/>
  <c r="BX138" i="1"/>
  <c r="BX874" i="1"/>
  <c r="BX993" i="1"/>
  <c r="BX374" i="1"/>
  <c r="BX1129" i="1"/>
  <c r="BX885" i="1"/>
  <c r="BX103" i="1"/>
  <c r="BX1047" i="1"/>
  <c r="BX196" i="1"/>
  <c r="BX949" i="1"/>
  <c r="BX902" i="1"/>
  <c r="BX669" i="1"/>
  <c r="BX422" i="1"/>
  <c r="BX814" i="1"/>
  <c r="BX559" i="1"/>
  <c r="BX382" i="1"/>
  <c r="BX895" i="1"/>
  <c r="BX118" i="1"/>
  <c r="BX762" i="1"/>
  <c r="BX852" i="1"/>
  <c r="BX801" i="1"/>
  <c r="BX87" i="1"/>
  <c r="BX22" i="1"/>
  <c r="BX124" i="1"/>
  <c r="BX476" i="1"/>
  <c r="BX990" i="1"/>
  <c r="BX25" i="1"/>
  <c r="BX416" i="1"/>
  <c r="BX970" i="1"/>
  <c r="BX11" i="1"/>
  <c r="BX1057" i="1"/>
  <c r="BX136" i="1"/>
  <c r="BX890" i="1"/>
  <c r="BX882" i="1"/>
  <c r="BX412" i="1"/>
  <c r="BX607" i="1"/>
  <c r="BX834" i="1"/>
  <c r="BX924" i="1"/>
  <c r="BX619" i="1"/>
  <c r="BX298" i="1"/>
  <c r="BX966" i="1"/>
  <c r="BX964" i="1"/>
  <c r="BX531" i="1"/>
  <c r="BX466" i="1"/>
  <c r="BX822" i="1"/>
  <c r="BX629" i="1"/>
  <c r="BX1087" i="1"/>
  <c r="BX330" i="1"/>
  <c r="BX808" i="1"/>
  <c r="BX980" i="1"/>
  <c r="BX1038" i="1"/>
  <c r="BX117" i="1"/>
  <c r="BX963" i="1"/>
  <c r="BX897" i="1"/>
  <c r="BX1191" i="1"/>
  <c r="BX38" i="1"/>
  <c r="BX339" i="1"/>
  <c r="BX36" i="1"/>
  <c r="BX1183" i="1"/>
  <c r="BX1083" i="1"/>
  <c r="BX290" i="1"/>
  <c r="BX190" i="1"/>
  <c r="BX792" i="1"/>
  <c r="BX800" i="1"/>
  <c r="BX563" i="1"/>
  <c r="BX923" i="1"/>
  <c r="BX465" i="1"/>
  <c r="BX242" i="1"/>
  <c r="BX28" i="1"/>
  <c r="BX553" i="1"/>
  <c r="BX969" i="1"/>
  <c r="BX1017" i="1"/>
  <c r="BX903" i="1"/>
  <c r="BX893" i="1"/>
  <c r="BX1169" i="1"/>
  <c r="BX464" i="1"/>
  <c r="BX670" i="1"/>
  <c r="BX482" i="1"/>
  <c r="BX1007" i="1"/>
  <c r="BX598" i="1"/>
  <c r="BX154" i="1"/>
  <c r="BX901" i="1"/>
  <c r="BX587" i="1"/>
  <c r="BX844" i="1"/>
  <c r="BX841" i="1"/>
  <c r="BX1096" i="1"/>
  <c r="BX527" i="1"/>
  <c r="BX682" i="1"/>
  <c r="BX157" i="1"/>
  <c r="BX576" i="1"/>
  <c r="BX77" i="1"/>
  <c r="BX999" i="1"/>
  <c r="BX618" i="1"/>
  <c r="BX442" i="1"/>
  <c r="BX312" i="1"/>
  <c r="BX962" i="1"/>
  <c r="BX827" i="1"/>
  <c r="BX854" i="1"/>
  <c r="BX754" i="1"/>
  <c r="BX816" i="1"/>
  <c r="BX10" i="1"/>
  <c r="BX826" i="1"/>
  <c r="BX199" i="1"/>
  <c r="BX741" i="1"/>
  <c r="BX1048" i="1"/>
  <c r="BX914" i="1"/>
  <c r="BX697" i="1"/>
  <c r="BX561" i="1"/>
  <c r="BX1064" i="1"/>
  <c r="BX1005" i="1"/>
  <c r="BX224" i="1"/>
  <c r="BX1189" i="1"/>
  <c r="BX463" i="1"/>
  <c r="BX1175" i="1"/>
  <c r="BX233" i="1"/>
  <c r="BX1043" i="1"/>
  <c r="BX462" i="1"/>
  <c r="BX937" i="1"/>
  <c r="BX681" i="1"/>
  <c r="BX945" i="1"/>
  <c r="BX212" i="1"/>
  <c r="BX449" i="1"/>
  <c r="BX774" i="1"/>
  <c r="BX1063" i="1"/>
  <c r="BX1116" i="1"/>
  <c r="BX1040" i="1"/>
  <c r="BX977" i="1"/>
  <c r="BX1101" i="1"/>
  <c r="BX547" i="1"/>
  <c r="BX90" i="1"/>
  <c r="BX939" i="1"/>
  <c r="BX694" i="1"/>
  <c r="BX27" i="1"/>
  <c r="BX275" i="1"/>
  <c r="BX811" i="1"/>
  <c r="BX411" i="1"/>
  <c r="BX145" i="1"/>
  <c r="BX1010" i="1"/>
  <c r="BX744" i="1"/>
  <c r="BX941" i="1"/>
  <c r="BX443" i="1"/>
  <c r="BX293" i="1"/>
  <c r="BU198" i="1"/>
  <c r="BU1184" i="1"/>
  <c r="BU96" i="1"/>
  <c r="BU853" i="1"/>
  <c r="BU373" i="1"/>
  <c r="BU447" i="1"/>
  <c r="BU1165" i="1"/>
  <c r="BU769" i="1"/>
  <c r="BU457" i="1"/>
  <c r="BU919" i="1"/>
  <c r="BU704" i="1"/>
  <c r="BU746" i="1"/>
  <c r="BU1030" i="1"/>
  <c r="BU689" i="1"/>
  <c r="BU210" i="1"/>
  <c r="BU879" i="1"/>
  <c r="BU193" i="1"/>
  <c r="BU325" i="1"/>
  <c r="BU583" i="1"/>
  <c r="BU702" i="1"/>
  <c r="BU686" i="1"/>
  <c r="BU928" i="1"/>
  <c r="BU479" i="1"/>
  <c r="BU1031" i="1"/>
  <c r="BU1050" i="1"/>
  <c r="BU159" i="1"/>
  <c r="BU763" i="1"/>
  <c r="BU1016" i="1"/>
  <c r="BU480" i="1"/>
  <c r="BU911" i="1"/>
  <c r="BU177" i="1"/>
  <c r="BU473" i="1"/>
  <c r="BU175" i="1"/>
  <c r="BU973" i="1"/>
  <c r="BU459" i="1"/>
  <c r="BU777" i="1"/>
  <c r="BU187" i="1"/>
  <c r="BU1098" i="1"/>
  <c r="BU865" i="1"/>
  <c r="BU406" i="1"/>
  <c r="BU850" i="1"/>
  <c r="BU767" i="1"/>
  <c r="BU161" i="1"/>
  <c r="BU53" i="1"/>
  <c r="BU1154" i="1"/>
  <c r="BU960" i="1"/>
  <c r="BU778" i="1"/>
  <c r="BU645" i="1"/>
  <c r="BU554" i="1"/>
  <c r="BU521" i="1"/>
  <c r="BU1062" i="1"/>
  <c r="BU636" i="1"/>
  <c r="BU398" i="1"/>
  <c r="BU955" i="1"/>
  <c r="BU168" i="1"/>
  <c r="BU876" i="1"/>
  <c r="BU790" i="1"/>
  <c r="BU35" i="1"/>
  <c r="BU604" i="1"/>
  <c r="BU908" i="1"/>
  <c r="BU578" i="1"/>
  <c r="BU355" i="1"/>
  <c r="BU873" i="1"/>
  <c r="BU917" i="1"/>
  <c r="BU226" i="1"/>
  <c r="BU371" i="1"/>
  <c r="BU659" i="1"/>
  <c r="BU150" i="1"/>
  <c r="BU209" i="1"/>
  <c r="BU171" i="1"/>
  <c r="BX162" i="1"/>
  <c r="BX217" i="1"/>
  <c r="BX2" i="1"/>
  <c r="BX578" i="1" l="1"/>
  <c r="BX398" i="1"/>
  <c r="BX1154" i="1"/>
  <c r="BX373" i="1"/>
  <c r="BX175" i="1"/>
  <c r="BX480" i="1"/>
  <c r="BX686" i="1"/>
  <c r="BX193" i="1"/>
  <c r="BX1098" i="1"/>
  <c r="BX457" i="1"/>
  <c r="BX521" i="1"/>
  <c r="BX911" i="1"/>
  <c r="BX447" i="1"/>
  <c r="BX928" i="1"/>
  <c r="BX908" i="1"/>
  <c r="BX876" i="1"/>
  <c r="BX636" i="1"/>
  <c r="BX53" i="1"/>
  <c r="BX1016" i="1"/>
  <c r="BX879" i="1"/>
  <c r="BX746" i="1"/>
  <c r="BX769" i="1"/>
  <c r="BX198" i="1"/>
  <c r="BX919" i="1"/>
  <c r="BX917" i="1"/>
  <c r="BX554" i="1"/>
  <c r="BX473" i="1"/>
  <c r="BX187" i="1"/>
  <c r="BX702" i="1"/>
  <c r="BX850" i="1"/>
  <c r="BX1031" i="1"/>
  <c r="BX35" i="1"/>
  <c r="BX1050" i="1"/>
  <c r="BX955" i="1"/>
  <c r="BX973" i="1"/>
  <c r="BX159" i="1"/>
  <c r="BX325" i="1"/>
  <c r="BX226" i="1"/>
  <c r="BX659" i="1"/>
  <c r="BX604" i="1"/>
  <c r="BX168" i="1"/>
  <c r="BX1062" i="1"/>
  <c r="BX778" i="1"/>
  <c r="BX161" i="1"/>
  <c r="BX865" i="1"/>
  <c r="BX459" i="1"/>
  <c r="BX763" i="1"/>
  <c r="BX210" i="1"/>
  <c r="BX704" i="1"/>
  <c r="BX1165" i="1"/>
  <c r="BX96" i="1"/>
  <c r="BX1184" i="1"/>
  <c r="BX689" i="1"/>
  <c r="BX873" i="1"/>
  <c r="BX645" i="1"/>
  <c r="BX177" i="1"/>
  <c r="BX371" i="1"/>
  <c r="BX777" i="1"/>
  <c r="BX583" i="1"/>
  <c r="BX406" i="1"/>
  <c r="BX479" i="1"/>
  <c r="BX790" i="1"/>
  <c r="BX853" i="1"/>
  <c r="BX1030" i="1"/>
  <c r="BX767" i="1"/>
  <c r="BX355" i="1"/>
  <c r="BX960" i="1"/>
  <c r="BX150" i="1"/>
  <c r="BX171" i="1"/>
  <c r="BX209" i="1"/>
</calcChain>
</file>

<file path=xl/sharedStrings.xml><?xml version="1.0" encoding="utf-8"?>
<sst xmlns="http://schemas.openxmlformats.org/spreadsheetml/2006/main" count="4998" uniqueCount="2059">
  <si>
    <t>DistrictID</t>
  </si>
  <si>
    <t>RegularProgramADA</t>
  </si>
  <si>
    <t>RegularSpEdADA</t>
  </si>
  <si>
    <t>MainstreamSpEdADA</t>
  </si>
  <si>
    <t>ResCareSpEdADA</t>
  </si>
  <si>
    <t>StateSchoolsSpEdADA</t>
  </si>
  <si>
    <t>NonPublicContractSpEdADA</t>
  </si>
  <si>
    <t>ExtYearSpEdADA</t>
  </si>
  <si>
    <t>RegCTEADA</t>
  </si>
  <si>
    <t>GTADA</t>
  </si>
  <si>
    <t>StateCompEdADA</t>
  </si>
  <si>
    <t>PregnantADA</t>
  </si>
  <si>
    <t>BilingualADA</t>
  </si>
  <si>
    <t>PegADA</t>
  </si>
  <si>
    <t>HighSchoolAllotment</t>
  </si>
  <si>
    <t>EarlyChildIntervSetAside</t>
  </si>
  <si>
    <t>APTests</t>
  </si>
  <si>
    <t>BasicAllotment</t>
  </si>
  <si>
    <t>CompressedMOTaxRate</t>
  </si>
  <si>
    <t>AdjustedBasicAllotment</t>
  </si>
  <si>
    <t>AdjustedAllotment</t>
  </si>
  <si>
    <t>SparseDistrictInd</t>
  </si>
  <si>
    <t>DistrictName</t>
  </si>
  <si>
    <t>Field</t>
  </si>
  <si>
    <t>AdjCEI</t>
  </si>
  <si>
    <t>SmallDistrictMult</t>
  </si>
  <si>
    <t>WADA</t>
  </si>
  <si>
    <t>TierICost</t>
  </si>
  <si>
    <t>AdvCTEAllotment</t>
  </si>
  <si>
    <t>SparseSmallDistrictMult</t>
  </si>
  <si>
    <t>MedDistrictMult</t>
  </si>
  <si>
    <t>SmallDistrictADACap</t>
  </si>
  <si>
    <t>MedDistrictADACap</t>
  </si>
  <si>
    <t>RegularProgramTIAAWeight</t>
  </si>
  <si>
    <t>RegularSpEdTIAAWeight</t>
  </si>
  <si>
    <t>MainstreamSpEdTIAAWeight</t>
  </si>
  <si>
    <t>ResCareSpEdTIAAWeight</t>
  </si>
  <si>
    <t>StateSchoolsSpEdTIAAWeight</t>
  </si>
  <si>
    <t>NonPublicContractSpEdTIAAWeight</t>
  </si>
  <si>
    <t>ExtYearSpEdTIAAWeight</t>
  </si>
  <si>
    <t>RegCTETIAAWeight</t>
  </si>
  <si>
    <t>GTTIAAWeight</t>
  </si>
  <si>
    <t>StateCompEdTIAAWeight</t>
  </si>
  <si>
    <t>PregnantTIAAWeight</t>
  </si>
  <si>
    <t>BilingualTIAAWeight</t>
  </si>
  <si>
    <t>PegTIAAWeight</t>
  </si>
  <si>
    <t>AdjustedTierICost</t>
  </si>
  <si>
    <t>NIFA</t>
  </si>
  <si>
    <t>BasicAllotmentCheck</t>
  </si>
  <si>
    <t>TierICostCheck</t>
  </si>
  <si>
    <t>WADACheck</t>
  </si>
  <si>
    <t>AdjustedBasicAllotmentCheck</t>
  </si>
  <si>
    <t>DefaultValue</t>
  </si>
  <si>
    <t>HHCEDRate</t>
  </si>
  <si>
    <t>HHEWL</t>
  </si>
  <si>
    <t>HHMOTaxRate</t>
  </si>
  <si>
    <t>CostPerWADAFloorLev1</t>
  </si>
  <si>
    <t>CostPerWADAFloorLev3</t>
  </si>
  <si>
    <t>EarlyAgreementCreditPct</t>
  </si>
  <si>
    <t>EarlyAgreementCreditPerWADA</t>
  </si>
  <si>
    <t>HHMOTaxCollection</t>
  </si>
  <si>
    <t>HHWADA</t>
  </si>
  <si>
    <t>HHCEDDistr</t>
  </si>
  <si>
    <t>HHDPV</t>
  </si>
  <si>
    <t>MOTaxCollectionLev1</t>
  </si>
  <si>
    <t>MOTaxCollectionLev3</t>
  </si>
  <si>
    <t>MOTaxCollectionTot</t>
  </si>
  <si>
    <t>MOTaxRate</t>
  </si>
  <si>
    <t>DPV</t>
  </si>
  <si>
    <t>ASFAmt</t>
  </si>
  <si>
    <t>TransfersOut</t>
  </si>
  <si>
    <t>TuitionPaidPerStudent</t>
  </si>
  <si>
    <t>CADAppraisalCost</t>
  </si>
  <si>
    <t>CADCreditBalance</t>
  </si>
  <si>
    <t>CADCreditUnclaimed</t>
  </si>
  <si>
    <t>N</t>
  </si>
  <si>
    <t>Y</t>
  </si>
  <si>
    <t>EWLev1</t>
  </si>
  <si>
    <t>EWLev3</t>
  </si>
  <si>
    <t>A W BROWN-FELLOWSHIP LEADERSHIP ACADEMY</t>
  </si>
  <si>
    <t>A+ ACADEMY</t>
  </si>
  <si>
    <t>ABBOTT ISD</t>
  </si>
  <si>
    <t>ABERNATHY ISD</t>
  </si>
  <si>
    <t>ABILENE ISD</t>
  </si>
  <si>
    <t>ACADEMY FOR ACADEMIC EXCELLENCE</t>
  </si>
  <si>
    <t>ACADEMY ISD</t>
  </si>
  <si>
    <t>ACADEMY OF ACCELERATED LEARNING INC</t>
  </si>
  <si>
    <t>ACADEMY OF CAREERS AND TECHNOLOGIES CHARTER SCHOOL</t>
  </si>
  <si>
    <t>ACADEMY OF DALLAS</t>
  </si>
  <si>
    <t>ACCELERATED INTERMEDIATE ACADEMY</t>
  </si>
  <si>
    <t>ADRIAN ISD</t>
  </si>
  <si>
    <t>ADVANTAGE ACADEMY</t>
  </si>
  <si>
    <t>AGUA DULCE ISD</t>
  </si>
  <si>
    <t>ALAMO HEIGHTS ISD</t>
  </si>
  <si>
    <t>ALBA-GOLDEN ISD</t>
  </si>
  <si>
    <t>ALBANY ISD</t>
  </si>
  <si>
    <t>ALDINE ISD</t>
  </si>
  <si>
    <t>ALEDO ISD</t>
  </si>
  <si>
    <t>ALICE ISD</t>
  </si>
  <si>
    <t>ALIEF ISD</t>
  </si>
  <si>
    <t>ALIEF MONTESSORI COMMUNITY SCHOOL</t>
  </si>
  <si>
    <t>ALLEN ISD</t>
  </si>
  <si>
    <t>ALPHA CHARTER SCHOOL</t>
  </si>
  <si>
    <t>ALPINE ISD</t>
  </si>
  <si>
    <t>ALTO ISD</t>
  </si>
  <si>
    <t>ALVARADO ISD</t>
  </si>
  <si>
    <t>ALVIN ISD</t>
  </si>
  <si>
    <t>ALVORD ISD</t>
  </si>
  <si>
    <t>AMARILLO ISD</t>
  </si>
  <si>
    <t>AMBASSADORS PREPARATORY ACADEMY</t>
  </si>
  <si>
    <t>AMHERST ISD</t>
  </si>
  <si>
    <t>AMIGOS POR VIDA-FRIENDS FOR LIFE PUB CHTR SCH</t>
  </si>
  <si>
    <t>ANAHUAC ISD</t>
  </si>
  <si>
    <t>ANDERSON-SHIRO CISD</t>
  </si>
  <si>
    <t>ANDREWS ISD</t>
  </si>
  <si>
    <t>ANGLETON ISD</t>
  </si>
  <si>
    <t>ANNA ISD</t>
  </si>
  <si>
    <t>ANSON ISD</t>
  </si>
  <si>
    <t>ANTHONY ISD</t>
  </si>
  <si>
    <t>ANTON ISD</t>
  </si>
  <si>
    <t>APPLE SPRINGS ISD</t>
  </si>
  <si>
    <t>AQUILLA ISD</t>
  </si>
  <si>
    <t>ARANSAS COUNTY ISD</t>
  </si>
  <si>
    <t>ARANSAS PASS ISD</t>
  </si>
  <si>
    <t>ARCHER CITY ISD</t>
  </si>
  <si>
    <t>ARGYLE ISD</t>
  </si>
  <si>
    <t>ARISTOI CLASSICAL ACADEMY</t>
  </si>
  <si>
    <t>ARLINGTON CLASSICS ACADEMY</t>
  </si>
  <si>
    <t>ARLINGTON ISD</t>
  </si>
  <si>
    <t>ARP ISD</t>
  </si>
  <si>
    <t>ARROW ACADEMY</t>
  </si>
  <si>
    <t>ASPERMONT ISD</t>
  </si>
  <si>
    <t>ATHENS ISD</t>
  </si>
  <si>
    <t>ATLANTA ISD</t>
  </si>
  <si>
    <t>AUBREY ISD</t>
  </si>
  <si>
    <t>AUSTIN ACHIEVE PUBLIC SCHOOLS</t>
  </si>
  <si>
    <t>AUSTIN DISCOVERY SCHOOL</t>
  </si>
  <si>
    <t>AUSTIN ISD</t>
  </si>
  <si>
    <t>AUSTWELL-TIVOLI ISD</t>
  </si>
  <si>
    <t>AVALON ISD</t>
  </si>
  <si>
    <t>AVERY ISD</t>
  </si>
  <si>
    <t>AVINGER ISD</t>
  </si>
  <si>
    <t>AXTELL ISD</t>
  </si>
  <si>
    <t>AZLE ISD</t>
  </si>
  <si>
    <t>BAIRD ISD</t>
  </si>
  <si>
    <t>BALLINGER ISD</t>
  </si>
  <si>
    <t>BALMORHEA ISD</t>
  </si>
  <si>
    <t>BANDERA ISD</t>
  </si>
  <si>
    <t>BANGS ISD</t>
  </si>
  <si>
    <t>BANQUETE ISD</t>
  </si>
  <si>
    <t>BARBERS HILL ISD</t>
  </si>
  <si>
    <t>BARTLETT ISD</t>
  </si>
  <si>
    <t>BASTROP ISD</t>
  </si>
  <si>
    <t>BAY CITY ISD</t>
  </si>
  <si>
    <t>BEATRICE MAYES INSTITUTE CHARTER SCHOOL</t>
  </si>
  <si>
    <t>BEAUMONT ISD</t>
  </si>
  <si>
    <t>BECKVILLE ISD</t>
  </si>
  <si>
    <t>BEEVILLE ISD</t>
  </si>
  <si>
    <t>BELLEVUE ISD</t>
  </si>
  <si>
    <t>BELLS ISD</t>
  </si>
  <si>
    <t>BELLVILLE ISD</t>
  </si>
  <si>
    <t>BELTON ISD</t>
  </si>
  <si>
    <t>BEN BOLT-PALITO BLANCO ISD</t>
  </si>
  <si>
    <t>BENAVIDES ISD</t>
  </si>
  <si>
    <t>BENJAMIN ISD</t>
  </si>
  <si>
    <t>BEXAR COUNTY ACADEMY</t>
  </si>
  <si>
    <t>BIG SANDY ISD</t>
  </si>
  <si>
    <t>BIG SPRING ISD</t>
  </si>
  <si>
    <t>BIG SPRINGS CHARTER SCHOOL</t>
  </si>
  <si>
    <t>BIRDVILLE ISD</t>
  </si>
  <si>
    <t>BISHOP CISD</t>
  </si>
  <si>
    <t>BLACKWELL CISD</t>
  </si>
  <si>
    <t>BLANCO ISD</t>
  </si>
  <si>
    <t>BLAND ISD</t>
  </si>
  <si>
    <t>BLANKET ISD</t>
  </si>
  <si>
    <t>BLOOMBURG ISD</t>
  </si>
  <si>
    <t>BLOOMING GROVE ISD</t>
  </si>
  <si>
    <t>BLOOMINGTON ISD</t>
  </si>
  <si>
    <t>BLUE RIDGE ISD</t>
  </si>
  <si>
    <t>BLUFF DALE ISD</t>
  </si>
  <si>
    <t>BLUM ISD</t>
  </si>
  <si>
    <t>BOB HOPE SCHOOL</t>
  </si>
  <si>
    <t>BOERNE ISD</t>
  </si>
  <si>
    <t>BOLES ISD</t>
  </si>
  <si>
    <t>BOLING ISD</t>
  </si>
  <si>
    <t>BONHAM ISD</t>
  </si>
  <si>
    <t>BOOKER ISD</t>
  </si>
  <si>
    <t>BORDEN COUNTY ISD</t>
  </si>
  <si>
    <t>BORGER ISD</t>
  </si>
  <si>
    <t>BOSQUEVILLE ISD</t>
  </si>
  <si>
    <t>BOVINA ISD</t>
  </si>
  <si>
    <t>BOWIE ISD</t>
  </si>
  <si>
    <t>BOYD ISD</t>
  </si>
  <si>
    <t>BOYS RANCH ISD</t>
  </si>
  <si>
    <t>BRACKETT ISD</t>
  </si>
  <si>
    <t>BRADY ISD</t>
  </si>
  <si>
    <t>BRAZOS ISD</t>
  </si>
  <si>
    <t>BRAZOS RIVER CHARTER SCHOOL</t>
  </si>
  <si>
    <t>BRAZOS SCHOOL FOR INQUIRY &amp; CREATIVITY</t>
  </si>
  <si>
    <t>BRAZOSPORT ISD</t>
  </si>
  <si>
    <t>BRECKENRIDGE ISD</t>
  </si>
  <si>
    <t>BREMOND ISD</t>
  </si>
  <si>
    <t>BRENHAM ISD</t>
  </si>
  <si>
    <t>BRIDGE CITY ISD</t>
  </si>
  <si>
    <t>BRIDGEPORT ISD</t>
  </si>
  <si>
    <t>BROADDUS ISD</t>
  </si>
  <si>
    <t>BROCK ISD</t>
  </si>
  <si>
    <t>BRONTE ISD</t>
  </si>
  <si>
    <t>BROOKELAND ISD</t>
  </si>
  <si>
    <t>BROOKESMITH ISD</t>
  </si>
  <si>
    <t>BROOKS ACADEMY OF SCIENCE AND ENGINEERING</t>
  </si>
  <si>
    <t>BROOKS COUNTY ISD</t>
  </si>
  <si>
    <t>BROWNFIELD ISD</t>
  </si>
  <si>
    <t>BROWNSBORO ISD</t>
  </si>
  <si>
    <t>BROWNSVILLE ISD</t>
  </si>
  <si>
    <t>BROWNWOOD ISD</t>
  </si>
  <si>
    <t>BRUCEVILLE-EDDY ISD</t>
  </si>
  <si>
    <t>BRYAN ISD</t>
  </si>
  <si>
    <t>BRYSON ISD</t>
  </si>
  <si>
    <t>BUCKHOLTS ISD</t>
  </si>
  <si>
    <t>BUENA VISTA ISD</t>
  </si>
  <si>
    <t>BUFFALO ISD</t>
  </si>
  <si>
    <t>BULLARD ISD</t>
  </si>
  <si>
    <t>BUNA ISD</t>
  </si>
  <si>
    <t>BURKBURNETT ISD</t>
  </si>
  <si>
    <t>BURKEVILLE ISD</t>
  </si>
  <si>
    <t>BURLESON ISD</t>
  </si>
  <si>
    <t>BURNET CISD</t>
  </si>
  <si>
    <t>BURNHAM WOOD CHARTER SCHOOL DISTRICT</t>
  </si>
  <si>
    <t>BURTON ISD</t>
  </si>
  <si>
    <t>BUSHLAND ISD</t>
  </si>
  <si>
    <t>BYNUM ISD</t>
  </si>
  <si>
    <t>C O R E ACADEMY</t>
  </si>
  <si>
    <t>CADDO MILLS ISD</t>
  </si>
  <si>
    <t>CALALLEN ISD</t>
  </si>
  <si>
    <t>CALDWELL ISD</t>
  </si>
  <si>
    <t>CALHOUN COUNTY ISD</t>
  </si>
  <si>
    <t>CALLISBURG ISD</t>
  </si>
  <si>
    <t>CALVERT ISD</t>
  </si>
  <si>
    <t>CALVIN NELMS CHARTER SCHOOLS</t>
  </si>
  <si>
    <t>CAMERON ISD</t>
  </si>
  <si>
    <t>CAMPBELL ISD</t>
  </si>
  <si>
    <t>CANADIAN ISD</t>
  </si>
  <si>
    <t>CANTON ISD</t>
  </si>
  <si>
    <t>CANUTILLO ISD</t>
  </si>
  <si>
    <t>CANYON ISD</t>
  </si>
  <si>
    <t>CARLISLE ISD</t>
  </si>
  <si>
    <t>CARRIZO SPRINGS CISD</t>
  </si>
  <si>
    <t>CARROLL ISD</t>
  </si>
  <si>
    <t>CARROLLTON-FARMERS BRANCH ISD</t>
  </si>
  <si>
    <t>CARTHAGE ISD</t>
  </si>
  <si>
    <t>CASTLEBERRY ISD</t>
  </si>
  <si>
    <t>CAYUGA ISD</t>
  </si>
  <si>
    <t>CEDAR HILL ISD</t>
  </si>
  <si>
    <t>CEDARS INTERNATIONAL ACADEMY</t>
  </si>
  <si>
    <t>CELESTE ISD</t>
  </si>
  <si>
    <t>CELINA ISD</t>
  </si>
  <si>
    <t>CENTER ISD</t>
  </si>
  <si>
    <t>CENTER POINT ISD</t>
  </si>
  <si>
    <t>CENTERVILLE ISD</t>
  </si>
  <si>
    <t>CENTRAL HEIGHTS ISD</t>
  </si>
  <si>
    <t>CENTRAL ISD</t>
  </si>
  <si>
    <t>CHANNELVIEW ISD</t>
  </si>
  <si>
    <t>CHANNING ISD</t>
  </si>
  <si>
    <t>CHAPARRAL STAR ACADEMY</t>
  </si>
  <si>
    <t>CHAPEL HILL ACADEMY</t>
  </si>
  <si>
    <t>CHAPEL HILL ISD</t>
  </si>
  <si>
    <t>CHARLOTTE ISD</t>
  </si>
  <si>
    <t>CHEROKEE ISD</t>
  </si>
  <si>
    <t>CHESTER ISD</t>
  </si>
  <si>
    <t>CHICO ISD</t>
  </si>
  <si>
    <t>CHILDREN FIRST ACADEMY OF DALLAS</t>
  </si>
  <si>
    <t>CHILDRESS ISD</t>
  </si>
  <si>
    <t>CHILLICOTHE ISD</t>
  </si>
  <si>
    <t>CHILTON ISD</t>
  </si>
  <si>
    <t>CHINA SPRING ISD</t>
  </si>
  <si>
    <t>CHIRENO ISD</t>
  </si>
  <si>
    <t>CHISUM ISD</t>
  </si>
  <si>
    <t>CHRISTOVAL ISD</t>
  </si>
  <si>
    <t>CISCO ISD</t>
  </si>
  <si>
    <t>CITY VIEW ISD</t>
  </si>
  <si>
    <t>CITYSCAPE SCHOOLS</t>
  </si>
  <si>
    <t>CLARENDON ISD</t>
  </si>
  <si>
    <t>CLARKSVILLE ISD</t>
  </si>
  <si>
    <t>CLAUDE ISD</t>
  </si>
  <si>
    <t>CLEAR CREEK ISD</t>
  </si>
  <si>
    <t>CLEBURNE ISD</t>
  </si>
  <si>
    <t>CLEVELAND ISD</t>
  </si>
  <si>
    <t>CLIFTON ISD</t>
  </si>
  <si>
    <t>CLINT ISD</t>
  </si>
  <si>
    <t>CLYDE CISD</t>
  </si>
  <si>
    <t>COAHOMA ISD</t>
  </si>
  <si>
    <t>COLDSPRING-OAKHURST CISD</t>
  </si>
  <si>
    <t>COLEMAN ISD</t>
  </si>
  <si>
    <t>COLLEGE STATION ISD</t>
  </si>
  <si>
    <t>COLLINSVILLE ISD</t>
  </si>
  <si>
    <t>COLMESNEIL ISD</t>
  </si>
  <si>
    <t>COLORADO ISD</t>
  </si>
  <si>
    <t>COLUMBIA-BRAZORIA ISD</t>
  </si>
  <si>
    <t>COLUMBUS ISD</t>
  </si>
  <si>
    <t>COMAL ISD</t>
  </si>
  <si>
    <t>COMANCHE ISD</t>
  </si>
  <si>
    <t>COMFORT ISD</t>
  </si>
  <si>
    <t>COMMERCE ISD</t>
  </si>
  <si>
    <t>COMMUNITY ISD</t>
  </si>
  <si>
    <t>COMO-PICKTON CISD</t>
  </si>
  <si>
    <t>COMPASS ACADEMY CHARTER SCHOOL</t>
  </si>
  <si>
    <t>COMQUEST ACADEMY</t>
  </si>
  <si>
    <t>COMSTOCK ISD</t>
  </si>
  <si>
    <t>CONNALLY ISD</t>
  </si>
  <si>
    <t>CONROE ISD</t>
  </si>
  <si>
    <t>COOLIDGE ISD</t>
  </si>
  <si>
    <t>COOPER ISD</t>
  </si>
  <si>
    <t>COPPELL ISD</t>
  </si>
  <si>
    <t>COPPERAS COVE ISD</t>
  </si>
  <si>
    <t>CORPUS CHRISTI ISD</t>
  </si>
  <si>
    <t>CORPUS CHRISTI MONTESSORI SCHOOL</t>
  </si>
  <si>
    <t>CORRIGAN-CAMDEN ISD</t>
  </si>
  <si>
    <t>CORSICANA ISD</t>
  </si>
  <si>
    <t>COTTON CENTER ISD</t>
  </si>
  <si>
    <t>COTULLA ISD</t>
  </si>
  <si>
    <t>COUPLAND ISD</t>
  </si>
  <si>
    <t>COVINGTON ISD</t>
  </si>
  <si>
    <t>CRANDALL ISD</t>
  </si>
  <si>
    <t>CRANE ISD</t>
  </si>
  <si>
    <t>CRANFILLS GAP ISD</t>
  </si>
  <si>
    <t>CRAWFORD ISD</t>
  </si>
  <si>
    <t>CROCKETT COUNTY CONSOLIDATED CSD</t>
  </si>
  <si>
    <t>CROCKETT ISD</t>
  </si>
  <si>
    <t>CROSBY ISD</t>
  </si>
  <si>
    <t>CROSBYTON CISD</t>
  </si>
  <si>
    <t>CROSS PLAINS ISD</t>
  </si>
  <si>
    <t>CROSS ROADS ISD</t>
  </si>
  <si>
    <t>CROSSTIMBERS ACADEMY</t>
  </si>
  <si>
    <t>CROWELL ISD</t>
  </si>
  <si>
    <t>CROWLEY ISD</t>
  </si>
  <si>
    <t>CRYSTAL CITY ISD</t>
  </si>
  <si>
    <t>CUERO ISD</t>
  </si>
  <si>
    <t>CULBERSON COUNTY-ALLAMOORE ISD</t>
  </si>
  <si>
    <t>CUMBERLAND ACADEMY</t>
  </si>
  <si>
    <t>CUMBY ISD</t>
  </si>
  <si>
    <t>CUSHING ISD</t>
  </si>
  <si>
    <t>CYPRESS-FAIRBANKS ISD</t>
  </si>
  <si>
    <t>D'HANIS ISD</t>
  </si>
  <si>
    <t>DAINGERFIELD-LONE STAR ISD</t>
  </si>
  <si>
    <t>DALHART ISD</t>
  </si>
  <si>
    <t>DALLAS ISD</t>
  </si>
  <si>
    <t>DAMON ISD</t>
  </si>
  <si>
    <t>DANBURY ISD</t>
  </si>
  <si>
    <t>DARROUZETT ISD</t>
  </si>
  <si>
    <t>DAWSON ISD</t>
  </si>
  <si>
    <t>DAYTON ISD</t>
  </si>
  <si>
    <t>DE LEON ISD</t>
  </si>
  <si>
    <t>DECATUR ISD</t>
  </si>
  <si>
    <t>DEER PARK ISD</t>
  </si>
  <si>
    <t>DEKALB ISD</t>
  </si>
  <si>
    <t>DEL VALLE ISD</t>
  </si>
  <si>
    <t>DELL CITY ISD</t>
  </si>
  <si>
    <t>DENISON ISD</t>
  </si>
  <si>
    <t>DENTON ISD</t>
  </si>
  <si>
    <t>DENVER CITY ISD</t>
  </si>
  <si>
    <t>DESOTO ISD</t>
  </si>
  <si>
    <t>DETROIT ISD</t>
  </si>
  <si>
    <t>DEVERS ISD</t>
  </si>
  <si>
    <t>DEVINE ISD</t>
  </si>
  <si>
    <t>DEW ISD</t>
  </si>
  <si>
    <t>DEWEYVILLE ISD</t>
  </si>
  <si>
    <t>DIBOLL ISD</t>
  </si>
  <si>
    <t>DICKINSON ISD</t>
  </si>
  <si>
    <t>DILLEY ISD</t>
  </si>
  <si>
    <t>DIME BOX ISD</t>
  </si>
  <si>
    <t>DIMMITT ISD</t>
  </si>
  <si>
    <t>DIVIDE ISD</t>
  </si>
  <si>
    <t>DODD CITY ISD</t>
  </si>
  <si>
    <t>DONNA ISD</t>
  </si>
  <si>
    <t>DOSS CONSOLIDATED CSD</t>
  </si>
  <si>
    <t>DOUGLASS ISD</t>
  </si>
  <si>
    <t>DR M L GARZA-GONZALEZ CHARTER SCHOOL</t>
  </si>
  <si>
    <t>DRAW ACADEMY</t>
  </si>
  <si>
    <t>DRIPPING SPRINGS ISD</t>
  </si>
  <si>
    <t>DRISCOLL ISD</t>
  </si>
  <si>
    <t>DUBLIN ISD</t>
  </si>
  <si>
    <t>DUMAS ISD</t>
  </si>
  <si>
    <t>DUNCANVILLE ISD</t>
  </si>
  <si>
    <t>EAGLE MT-SAGINAW ISD</t>
  </si>
  <si>
    <t>EAGLE PASS ISD</t>
  </si>
  <si>
    <t>EANES ISD</t>
  </si>
  <si>
    <t>EARLY ISD</t>
  </si>
  <si>
    <t>EAST BERNARD ISD</t>
  </si>
  <si>
    <t>EAST CENTRAL ISD</t>
  </si>
  <si>
    <t>EAST CHAMBERS ISD</t>
  </si>
  <si>
    <t>EAST FORT WORTH MONTESSORI ACADEMY</t>
  </si>
  <si>
    <t>EAST TEXAS CHARTER SCHOOLS</t>
  </si>
  <si>
    <t>EASTLAND ISD</t>
  </si>
  <si>
    <t>ECTOR COUNTY ISD</t>
  </si>
  <si>
    <t>ECTOR ISD</t>
  </si>
  <si>
    <t>EDCOUCH-ELSA ISD</t>
  </si>
  <si>
    <t>EDEN CISD</t>
  </si>
  <si>
    <t>EDGEWOOD ISD</t>
  </si>
  <si>
    <t>EDINBURG CISD</t>
  </si>
  <si>
    <t>EDNA ISD</t>
  </si>
  <si>
    <t>EDUCATION CENTER INTERNATIONAL ACADEMY</t>
  </si>
  <si>
    <t>EHRHART SCHOOL</t>
  </si>
  <si>
    <t>EL CAMPO ISD</t>
  </si>
  <si>
    <t>EL PASO ACADEMY</t>
  </si>
  <si>
    <t>EL PASO ISD</t>
  </si>
  <si>
    <t>EL PASO LEADERSHIP ACADEMY</t>
  </si>
  <si>
    <t>ELEANOR KOLITZ HEBREW LANGUAGE ACADEMY</t>
  </si>
  <si>
    <t>ELECTRA ISD</t>
  </si>
  <si>
    <t>ELGIN ISD</t>
  </si>
  <si>
    <t>ELKHART ISD</t>
  </si>
  <si>
    <t>ELYSIAN FIELDS ISD</t>
  </si>
  <si>
    <t>ENNIS ISD</t>
  </si>
  <si>
    <t>ERA ISD</t>
  </si>
  <si>
    <t>ERATH EXCELS ACADEMY INC</t>
  </si>
  <si>
    <t>ETOILE ISD</t>
  </si>
  <si>
    <t>EULA ISD</t>
  </si>
  <si>
    <t>EUSTACE ISD</t>
  </si>
  <si>
    <t>EVADALE ISD</t>
  </si>
  <si>
    <t>EVANT ISD</t>
  </si>
  <si>
    <t>EVERMAN ISD</t>
  </si>
  <si>
    <t>EVOLUTION ACADEMY CHARTER SCHOOL</t>
  </si>
  <si>
    <t>EXCEL ACADEMY</t>
  </si>
  <si>
    <t>EXCELLENCE IN LEADERSHIP ACADEMY</t>
  </si>
  <si>
    <t>EXCELSIOR ISD</t>
  </si>
  <si>
    <t>EZZELL ISD</t>
  </si>
  <si>
    <t>FABENS ISD</t>
  </si>
  <si>
    <t>FAIRFIELD ISD</t>
  </si>
  <si>
    <t>FALLBROOK COLLEGE PREPARATORY ACADEMY</t>
  </si>
  <si>
    <t>FALLS CITY ISD</t>
  </si>
  <si>
    <t>FANNINDEL ISD</t>
  </si>
  <si>
    <t>FARMERSVILLE ISD</t>
  </si>
  <si>
    <t>FARWELL ISD</t>
  </si>
  <si>
    <t>FAYETTEVILLE ISD</t>
  </si>
  <si>
    <t>FERRIS ISD</t>
  </si>
  <si>
    <t>FLATONIA ISD</t>
  </si>
  <si>
    <t>FLORENCE ISD</t>
  </si>
  <si>
    <t>FLORESVILLE ISD</t>
  </si>
  <si>
    <t>FLOUR BLUFF ISD</t>
  </si>
  <si>
    <t>FLOYDADA ISD</t>
  </si>
  <si>
    <t>FOCUS LEARNING ACADEMY</t>
  </si>
  <si>
    <t>FOLLETT ISD</t>
  </si>
  <si>
    <t>FORESTBURG ISD</t>
  </si>
  <si>
    <t>FORNEY ISD</t>
  </si>
  <si>
    <t>FORSAN ISD</t>
  </si>
  <si>
    <t>FORT BEND ISD</t>
  </si>
  <si>
    <t>FORT ELLIOTT CISD</t>
  </si>
  <si>
    <t>FORT STOCKTON ISD</t>
  </si>
  <si>
    <t>FORT WORTH ACADEMY OF FINE ARTS</t>
  </si>
  <si>
    <t>FORT WORTH ISD</t>
  </si>
  <si>
    <t>FRANKLIN ISD</t>
  </si>
  <si>
    <t>FRANKSTON ISD</t>
  </si>
  <si>
    <t>FREDERICKSBURG ISD</t>
  </si>
  <si>
    <t>FREER ISD</t>
  </si>
  <si>
    <t>FRENSHIP ISD</t>
  </si>
  <si>
    <t>FRIENDSWOOD ISD</t>
  </si>
  <si>
    <t>FRIONA ISD</t>
  </si>
  <si>
    <t>FRISCO ISD</t>
  </si>
  <si>
    <t>FROST ISD</t>
  </si>
  <si>
    <t>FRUITVALE ISD</t>
  </si>
  <si>
    <t>FT DAVIS ISD</t>
  </si>
  <si>
    <t>FT HANCOCK ISD</t>
  </si>
  <si>
    <t>FT SAM HOUSTON ISD</t>
  </si>
  <si>
    <t>GAINESVILLE ISD</t>
  </si>
  <si>
    <t>GALENA PARK ISD</t>
  </si>
  <si>
    <t>GALVESTON ISD</t>
  </si>
  <si>
    <t>GANADO ISD</t>
  </si>
  <si>
    <t>GARLAND ISD</t>
  </si>
  <si>
    <t>GARNER ISD</t>
  </si>
  <si>
    <t>GARRISON ISD</t>
  </si>
  <si>
    <t>GARY ISD</t>
  </si>
  <si>
    <t>GATESVILLE ISD</t>
  </si>
  <si>
    <t>GATEWAY ACADEMY CHARTER DISTRICT</t>
  </si>
  <si>
    <t>GATEWAY CHARTER ACADEMY</t>
  </si>
  <si>
    <t>GAUSE ISD</t>
  </si>
  <si>
    <t>GEORGE GERVIN ACADEMY</t>
  </si>
  <si>
    <t>GEORGE I SANCHEZ CHARTER</t>
  </si>
  <si>
    <t>GEORGE WEST ISD</t>
  </si>
  <si>
    <t>GEORGETOWN ISD</t>
  </si>
  <si>
    <t>GHOLSON ISD</t>
  </si>
  <si>
    <t>GIDDINGS ISD</t>
  </si>
  <si>
    <t>GILMER ISD</t>
  </si>
  <si>
    <t>GLADEWATER ISD</t>
  </si>
  <si>
    <t>GLASSCOCK COUNTY ISD</t>
  </si>
  <si>
    <t>GLEN ROSE ISD</t>
  </si>
  <si>
    <t>GLOBAL LEARNING VILLAGE</t>
  </si>
  <si>
    <t>GODLEY ISD</t>
  </si>
  <si>
    <t>GOLD BURG ISD</t>
  </si>
  <si>
    <t>GOLDEN RULE CHARTER SCHOOL</t>
  </si>
  <si>
    <t>GOLDTHWAITE ISD</t>
  </si>
  <si>
    <t>GOLIAD ISD</t>
  </si>
  <si>
    <t>GONZALES ISD</t>
  </si>
  <si>
    <t>GOODRICH ISD</t>
  </si>
  <si>
    <t>GOOSE CREEK CISD</t>
  </si>
  <si>
    <t>GORDON ISD</t>
  </si>
  <si>
    <t>GORMAN ISD</t>
  </si>
  <si>
    <t>GRADY ISD</t>
  </si>
  <si>
    <t>GRAFORD ISD</t>
  </si>
  <si>
    <t>GRAHAM ISD</t>
  </si>
  <si>
    <t>GRANBURY ISD</t>
  </si>
  <si>
    <t>GRAND PRAIRIE ISD</t>
  </si>
  <si>
    <t>GRAND SALINE ISD</t>
  </si>
  <si>
    <t>GRANDFALLS-ROYALTY ISD</t>
  </si>
  <si>
    <t>GRANDVIEW ISD</t>
  </si>
  <si>
    <t>GRANDVIEW-HOPKINS ISD</t>
  </si>
  <si>
    <t>GRANGER ISD</t>
  </si>
  <si>
    <t>GRAPE CREEK ISD</t>
  </si>
  <si>
    <t>GRAPELAND ISD</t>
  </si>
  <si>
    <t>GRAPEVINE-COLLEYVILLE ISD</t>
  </si>
  <si>
    <t>GREAT HEARTS TEXAS</t>
  </si>
  <si>
    <t>GREENVILLE ISD</t>
  </si>
  <si>
    <t>GREENWOOD ISD</t>
  </si>
  <si>
    <t>GREGORY-PORTLAND ISD</t>
  </si>
  <si>
    <t>GROESBECK ISD</t>
  </si>
  <si>
    <t>GROOM ISD</t>
  </si>
  <si>
    <t>GROVETON ISD</t>
  </si>
  <si>
    <t>GRUVER ISD</t>
  </si>
  <si>
    <t>GUNTER ISD</t>
  </si>
  <si>
    <t>GUSTINE ISD</t>
  </si>
  <si>
    <t>GUTHRIE CSD</t>
  </si>
  <si>
    <t>HALE CENTER ISD</t>
  </si>
  <si>
    <t>HALLETTSVILLE ISD</t>
  </si>
  <si>
    <t>HALLSBURG ISD</t>
  </si>
  <si>
    <t>HALLSVILLE ISD</t>
  </si>
  <si>
    <t>HAMILTON ISD</t>
  </si>
  <si>
    <t>HAMLIN ISD</t>
  </si>
  <si>
    <t>HAMSHIRE-FANNETT ISD</t>
  </si>
  <si>
    <t>HAPPY ISD</t>
  </si>
  <si>
    <t>HARDIN ISD</t>
  </si>
  <si>
    <t>HARDIN-JEFFERSON ISD</t>
  </si>
  <si>
    <t>HARLANDALE ISD</t>
  </si>
  <si>
    <t>HARLETON ISD</t>
  </si>
  <si>
    <t>HARLINGEN CISD</t>
  </si>
  <si>
    <t>HARMONY ISD</t>
  </si>
  <si>
    <t>HARMONY SCHOOL OF EXCELLENCE</t>
  </si>
  <si>
    <t>HARMONY SCHOOL OF SCIENCE - HOUSTON</t>
  </si>
  <si>
    <t>HARMONY SCIENCE ACAD (EL PASO)</t>
  </si>
  <si>
    <t>HARMONY SCIENCE ACAD (SAN ANTONIO)</t>
  </si>
  <si>
    <t>HARMONY SCIENCE ACAD (WACO)</t>
  </si>
  <si>
    <t>HARMONY SCIENCE ACADEMY</t>
  </si>
  <si>
    <t>HARMONY SCIENCE ACADEMY (AUSTIN)</t>
  </si>
  <si>
    <t>HARPER ISD</t>
  </si>
  <si>
    <t>HARROLD ISD</t>
  </si>
  <si>
    <t>HART ISD</t>
  </si>
  <si>
    <t>HARTLEY ISD</t>
  </si>
  <si>
    <t>HARTS BLUFF ISD</t>
  </si>
  <si>
    <t>HASKELL CISD</t>
  </si>
  <si>
    <t>HAWKINS ISD</t>
  </si>
  <si>
    <t>HAWLEY ISD</t>
  </si>
  <si>
    <t>HAYS CISD</t>
  </si>
  <si>
    <t>HEARNE ISD</t>
  </si>
  <si>
    <t>HEDLEY ISD</t>
  </si>
  <si>
    <t>HEMPHILL ISD</t>
  </si>
  <si>
    <t>HEMPSTEAD ISD</t>
  </si>
  <si>
    <t>HENDERSON ISD</t>
  </si>
  <si>
    <t>HENRIETTA ISD</t>
  </si>
  <si>
    <t>HENRY FORD ACADEMY ALAMEDA SCHOOL FOR ART + DESIGN</t>
  </si>
  <si>
    <t>HEREFORD ISD</t>
  </si>
  <si>
    <t>HERMLEIGH ISD</t>
  </si>
  <si>
    <t>HICO ISD</t>
  </si>
  <si>
    <t>HIDALGO ISD</t>
  </si>
  <si>
    <t>HIGGINS ISD</t>
  </si>
  <si>
    <t>HIGH ISLAND ISD</t>
  </si>
  <si>
    <t>HIGHLAND ISD</t>
  </si>
  <si>
    <t>HIGHLAND PARK ISD</t>
  </si>
  <si>
    <t>HILLSBORO ISD</t>
  </si>
  <si>
    <t>HITCHCOCK ISD</t>
  </si>
  <si>
    <t>HOLLAND ISD</t>
  </si>
  <si>
    <t>HOLLIDAY ISD</t>
  </si>
  <si>
    <t>HONDO ISD</t>
  </si>
  <si>
    <t>HONEY GROVE ISD</t>
  </si>
  <si>
    <t>HOOKS ISD</t>
  </si>
  <si>
    <t>HOUSTON GATEWAY ACADEMY INC</t>
  </si>
  <si>
    <t>HOUSTON HEIGHTS HIGH SCHOOL</t>
  </si>
  <si>
    <t>HOUSTON HEIGHTS LEARNING ACADEMY INC</t>
  </si>
  <si>
    <t>HOUSTON ISD</t>
  </si>
  <si>
    <t>HOWE ISD</t>
  </si>
  <si>
    <t>HUBBARD ISD</t>
  </si>
  <si>
    <t>HUCKABAY ISD</t>
  </si>
  <si>
    <t>HUDSON ISD</t>
  </si>
  <si>
    <t>HUFFMAN ISD</t>
  </si>
  <si>
    <t>HUGHES SPRINGS ISD</t>
  </si>
  <si>
    <t>HULL-DAISETTA ISD</t>
  </si>
  <si>
    <t>HUMBLE ISD</t>
  </si>
  <si>
    <t>HUNT ISD</t>
  </si>
  <si>
    <t>HUNTINGTON ISD</t>
  </si>
  <si>
    <t>HUNTSVILLE ISD</t>
  </si>
  <si>
    <t>HURST-EULESS-BEDFORD ISD</t>
  </si>
  <si>
    <t>HUTTO ISD</t>
  </si>
  <si>
    <t>IDALOU ISD</t>
  </si>
  <si>
    <t>IDEA PUBLIC SCHOOLS</t>
  </si>
  <si>
    <t>INDUSTRIAL ISD</t>
  </si>
  <si>
    <t>INGLESIDE ISD</t>
  </si>
  <si>
    <t>INGRAM ISD</t>
  </si>
  <si>
    <t>INSPIRED VISION ACADEMY</t>
  </si>
  <si>
    <t>INTERNATIONAL LEADERSHIP OF TEXAS (ILT)</t>
  </si>
  <si>
    <t>IOLA ISD</t>
  </si>
  <si>
    <t>IOWA PARK CISD</t>
  </si>
  <si>
    <t>IRA ISD</t>
  </si>
  <si>
    <t>IRAAN-SHEFFIELD ISD</t>
  </si>
  <si>
    <t>IREDELL ISD</t>
  </si>
  <si>
    <t>IRION COUNTY ISD</t>
  </si>
  <si>
    <t>IRVING ISD</t>
  </si>
  <si>
    <t>ITALY ISD</t>
  </si>
  <si>
    <t>ITASCA ISD</t>
  </si>
  <si>
    <t>JACKSBORO ISD</t>
  </si>
  <si>
    <t>JACKSONVILLE ISD</t>
  </si>
  <si>
    <t>JARRELL ISD</t>
  </si>
  <si>
    <t>JASPER ISD</t>
  </si>
  <si>
    <t>JAYTON-GIRARD ISD</t>
  </si>
  <si>
    <t>JEAN MASSIEU ACADEMY</t>
  </si>
  <si>
    <t>JEFFERSON ISD</t>
  </si>
  <si>
    <t>JIM HOGG COUNTY ISD</t>
  </si>
  <si>
    <t>JIM NED CISD</t>
  </si>
  <si>
    <t>JOAQUIN ISD</t>
  </si>
  <si>
    <t>JOHN H WOOD JR PUBLIC CHARTER DISTRICT</t>
  </si>
  <si>
    <t>JOHNSON CITY ISD</t>
  </si>
  <si>
    <t>JONESBORO ISD</t>
  </si>
  <si>
    <t>JOSHUA ISD</t>
  </si>
  <si>
    <t>JOURDANTON ISD</t>
  </si>
  <si>
    <t>JUBILEE ACADEMIC CENTER</t>
  </si>
  <si>
    <t>JUDSON ISD</t>
  </si>
  <si>
    <t>JUNCTION ISD</t>
  </si>
  <si>
    <t>KARNACK ISD</t>
  </si>
  <si>
    <t>KARNES CITY ISD</t>
  </si>
  <si>
    <t>KATHERINE ANNE PORTER SCHOOL</t>
  </si>
  <si>
    <t>KATY ISD</t>
  </si>
  <si>
    <t>KAUFMAN ISD</t>
  </si>
  <si>
    <t>KEENE ISD</t>
  </si>
  <si>
    <t>KELLER ISD</t>
  </si>
  <si>
    <t>KELTON ISD</t>
  </si>
  <si>
    <t>KEMP ISD</t>
  </si>
  <si>
    <t>KENEDY COUNTY WIDE CSD</t>
  </si>
  <si>
    <t>KENEDY ISD</t>
  </si>
  <si>
    <t>KENNARD ISD</t>
  </si>
  <si>
    <t>KENNEDALE ISD</t>
  </si>
  <si>
    <t>KERENS ISD</t>
  </si>
  <si>
    <t>KERMIT ISD</t>
  </si>
  <si>
    <t>KERRVILLE ISD</t>
  </si>
  <si>
    <t>KILGORE ISD</t>
  </si>
  <si>
    <t>KILLEEN ISD</t>
  </si>
  <si>
    <t>KINGSVILLE ISD</t>
  </si>
  <si>
    <t>KIPP AUSTIN PUBLIC SCHOOLS INC</t>
  </si>
  <si>
    <t>KIPP DALLAS-FORT WORTH</t>
  </si>
  <si>
    <t>KIPP INC CHARTER</t>
  </si>
  <si>
    <t>KIPP SAN ANTONIO</t>
  </si>
  <si>
    <t>KIRBYVILLE CISD</t>
  </si>
  <si>
    <t>KLEIN ISD</t>
  </si>
  <si>
    <t>KLONDIKE ISD</t>
  </si>
  <si>
    <t>KNIPPA ISD</t>
  </si>
  <si>
    <t>KNOX CITY-O'BRIEN CISD</t>
  </si>
  <si>
    <t>KOPPERL ISD</t>
  </si>
  <si>
    <t>KOUNTZE ISD</t>
  </si>
  <si>
    <t>KRESS ISD</t>
  </si>
  <si>
    <t>KRUM ISD</t>
  </si>
  <si>
    <t>LA ACADEMIA DE ESTRELLAS</t>
  </si>
  <si>
    <t>LA AMISTAD LOVE &amp; LEARNING ACADEMY</t>
  </si>
  <si>
    <t>LA FE PREPARATORY SCHOOL</t>
  </si>
  <si>
    <t>LA FERIA ISD</t>
  </si>
  <si>
    <t>LA GLORIA ISD</t>
  </si>
  <si>
    <t>LA GRANGE ISD</t>
  </si>
  <si>
    <t>LA JOYA ISD</t>
  </si>
  <si>
    <t>LA MARQUE ISD</t>
  </si>
  <si>
    <t>LA PORTE ISD</t>
  </si>
  <si>
    <t>LA PRYOR ISD</t>
  </si>
  <si>
    <t>LA VEGA ISD</t>
  </si>
  <si>
    <t>LA VERNIA ISD</t>
  </si>
  <si>
    <t>LA VILLA ISD</t>
  </si>
  <si>
    <t>LACKLAND ISD</t>
  </si>
  <si>
    <t>LAGO VISTA ISD</t>
  </si>
  <si>
    <t>LAKE DALLAS ISD</t>
  </si>
  <si>
    <t>LAKE TRAVIS ISD</t>
  </si>
  <si>
    <t>LAKE WORTH ISD</t>
  </si>
  <si>
    <t>LAMAR CISD</t>
  </si>
  <si>
    <t>LAMESA ISD</t>
  </si>
  <si>
    <t>LAMPASAS ISD</t>
  </si>
  <si>
    <t>LANCASTER ISD</t>
  </si>
  <si>
    <t>LANEVILLE ISD</t>
  </si>
  <si>
    <t>LAPOYNOR ISD</t>
  </si>
  <si>
    <t>LAREDO ISD</t>
  </si>
  <si>
    <t>LASARA ISD</t>
  </si>
  <si>
    <t>LATEXO ISD</t>
  </si>
  <si>
    <t>LAZBUDDIE ISD</t>
  </si>
  <si>
    <t>LEADERSHIP PREP SCHOOL</t>
  </si>
  <si>
    <t>LEAKEY ISD</t>
  </si>
  <si>
    <t>LEANDER ISD</t>
  </si>
  <si>
    <t>LEARY ISD</t>
  </si>
  <si>
    <t>LEFORS ISD</t>
  </si>
  <si>
    <t>LEGACY PREPARATORY</t>
  </si>
  <si>
    <t>LEGGETT ISD</t>
  </si>
  <si>
    <t>LEON ISD</t>
  </si>
  <si>
    <t>LEONARD ISD</t>
  </si>
  <si>
    <t>LEVELLAND ISD</t>
  </si>
  <si>
    <t>LEVERETTS CHAPEL ISD</t>
  </si>
  <si>
    <t>LEWISVILLE ISD</t>
  </si>
  <si>
    <t>LEXINGTON ISD</t>
  </si>
  <si>
    <t>LIBERTY HILL ISD</t>
  </si>
  <si>
    <t>LIBERTY ISD</t>
  </si>
  <si>
    <t>LIBERTY-EYLAU ISD</t>
  </si>
  <si>
    <t>LIFE SCHOOL</t>
  </si>
  <si>
    <t>LIGHTHOUSE CHARTER SCHOOL</t>
  </si>
  <si>
    <t>LINDALE ISD</t>
  </si>
  <si>
    <t>LINDEN-KILDARE CISD</t>
  </si>
  <si>
    <t>LINDSAY ISD</t>
  </si>
  <si>
    <t>LINGLEVILLE ISD</t>
  </si>
  <si>
    <t>LIPAN ISD</t>
  </si>
  <si>
    <t>LITTLE CYPRESS-MAURICEVILLE CISD</t>
  </si>
  <si>
    <t>LITTLE ELM ISD</t>
  </si>
  <si>
    <t>LITTLEFIELD ISD</t>
  </si>
  <si>
    <t>LIVINGSTON ISD</t>
  </si>
  <si>
    <t>LLANO ISD</t>
  </si>
  <si>
    <t>LOCKHART ISD</t>
  </si>
  <si>
    <t>LOCKNEY ISD</t>
  </si>
  <si>
    <t>LOHN ISD</t>
  </si>
  <si>
    <t>LOMETA ISD</t>
  </si>
  <si>
    <t>LONDON ISD</t>
  </si>
  <si>
    <t>LONE OAK ISD</t>
  </si>
  <si>
    <t>LONGVIEW ISD</t>
  </si>
  <si>
    <t>LOOP ISD</t>
  </si>
  <si>
    <t>LORAINE ISD</t>
  </si>
  <si>
    <t>LORENA ISD</t>
  </si>
  <si>
    <t>LORENZO ISD</t>
  </si>
  <si>
    <t>LOS FRESNOS CISD</t>
  </si>
  <si>
    <t>LOUISE ISD</t>
  </si>
  <si>
    <t>LOVEJOY ISD</t>
  </si>
  <si>
    <t>LOVELADY ISD</t>
  </si>
  <si>
    <t>LUBBOCK ISD</t>
  </si>
  <si>
    <t>LUBBOCK-COOPER ISD</t>
  </si>
  <si>
    <t>LUEDERS-AVOCA ISD</t>
  </si>
  <si>
    <t>LUFKIN ISD</t>
  </si>
  <si>
    <t>LULING ISD</t>
  </si>
  <si>
    <t>LUMBERTON ISD</t>
  </si>
  <si>
    <t>LUMIN EDUCATION</t>
  </si>
  <si>
    <t>LYFORD CISD</t>
  </si>
  <si>
    <t>LYTLE ISD</t>
  </si>
  <si>
    <t>MABANK ISD</t>
  </si>
  <si>
    <t>MADISONVILLE CISD</t>
  </si>
  <si>
    <t>MAGNOLIA ISD</t>
  </si>
  <si>
    <t>MALAKOFF ISD</t>
  </si>
  <si>
    <t>MALONE ISD</t>
  </si>
  <si>
    <t>MALTA ISD</t>
  </si>
  <si>
    <t>MANARA ACADEMY</t>
  </si>
  <si>
    <t>MANOR ISD</t>
  </si>
  <si>
    <t>MANSFIELD ISD</t>
  </si>
  <si>
    <t>MARATHON ISD</t>
  </si>
  <si>
    <t>MARBLE FALLS ISD</t>
  </si>
  <si>
    <t>MARFA ISD</t>
  </si>
  <si>
    <t>MARION ISD</t>
  </si>
  <si>
    <t>MARLIN ISD</t>
  </si>
  <si>
    <t>MARSHALL ISD</t>
  </si>
  <si>
    <t>MART ISD</t>
  </si>
  <si>
    <t>MARTINS MILL ISD</t>
  </si>
  <si>
    <t>MARTINSVILLE ISD</t>
  </si>
  <si>
    <t>MASON ISD</t>
  </si>
  <si>
    <t>MATAGORDA ISD</t>
  </si>
  <si>
    <t>MATHIS ISD</t>
  </si>
  <si>
    <t>MAUD ISD</t>
  </si>
  <si>
    <t>MAY ISD</t>
  </si>
  <si>
    <t>MAYPEARL ISD</t>
  </si>
  <si>
    <t>MCALLEN ISD</t>
  </si>
  <si>
    <t>MCCAMEY ISD</t>
  </si>
  <si>
    <t>MCDADE ISD</t>
  </si>
  <si>
    <t>MCGREGOR ISD</t>
  </si>
  <si>
    <t>MCKINNEY ISD</t>
  </si>
  <si>
    <t>MCLEAN ISD</t>
  </si>
  <si>
    <t>MCLEOD ISD</t>
  </si>
  <si>
    <t>MCMULLEN COUNTY ISD</t>
  </si>
  <si>
    <t>MEADOW ISD</t>
  </si>
  <si>
    <t>MEADOWLAND CHARTER SCHOOL</t>
  </si>
  <si>
    <t>MEDINA ISD</t>
  </si>
  <si>
    <t>MEDINA VALLEY ISD</t>
  </si>
  <si>
    <t>MELISSA ISD</t>
  </si>
  <si>
    <t>MEMPHIS ISD</t>
  </si>
  <si>
    <t>MENARD ISD</t>
  </si>
  <si>
    <t>MERCEDES ISD</t>
  </si>
  <si>
    <t>MERIDIAN ISD</t>
  </si>
  <si>
    <t>MERIDIAN WORLD SCHOOL LLC</t>
  </si>
  <si>
    <t>MERKEL ISD</t>
  </si>
  <si>
    <t>MESQUITE ISD</t>
  </si>
  <si>
    <t>MEXIA ISD</t>
  </si>
  <si>
    <t>MEYERPARK ELEMENTARY</t>
  </si>
  <si>
    <t>MEYERSVILLE ISD</t>
  </si>
  <si>
    <t>MIAMI ISD</t>
  </si>
  <si>
    <t>MIDLAND ACADEMY CHARTER SCHOOL</t>
  </si>
  <si>
    <t>MIDLAND ISD</t>
  </si>
  <si>
    <t>MIDLOTHIAN ISD</t>
  </si>
  <si>
    <t>MIDVALLEY ACADEMY CHARTER DISTRICT</t>
  </si>
  <si>
    <t>MIDWAY ISD</t>
  </si>
  <si>
    <t>MILANO ISD</t>
  </si>
  <si>
    <t>MILDRED ISD</t>
  </si>
  <si>
    <t>MILES ISD</t>
  </si>
  <si>
    <t>MILFORD ISD</t>
  </si>
  <si>
    <t>MILLER GROVE ISD</t>
  </si>
  <si>
    <t>MILLSAP ISD</t>
  </si>
  <si>
    <t>MINEOLA ISD</t>
  </si>
  <si>
    <t>MINERAL WELLS ISD</t>
  </si>
  <si>
    <t>MISSION CISD</t>
  </si>
  <si>
    <t>MONAHANS-WICKETT-PYOTE ISD</t>
  </si>
  <si>
    <t>MONTAGUE ISD</t>
  </si>
  <si>
    <t>MONTE ALTO ISD</t>
  </si>
  <si>
    <t>MONTESSORI FOR ALL</t>
  </si>
  <si>
    <t>MONTGOMERY ISD</t>
  </si>
  <si>
    <t>MOODY ISD</t>
  </si>
  <si>
    <t>MORAN ISD</t>
  </si>
  <si>
    <t>MORGAN ISD</t>
  </si>
  <si>
    <t>MORGAN MILL ISD</t>
  </si>
  <si>
    <t>MORTON ISD</t>
  </si>
  <si>
    <t>MOTLEY COUNTY ISD</t>
  </si>
  <si>
    <t>MOULTON ISD</t>
  </si>
  <si>
    <t>MOUNT CALM ISD</t>
  </si>
  <si>
    <t>MOUNT ENTERPRISE ISD</t>
  </si>
  <si>
    <t>MOUNT PLEASANT ISD</t>
  </si>
  <si>
    <t>MOUNT VERNON ISD</t>
  </si>
  <si>
    <t>MUENSTER ISD</t>
  </si>
  <si>
    <t>MULESHOE ISD</t>
  </si>
  <si>
    <t>MULLIN ISD</t>
  </si>
  <si>
    <t>MUMFORD ISD</t>
  </si>
  <si>
    <t>MUNDAY CISD</t>
  </si>
  <si>
    <t>MURCHISON ISD</t>
  </si>
  <si>
    <t>NACOGDOCHES ISD</t>
  </si>
  <si>
    <t>NATALIA ISD</t>
  </si>
  <si>
    <t>NAVARRO ISD</t>
  </si>
  <si>
    <t>NAVASOTA ISD</t>
  </si>
  <si>
    <t>NAZARETH ISD</t>
  </si>
  <si>
    <t>NECHES ISD</t>
  </si>
  <si>
    <t>NEDERLAND ISD</t>
  </si>
  <si>
    <t>NEEDVILLE ISD</t>
  </si>
  <si>
    <t>NEW BOSTON ISD</t>
  </si>
  <si>
    <t>NEW BRAUNFELS ISD</t>
  </si>
  <si>
    <t>NEW CANEY ISD</t>
  </si>
  <si>
    <t>NEW DEAL ISD</t>
  </si>
  <si>
    <t>NEW DIANA ISD</t>
  </si>
  <si>
    <t>NEW FRONTIERS CHARTER SCHOOL</t>
  </si>
  <si>
    <t>NEW HOME ISD</t>
  </si>
  <si>
    <t>NEW SUMMERFIELD ISD</t>
  </si>
  <si>
    <t>NEW WAVERLY ISD</t>
  </si>
  <si>
    <t>NEWCASTLE ISD</t>
  </si>
  <si>
    <t>NEWMAN INTERNATIONAL ACADEMY OF ARLINGTON</t>
  </si>
  <si>
    <t>NEWTON ISD</t>
  </si>
  <si>
    <t>NIXON-SMILEY CISD</t>
  </si>
  <si>
    <t>NOCONA ISD</t>
  </si>
  <si>
    <t>NORDHEIM ISD</t>
  </si>
  <si>
    <t>NORMANGEE ISD</t>
  </si>
  <si>
    <t>NORTH EAST ISD</t>
  </si>
  <si>
    <t>NORTH HOPKINS ISD</t>
  </si>
  <si>
    <t>NORTH LAMAR ISD</t>
  </si>
  <si>
    <t>NORTH ZULCH ISD</t>
  </si>
  <si>
    <t>NORTHSIDE ISD</t>
  </si>
  <si>
    <t>NORTHWEST ISD</t>
  </si>
  <si>
    <t>NOVA ACADEMY</t>
  </si>
  <si>
    <t>NOVA ACADEMY (SOUTHEAST)</t>
  </si>
  <si>
    <t>NUECES CANYON CISD</t>
  </si>
  <si>
    <t>NURSERY ISD</t>
  </si>
  <si>
    <t>NYOS CHARTER SCHOOL</t>
  </si>
  <si>
    <t>O'DONNELL ISD</t>
  </si>
  <si>
    <t>OAKWOOD ISD</t>
  </si>
  <si>
    <t>ODEM-EDROY ISD</t>
  </si>
  <si>
    <t>ODYSSEY ACADEMY INC</t>
  </si>
  <si>
    <t>OGLESBY ISD</t>
  </si>
  <si>
    <t>OLFEN ISD</t>
  </si>
  <si>
    <t>OLNEY ISD</t>
  </si>
  <si>
    <t>OLTON ISD</t>
  </si>
  <si>
    <t>ONALASKA ISD</t>
  </si>
  <si>
    <t>ORANGE GROVE ISD</t>
  </si>
  <si>
    <t>ORANGEFIELD ISD</t>
  </si>
  <si>
    <t>ORE CITY ISD</t>
  </si>
  <si>
    <t>ORENDA CHARTER SCHOOL</t>
  </si>
  <si>
    <t>OVERTON ISD</t>
  </si>
  <si>
    <t>PADUCAH ISD</t>
  </si>
  <si>
    <t>PAINT CREEK ISD</t>
  </si>
  <si>
    <t>PAINT ROCK ISD</t>
  </si>
  <si>
    <t>PALACIOS ISD</t>
  </si>
  <si>
    <t>PALESTINE ISD</t>
  </si>
  <si>
    <t>PALMER ISD</t>
  </si>
  <si>
    <t>PALO PINTO ISD</t>
  </si>
  <si>
    <t>PAMPA ISD</t>
  </si>
  <si>
    <t>PANHANDLE ISD</t>
  </si>
  <si>
    <t>PANOLA CHARTER SCHOOL</t>
  </si>
  <si>
    <t>PANTHER CREEK CISD</t>
  </si>
  <si>
    <t>PARADISE ISD</t>
  </si>
  <si>
    <t>PARIS ISD</t>
  </si>
  <si>
    <t>PASADENA ISD</t>
  </si>
  <si>
    <t>PASO DEL NORTE ACADEMY CHARTER DISTRICT</t>
  </si>
  <si>
    <t>PATTON SPRINGS ISD</t>
  </si>
  <si>
    <t>PAWNEE ISD</t>
  </si>
  <si>
    <t>PEARLAND ISD</t>
  </si>
  <si>
    <t>PEARSALL ISD</t>
  </si>
  <si>
    <t>PEASTER ISD</t>
  </si>
  <si>
    <t>PECOS-BARSTOW-TOYAH ISD</t>
  </si>
  <si>
    <t>PEGASUS SCHOOL OF LIBERAL ARTS AND SCIENCES</t>
  </si>
  <si>
    <t>PENELOPE ISD</t>
  </si>
  <si>
    <t>PERRIN-WHITT CISD</t>
  </si>
  <si>
    <t>PERRYTON ISD</t>
  </si>
  <si>
    <t>PETERSBURG ISD</t>
  </si>
  <si>
    <t>PETROLIA CISD</t>
  </si>
  <si>
    <t>PETTUS ISD</t>
  </si>
  <si>
    <t>PEWITT CISD</t>
  </si>
  <si>
    <t>PFLUGERVILLE ISD</t>
  </si>
  <si>
    <t>PHARR-SAN JUAN-ALAMO ISD</t>
  </si>
  <si>
    <t>PILOT POINT ISD</t>
  </si>
  <si>
    <t>PINE TREE ISD</t>
  </si>
  <si>
    <t>PINEYWOODS COMMUNITY ACADEMY</t>
  </si>
  <si>
    <t>PITTSBURG ISD</t>
  </si>
  <si>
    <t>PLAINS ISD</t>
  </si>
  <si>
    <t>PLAINVIEW ISD</t>
  </si>
  <si>
    <t>PLANO ISD</t>
  </si>
  <si>
    <t>PLEASANT GROVE ISD</t>
  </si>
  <si>
    <t>PLEASANTON ISD</t>
  </si>
  <si>
    <t>PLEMONS-STINNETT-PHILLIPS CISD</t>
  </si>
  <si>
    <t>POINT ISABEL ISD</t>
  </si>
  <si>
    <t>PONDER ISD</t>
  </si>
  <si>
    <t>POOLVILLE ISD</t>
  </si>
  <si>
    <t>POR VIDA ACADEMY</t>
  </si>
  <si>
    <t>PORT ARANSAS ISD</t>
  </si>
  <si>
    <t>PORT ARTHUR ISD</t>
  </si>
  <si>
    <t>PORT NECHES-GROVES ISD</t>
  </si>
  <si>
    <t>POSITIVE SOLUTIONS CHARTER SCHOOL</t>
  </si>
  <si>
    <t>POST ISD</t>
  </si>
  <si>
    <t>POTEET ISD</t>
  </si>
  <si>
    <t>POTH ISD</t>
  </si>
  <si>
    <t>POTTSBORO ISD</t>
  </si>
  <si>
    <t>PRAIRIE LEA ISD</t>
  </si>
  <si>
    <t>PRAIRIE VALLEY ISD</t>
  </si>
  <si>
    <t>PRAIRILAND ISD</t>
  </si>
  <si>
    <t>PREMIER HIGH SCHOOLS</t>
  </si>
  <si>
    <t>PREMIER LEARNING ACADEMY</t>
  </si>
  <si>
    <t>PREMONT ISD</t>
  </si>
  <si>
    <t>PRESIDIO ISD</t>
  </si>
  <si>
    <t>PRIDDY ISD</t>
  </si>
  <si>
    <t>PRINCETON ISD</t>
  </si>
  <si>
    <t>PRINGLE-MORSE CISD</t>
  </si>
  <si>
    <t>PRIORITY CHARTER SCHOOLS</t>
  </si>
  <si>
    <t>PROGRESO ISD</t>
  </si>
  <si>
    <t>PROMISE COMMUNITY SCHOOL</t>
  </si>
  <si>
    <t>PROSPER ISD</t>
  </si>
  <si>
    <t>QUANAH ISD</t>
  </si>
  <si>
    <t>QUEEN CITY ISD</t>
  </si>
  <si>
    <t>QUINLAN ISD</t>
  </si>
  <si>
    <t>QUITMAN ISD</t>
  </si>
  <si>
    <t>HERITAGE ACADEMY</t>
  </si>
  <si>
    <t>RAINS ISD</t>
  </si>
  <si>
    <t>RALLS ISD</t>
  </si>
  <si>
    <t>RAMIREZ CSD</t>
  </si>
  <si>
    <t>RANCH ACADEMY</t>
  </si>
  <si>
    <t>RANDOLPH FIELD ISD</t>
  </si>
  <si>
    <t>RANGER ISD</t>
  </si>
  <si>
    <t>RANKIN ISD</t>
  </si>
  <si>
    <t>RAPOPORT ACADEMY PUBLIC SCHOOL</t>
  </si>
  <si>
    <t>RAUL YZAGUIRRE SCHOOL FOR SUCCESS</t>
  </si>
  <si>
    <t>RAVEN SCHOOL</t>
  </si>
  <si>
    <t>RAYMONDVILLE ISD</t>
  </si>
  <si>
    <t>REAGAN COUNTY ISD</t>
  </si>
  <si>
    <t>RED LICK ISD</t>
  </si>
  <si>
    <t>RED OAK ISD</t>
  </si>
  <si>
    <t>REDWATER ISD</t>
  </si>
  <si>
    <t>REFUGIO ISD</t>
  </si>
  <si>
    <t>RICARDO ISD</t>
  </si>
  <si>
    <t>RICE CISD</t>
  </si>
  <si>
    <t>RICE ISD</t>
  </si>
  <si>
    <t>RICHARD MILBURN ALTER HIGH SCHOOL (KILLEEN)</t>
  </si>
  <si>
    <t>RICHARDS ISD</t>
  </si>
  <si>
    <t>RICHARDSON ISD</t>
  </si>
  <si>
    <t>RICHLAND COLLEGIATE HIGH SCHOOL</t>
  </si>
  <si>
    <t>RICHLAND SPRINGS ISD</t>
  </si>
  <si>
    <t>RIESEL ISD</t>
  </si>
  <si>
    <t>RIO GRANDE CITY CISD</t>
  </si>
  <si>
    <t>RIO HONDO ISD</t>
  </si>
  <si>
    <t>RIO VISTA ISD</t>
  </si>
  <si>
    <t>RISE ACADEMY</t>
  </si>
  <si>
    <t>RISING STAR ISD</t>
  </si>
  <si>
    <t>RIVER ROAD ISD</t>
  </si>
  <si>
    <t>RIVERCREST ISD</t>
  </si>
  <si>
    <t>RIVIERA ISD</t>
  </si>
  <si>
    <t>ROBERT LEE ISD</t>
  </si>
  <si>
    <t>ROBINSON ISD</t>
  </si>
  <si>
    <t>ROBSTOWN ISD</t>
  </si>
  <si>
    <t>ROBY CISD</t>
  </si>
  <si>
    <t>ROCHELLE ISD</t>
  </si>
  <si>
    <t>ROCKDALE ISD</t>
  </si>
  <si>
    <t>ROCKSPRINGS ISD</t>
  </si>
  <si>
    <t>ROCKWALL ISD</t>
  </si>
  <si>
    <t>ROGERS ISD</t>
  </si>
  <si>
    <t>ROMA ISD</t>
  </si>
  <si>
    <t>ROOSEVELT ISD</t>
  </si>
  <si>
    <t>ROPES ISD</t>
  </si>
  <si>
    <t>ROSCOE COLLEGIATE ISD</t>
  </si>
  <si>
    <t>ROSEBUD-LOTT ISD</t>
  </si>
  <si>
    <t>ROTAN ISD</t>
  </si>
  <si>
    <t>ROUND ROCK ISD</t>
  </si>
  <si>
    <t>ROUND TOP-CARMINE ISD</t>
  </si>
  <si>
    <t>ROXTON ISD</t>
  </si>
  <si>
    <t>ROYAL ISD</t>
  </si>
  <si>
    <t>ROYSE CITY ISD</t>
  </si>
  <si>
    <t>RULE ISD</t>
  </si>
  <si>
    <t>RUNGE ISD</t>
  </si>
  <si>
    <t>RUSK ISD</t>
  </si>
  <si>
    <t>S AND S CISD</t>
  </si>
  <si>
    <t>SABINAL ISD</t>
  </si>
  <si>
    <t>SABINE ISD</t>
  </si>
  <si>
    <t>SABINE PASS ISD</t>
  </si>
  <si>
    <t>SAINT JO ISD</t>
  </si>
  <si>
    <t>SALADO ISD</t>
  </si>
  <si>
    <t>SALTILLO ISD</t>
  </si>
  <si>
    <t>SAM RAYBURN ISD</t>
  </si>
  <si>
    <t>SAN ANGELO ISD</t>
  </si>
  <si>
    <t>SAN ANTONIO ISD</t>
  </si>
  <si>
    <t>SAN ANTONIO SCHOOL FOR INQUIRY &amp; CREATIVITY</t>
  </si>
  <si>
    <t>SAN AUGUSTINE ISD</t>
  </si>
  <si>
    <t>SAN BENITO CISD</t>
  </si>
  <si>
    <t>SAN DIEGO ISD</t>
  </si>
  <si>
    <t>SAN ELIZARIO ISD</t>
  </si>
  <si>
    <t>SAN FELIPE-DEL RIO CISD</t>
  </si>
  <si>
    <t>SAN ISIDRO ISD</t>
  </si>
  <si>
    <t>SAN MARCOS CISD</t>
  </si>
  <si>
    <t>SAN PERLITA ISD</t>
  </si>
  <si>
    <t>SAN SABA ISD</t>
  </si>
  <si>
    <t>SAN VICENTE ISD</t>
  </si>
  <si>
    <t>SANDS CISD</t>
  </si>
  <si>
    <t>SANFORD-FRITCH ISD</t>
  </si>
  <si>
    <t>SANGER ISD</t>
  </si>
  <si>
    <t>SANTA ANNA ISD</t>
  </si>
  <si>
    <t>SANTA FE ISD</t>
  </si>
  <si>
    <t>SANTA GERTRUDIS ISD</t>
  </si>
  <si>
    <t>SANTA MARIA ISD</t>
  </si>
  <si>
    <t>SANTA ROSA ISD</t>
  </si>
  <si>
    <t>SANTO ISD</t>
  </si>
  <si>
    <t>SAVOY ISD</t>
  </si>
  <si>
    <t>SCHERTZ-CIBOLO-U CITY ISD</t>
  </si>
  <si>
    <t>SCHLEICHER ISD</t>
  </si>
  <si>
    <t>SCHOOL OF EXCELLENCE IN EDUCATION</t>
  </si>
  <si>
    <t>SCHOOL OF SCIENCE AND TECHNOLOGY</t>
  </si>
  <si>
    <t>SCHOOL OF SCIENCE AND TECHNOLOGY DISCOVERY</t>
  </si>
  <si>
    <t>SCHULENBURG ISD</t>
  </si>
  <si>
    <t>SCURRY-ROSSER ISD</t>
  </si>
  <si>
    <t>SEAGRAVES ISD</t>
  </si>
  <si>
    <t>SEALY ISD</t>
  </si>
  <si>
    <t>SEASHORE CHARTER SCHOOLS</t>
  </si>
  <si>
    <t>SEGUIN ISD</t>
  </si>
  <si>
    <t>SEMINOLE ISD</t>
  </si>
  <si>
    <t>SER-NINOS CHARTER SCHOOL</t>
  </si>
  <si>
    <t>SEYMOUR ISD</t>
  </si>
  <si>
    <t>SHALLOWATER ISD</t>
  </si>
  <si>
    <t>SHAMROCK ISD</t>
  </si>
  <si>
    <t>SHARYLAND ISD</t>
  </si>
  <si>
    <t>SHEKINAH RADIANCE ACADEMY</t>
  </si>
  <si>
    <t>SHELBYVILLE ISD</t>
  </si>
  <si>
    <t>SHELDON ISD</t>
  </si>
  <si>
    <t>SHEPHERD ISD</t>
  </si>
  <si>
    <t>SHERMAN ISD</t>
  </si>
  <si>
    <t>SHINER ISD</t>
  </si>
  <si>
    <t>SIDNEY ISD</t>
  </si>
  <si>
    <t>SIERRA BLANCA ISD</t>
  </si>
  <si>
    <t>SILSBEE ISD</t>
  </si>
  <si>
    <t>SILVERTON ISD</t>
  </si>
  <si>
    <t>SIMMS ISD</t>
  </si>
  <si>
    <t>SINTON ISD</t>
  </si>
  <si>
    <t>SIVELLS BEND ISD</t>
  </si>
  <si>
    <t>SKIDMORE-TYNAN ISD</t>
  </si>
  <si>
    <t>SLATON ISD</t>
  </si>
  <si>
    <t>SLIDELL ISD</t>
  </si>
  <si>
    <t>SLOCUM ISD</t>
  </si>
  <si>
    <t>SMITHVILLE ISD</t>
  </si>
  <si>
    <t>SMYER ISD</t>
  </si>
  <si>
    <t>SNOOK ISD</t>
  </si>
  <si>
    <t>SNYDER ISD</t>
  </si>
  <si>
    <t>SOCORRO ISD</t>
  </si>
  <si>
    <t>SOMERSET ISD</t>
  </si>
  <si>
    <t>SOMERVILLE ISD</t>
  </si>
  <si>
    <t>SONORA ISD</t>
  </si>
  <si>
    <t>SOUTH PLAINS ACADEMY CHARTER DISTRICT</t>
  </si>
  <si>
    <t>SOUTH SAN ANTONIO ISD</t>
  </si>
  <si>
    <t>HORIZON MONTESSORI PUBLIC SCHOOLS</t>
  </si>
  <si>
    <t>SOUTH TEXAS ISD</t>
  </si>
  <si>
    <t>SOUTHLAND ISD</t>
  </si>
  <si>
    <t>SOUTHSIDE ISD</t>
  </si>
  <si>
    <t>SOUTHWEST ISD</t>
  </si>
  <si>
    <t>SOUTHWEST PREPARATORY SCHOOL</t>
  </si>
  <si>
    <t>SOUTHWEST SCHOOL</t>
  </si>
  <si>
    <t>SPEARMAN ISD</t>
  </si>
  <si>
    <t>SPLENDORA ISD</t>
  </si>
  <si>
    <t>SPRING BRANCH ISD</t>
  </si>
  <si>
    <t>SPRING CREEK ISD</t>
  </si>
  <si>
    <t>SPRING HILL ISD</t>
  </si>
  <si>
    <t>SPRING ISD</t>
  </si>
  <si>
    <t>SPRINGLAKE-EARTH ISD</t>
  </si>
  <si>
    <t>SPRINGTOWN ISD</t>
  </si>
  <si>
    <t>SPUR ISD</t>
  </si>
  <si>
    <t>SPURGER ISD</t>
  </si>
  <si>
    <t>ST ANTHONY SCHOOL</t>
  </si>
  <si>
    <t>ST MARY'S ACADEMY CHARTER SCHOOL</t>
  </si>
  <si>
    <t>STAFFORD MSD</t>
  </si>
  <si>
    <t>STAMFORD ISD</t>
  </si>
  <si>
    <t>STANTON ISD</t>
  </si>
  <si>
    <t>STEP CHARTER SCHOOL</t>
  </si>
  <si>
    <t>STEPHEN F AUSTIN STATE UNIVERSITY CHARTER SCHOOL</t>
  </si>
  <si>
    <t>STEPHENVILLE ISD</t>
  </si>
  <si>
    <t>STERLING CITY ISD</t>
  </si>
  <si>
    <t>STOCKDALE ISD</t>
  </si>
  <si>
    <t>STRATFORD ISD</t>
  </si>
  <si>
    <t>STRAWN ISD</t>
  </si>
  <si>
    <t>SUDAN ISD</t>
  </si>
  <si>
    <t>SULPHUR BLUFF ISD</t>
  </si>
  <si>
    <t>SULPHUR SPRINGS ISD</t>
  </si>
  <si>
    <t>SUNDOWN ISD</t>
  </si>
  <si>
    <t>SUNNYVALE ISD</t>
  </si>
  <si>
    <t>SUNRAY ISD</t>
  </si>
  <si>
    <t>SWEENY ISD</t>
  </si>
  <si>
    <t>SWEET HOME ISD</t>
  </si>
  <si>
    <t>SWEETWATER ISD</t>
  </si>
  <si>
    <t>TAFT ISD</t>
  </si>
  <si>
    <t>TAHOKA ISD</t>
  </si>
  <si>
    <t>TARKINGTON ISD</t>
  </si>
  <si>
    <t>TATUM ISD</t>
  </si>
  <si>
    <t>TAYLOR ISD</t>
  </si>
  <si>
    <t>TEAGUE ISD</t>
  </si>
  <si>
    <t>TEKOA ACADEMY OF ACCELERATED STUDIES STEM SCHOOL</t>
  </si>
  <si>
    <t>TEMPLE ISD</t>
  </si>
  <si>
    <t>TENAHA ISD</t>
  </si>
  <si>
    <t>TERLINGUA CSD</t>
  </si>
  <si>
    <t>TERRELL COUNTY ISD</t>
  </si>
  <si>
    <t>TERRELL ISD</t>
  </si>
  <si>
    <t>TEXANS CAN ACADEMIES</t>
  </si>
  <si>
    <t>TEXARKANA ISD</t>
  </si>
  <si>
    <t>TEXAS CITY ISD</t>
  </si>
  <si>
    <t>TEXAS COLLEGE PREPARATORY ACADEMIES</t>
  </si>
  <si>
    <t>NORTH TEXAS COLLEGIATE ACADEMY</t>
  </si>
  <si>
    <t>TEXAS EMPOWERMENT ACADEMY</t>
  </si>
  <si>
    <t>TEXAS LEADERSHIP</t>
  </si>
  <si>
    <t>TEXAS PREPARATORY SCHOOL</t>
  </si>
  <si>
    <t>TEXAS SCHOOL OF THE ARTS</t>
  </si>
  <si>
    <t>TEXAS SERENITY ACADEMY</t>
  </si>
  <si>
    <t>TEXHOMA ISD</t>
  </si>
  <si>
    <t>TEXLINE ISD</t>
  </si>
  <si>
    <t>EAST AUSTIN COLLEGE PREP</t>
  </si>
  <si>
    <t>THE EXCEL CENTER (FOR ADULTS)</t>
  </si>
  <si>
    <t>THE LAWSON ACADEMY</t>
  </si>
  <si>
    <t>THE PRO-VISION ACADEMY</t>
  </si>
  <si>
    <t>THE RHODES SCHOOL</t>
  </si>
  <si>
    <t>THE VARNETT PUBLIC SCHOOL</t>
  </si>
  <si>
    <t>THORNDALE ISD</t>
  </si>
  <si>
    <t>THRALL ISD</t>
  </si>
  <si>
    <t>THREE RIVERS ISD</t>
  </si>
  <si>
    <t>THREE WAY ISD</t>
  </si>
  <si>
    <t>THROCKMORTON ISD</t>
  </si>
  <si>
    <t>TIDEHAVEN ISD</t>
  </si>
  <si>
    <t>TIMPSON ISD</t>
  </si>
  <si>
    <t>TIOGA ISD</t>
  </si>
  <si>
    <t>TOLAR ISD</t>
  </si>
  <si>
    <t>TOM BEAN ISD</t>
  </si>
  <si>
    <t>TOMBALL ISD</t>
  </si>
  <si>
    <t>TORNILLO ISD</t>
  </si>
  <si>
    <t>TREETOPS SCHOOL INTERNATIONAL</t>
  </si>
  <si>
    <t>TRENT ISD</t>
  </si>
  <si>
    <t>TRENTON ISD</t>
  </si>
  <si>
    <t>TRINIDAD ISD</t>
  </si>
  <si>
    <t>TRINITY BASIN PREPARATORY</t>
  </si>
  <si>
    <t>TRINITY CHARTER SCHOOL</t>
  </si>
  <si>
    <t>TRINITY ISD</t>
  </si>
  <si>
    <t>TROUP ISD</t>
  </si>
  <si>
    <t>TROY ISD</t>
  </si>
  <si>
    <t>TULIA ISD</t>
  </si>
  <si>
    <t>TULOSO-MIDWAY ISD</t>
  </si>
  <si>
    <t>TURKEY-QUITAQUE ISD</t>
  </si>
  <si>
    <t>TWO DIMENSIONS PREPARATORY ACADEMY</t>
  </si>
  <si>
    <t>TYLER ISD</t>
  </si>
  <si>
    <t>UME PREPARATORY ACADEMY</t>
  </si>
  <si>
    <t>UNION GROVE ISD</t>
  </si>
  <si>
    <t>UNION HILL ISD</t>
  </si>
  <si>
    <t>UNITED ISD</t>
  </si>
  <si>
    <t>UNIVERSAL ACADEMY</t>
  </si>
  <si>
    <t>UNIVERSITY OF HOUSTON CHARTER SCHOOL</t>
  </si>
  <si>
    <t>UNIVERSITY OF TEXAS ELEMENTARY CHARTER SCHOOL</t>
  </si>
  <si>
    <t>UNIVERSITY OF TEXAS UNIVERSITY CHARTER SCHOOL</t>
  </si>
  <si>
    <t>UPLIFT EDUCATION</t>
  </si>
  <si>
    <t>UT TYLER INNOVATION ACADEMY</t>
  </si>
  <si>
    <t>UTOPIA ISD</t>
  </si>
  <si>
    <t>UTPB STEM ACADEMY</t>
  </si>
  <si>
    <t>UVALDE CISD</t>
  </si>
  <si>
    <t>VALENTINE ISD</t>
  </si>
  <si>
    <t>VALLEY MILLS ISD</t>
  </si>
  <si>
    <t>VALLEY VIEW ISD</t>
  </si>
  <si>
    <t>VAN ALSTYNE ISD</t>
  </si>
  <si>
    <t>VAN ISD</t>
  </si>
  <si>
    <t>VAN VLECK ISD</t>
  </si>
  <si>
    <t>VANGUARD ACADEMY</t>
  </si>
  <si>
    <t>VEGA ISD</t>
  </si>
  <si>
    <t>VENUS ISD</t>
  </si>
  <si>
    <t>VERIBEST ISD</t>
  </si>
  <si>
    <t>VERNON ISD</t>
  </si>
  <si>
    <t>VICTORIA ISD</t>
  </si>
  <si>
    <t>VICTORY PREP</t>
  </si>
  <si>
    <t>VIDOR ISD</t>
  </si>
  <si>
    <t>VILLAGE TECH SCHOOLS</t>
  </si>
  <si>
    <t>VISTA DEL FUTURO CHARTER SCHOOL</t>
  </si>
  <si>
    <t>VYSEHRAD ISD</t>
  </si>
  <si>
    <t>WACO CHARTER SCHOOL</t>
  </si>
  <si>
    <t>WACO ISD</t>
  </si>
  <si>
    <t>WAELDER ISD</t>
  </si>
  <si>
    <t>WALCOTT ISD</t>
  </si>
  <si>
    <t>WALL ISD</t>
  </si>
  <si>
    <t>WALLER ISD</t>
  </si>
  <si>
    <t>WALNUT BEND ISD</t>
  </si>
  <si>
    <t>WALNUT SPRINGS ISD</t>
  </si>
  <si>
    <t>WARREN ISD</t>
  </si>
  <si>
    <t>WASKOM ISD</t>
  </si>
  <si>
    <t>WATER VALLEY ISD</t>
  </si>
  <si>
    <t>WAXAHACHIE FAITH FAMILY ACADEMY</t>
  </si>
  <si>
    <t>WAXAHACHIE ISD</t>
  </si>
  <si>
    <t>WAYSIDE SCHOOLS</t>
  </si>
  <si>
    <t>WEATHERFORD ISD</t>
  </si>
  <si>
    <t>WEBB CISD</t>
  </si>
  <si>
    <t>WEIMAR ISD</t>
  </si>
  <si>
    <t>WELLINGTON ISD</t>
  </si>
  <si>
    <t>WELLMAN-UNION CISD</t>
  </si>
  <si>
    <t>WELLS ISD</t>
  </si>
  <si>
    <t>WESLACO ISD</t>
  </si>
  <si>
    <t>WEST HARDIN COUNTY CISD</t>
  </si>
  <si>
    <t>WEST ISD</t>
  </si>
  <si>
    <t>WEST ORANGE-COVE CISD</t>
  </si>
  <si>
    <t>WEST OSO ISD</t>
  </si>
  <si>
    <t>WEST RUSK COUNTY CONSOLIDATED ISD</t>
  </si>
  <si>
    <t>WEST SABINE ISD</t>
  </si>
  <si>
    <t>WESTBROOK ISD</t>
  </si>
  <si>
    <t>WESTHOFF ISD</t>
  </si>
  <si>
    <t>WESTLAKE ACADEMY CHARTER SCHOOL</t>
  </si>
  <si>
    <t>WESTPHALIA ISD</t>
  </si>
  <si>
    <t>WESTWOOD ISD</t>
  </si>
  <si>
    <t>WHARTON ISD</t>
  </si>
  <si>
    <t>WHEELER ISD</t>
  </si>
  <si>
    <t>WHITE DEER ISD</t>
  </si>
  <si>
    <t>WHITE OAK ISD</t>
  </si>
  <si>
    <t>WHITE SETTLEMENT ISD</t>
  </si>
  <si>
    <t>WHITEFACE CISD</t>
  </si>
  <si>
    <t>WHITEHOUSE ISD</t>
  </si>
  <si>
    <t>WHITESBORO ISD</t>
  </si>
  <si>
    <t>WHITEWRIGHT ISD</t>
  </si>
  <si>
    <t>WHITHARRAL ISD</t>
  </si>
  <si>
    <t>WHITNEY ISD</t>
  </si>
  <si>
    <t>WICHITA FALLS ISD</t>
  </si>
  <si>
    <t>WILDORADO ISD</t>
  </si>
  <si>
    <t>WILLIS ISD</t>
  </si>
  <si>
    <t>WILLS POINT ISD</t>
  </si>
  <si>
    <t>WILSON ISD</t>
  </si>
  <si>
    <t>WIMBERLEY ISD</t>
  </si>
  <si>
    <t>WINDTHORST ISD</t>
  </si>
  <si>
    <t>WINFIELD ISD</t>
  </si>
  <si>
    <t>WINFREE ACADEMY CHARTER SCHOOLS</t>
  </si>
  <si>
    <t>WINK-LOVING ISD</t>
  </si>
  <si>
    <t>WINNSBORO ISD</t>
  </si>
  <si>
    <t>WINONA ISD</t>
  </si>
  <si>
    <t>WINTERS ISD</t>
  </si>
  <si>
    <t>WODEN ISD</t>
  </si>
  <si>
    <t>WOLFE CITY ISD</t>
  </si>
  <si>
    <t>WOODSBORO ISD</t>
  </si>
  <si>
    <t>WOODSON ISD</t>
  </si>
  <si>
    <t>WOODVILLE ISD</t>
  </si>
  <si>
    <t>WORTHAM ISD</t>
  </si>
  <si>
    <t>WYLIE ISD</t>
  </si>
  <si>
    <t>YANTIS ISD</t>
  </si>
  <si>
    <t>YES PREP PUBLIC SCHOOLS INC</t>
  </si>
  <si>
    <t>YOAKUM ISD</t>
  </si>
  <si>
    <t>YORKTOWN ISD</t>
  </si>
  <si>
    <t>YSLETA ISD</t>
  </si>
  <si>
    <t>ZAPATA COUNTY ISD</t>
  </si>
  <si>
    <t>ZAVALLA ISD</t>
  </si>
  <si>
    <t>ZEPHYR ISD</t>
  </si>
  <si>
    <t>ZOE LEARNING ACADEMY</t>
  </si>
  <si>
    <t>Adjusted Allotment:  LPE - $6,720   DPE - $6,720</t>
  </si>
  <si>
    <t>Adjusted Allotment:  LPE - $5,958   DPE - $5,958</t>
  </si>
  <si>
    <t>Adjusted Allotment:  LPE - $6,533   DPE - $6,533</t>
  </si>
  <si>
    <t>Adjusted Allotment:  LPE - $6,885   DPE - $6,885</t>
  </si>
  <si>
    <t>Adjusted Allotment:  LPE - $5,669   DPE - $5,669</t>
  </si>
  <si>
    <t>Adjusted Allotment:  LPE - $5,802   DPE - $5,802</t>
  </si>
  <si>
    <t>Adjusted Allotment:  LPE - $6,951   DPE - $6,951</t>
  </si>
  <si>
    <t>Adjusted Allotment:  LPE - $5,741   DPE - $5,741</t>
  </si>
  <si>
    <t>Adjusted Allotment:  LPE - $5,616   DPE - $5,616</t>
  </si>
  <si>
    <t>Adjusted Allotment:  LPE - $5,359   DPE - $5,359</t>
  </si>
  <si>
    <t>Adjusted Allotment:  LPE - $5,746   DPE - $5,746</t>
  </si>
  <si>
    <t>Adjusted Allotment:  LPE - $5,944   DPE - $5,944</t>
  </si>
  <si>
    <t>Adjusted Allotment:  LPE - $6,917   DPE - $6,917</t>
  </si>
  <si>
    <t>Adjusted Allotment:  LPE - $5,769   DPE - $5,769</t>
  </si>
  <si>
    <t>Adjusted Allotment:  LPE - $5,695   DPE - $5,695</t>
  </si>
  <si>
    <t>Adjusted Allotment:  LPE - $7,175   DPE - $7,175</t>
  </si>
  <si>
    <t>Adjusted Allotment:  LPE - $6,382   DPE - $6,382</t>
  </si>
  <si>
    <t>Adjusted Allotment:  LPE - $7,012   DPE - $7,012</t>
  </si>
  <si>
    <t>Adjusted Allotment:  LPE - $7,833   DPE - $7,833</t>
  </si>
  <si>
    <t>Adjusted Allotment:  LPE - $6,519   DPE - $6,519</t>
  </si>
  <si>
    <t>Adjusted Allotment:  LPE - $5,865   DPE - $5,865</t>
  </si>
  <si>
    <t>Adjusted Allotment:  LPE - $5,860   DPE - $5,860</t>
  </si>
  <si>
    <t>Adjusted Allotment:  LPE - $5,710   DPE - $5,710</t>
  </si>
  <si>
    <t>Adjusted Allotment:  LPE - $5,954   DPE - $5,954</t>
  </si>
  <si>
    <t>Adjusted Allotment:  LPE - $6,012   DPE - $6,012</t>
  </si>
  <si>
    <t>Adjusted Allotment:  LPE - $5,846   DPE - $5,846</t>
  </si>
  <si>
    <t>Adjusted Allotment:  LPE - $6,815   DPE - $6,815</t>
  </si>
  <si>
    <t>Adjusted Allotment:  LPE - $6,176   DPE - $6,176</t>
  </si>
  <si>
    <t>Adjusted Allotment:  LPE - $8,265   DPE - $8,265</t>
  </si>
  <si>
    <t>Adjusted Allotment:  LPE - $5,702   DPE - $5,702</t>
  </si>
  <si>
    <t>Adjusted Allotment:  LPE - $5,505   DPE - $5,505</t>
  </si>
  <si>
    <t>Adjusted Allotment:  LPE - $5,644   DPE - $5,644</t>
  </si>
  <si>
    <t>Adjusted Allotment:  LPE - $5,901   DPE - $5,901</t>
  </si>
  <si>
    <t>Adjusted Allotment:  LPE - $7,331   DPE - $7,331</t>
  </si>
  <si>
    <t>Adjusted Allotment:  LPE - $7,825   DPE - $7,825</t>
  </si>
  <si>
    <t>Adjusted Allotment:  LPE - $6,466   DPE - $6,466</t>
  </si>
  <si>
    <t>Adjusted Allotment:  LPE - $5,788   DPE - $5,788</t>
  </si>
  <si>
    <t>Adjusted Allotment:  LPE - $6,471   DPE - $6,471</t>
  </si>
  <si>
    <t>Adjusted Allotment:  LPE - $7,004   DPE - $7,004</t>
  </si>
  <si>
    <t>Adjusted Allotment:  LPE - $6,642   DPE - $6,642</t>
  </si>
  <si>
    <t>Adjusted Allotment:  LPE - $5,807   DPE - $5,807</t>
  </si>
  <si>
    <t>Adjusted Allotment:  LPE - $6,958   DPE - $6,958</t>
  </si>
  <si>
    <t>Adjusted Allotment:  LPE - $5,432   DPE - $5,432</t>
  </si>
  <si>
    <t>Adjusted Allotment:  LPE - $6,470   DPE - $6,470</t>
  </si>
  <si>
    <t>Adjusted Allotment:  LPE - $5,395   DPE - $5,395</t>
  </si>
  <si>
    <t>Adjusted Allotment:  LPE - $6,342   DPE - $6,342</t>
  </si>
  <si>
    <t>Adjusted Allotment:  LPE - $5,673   DPE - $5,673</t>
  </si>
  <si>
    <t>Adjusted Allotment:  LPE - $5,468   DPE - $5,468</t>
  </si>
  <si>
    <t>Adjusted Allotment:  LPE - $5,733   DPE - $5,733</t>
  </si>
  <si>
    <t>Adjusted Allotment:  LPE - $6,386   DPE - $6,386</t>
  </si>
  <si>
    <t>Adjusted Allotment:  LPE - $5,511   DPE - $5,511</t>
  </si>
  <si>
    <t>Adjusted Allotment:  LPE - $5,578   DPE - $5,578</t>
  </si>
  <si>
    <t>Adjusted Allotment:  LPE - $5,687   DPE - $5,687</t>
  </si>
  <si>
    <t>Adjusted Allotment:  LPE - $5,921   DPE - $5,921</t>
  </si>
  <si>
    <t>Adjusted Allotment:  LPE - $5,651   DPE - $5,651</t>
  </si>
  <si>
    <t>Adjusted Allotment:  LPE - $5,637   DPE - $5,637</t>
  </si>
  <si>
    <t>Adjusted Allotment:  LPE - $5,541   DPE - $5,541</t>
  </si>
  <si>
    <t>Adjusted Allotment:  LPE - $6,357   DPE - $6,357</t>
  </si>
  <si>
    <t>Adjusted Allotment:  LPE - $5,839   DPE - $5,839</t>
  </si>
  <si>
    <t>Adjusted Allotment:  LPE - $5,581   DPE - $5,581</t>
  </si>
  <si>
    <t>Adjusted Allotment:  LPE - $7,414   DPE - $7,414</t>
  </si>
  <si>
    <t>Adjusted Allotment:  LPE - $5,863   DPE - $5,863</t>
  </si>
  <si>
    <t>Adjusted Allotment:  LPE - $7,940   DPE - $7,940</t>
  </si>
  <si>
    <t>Adjusted Allotment:  LPE - $6,208   DPE - $6,208</t>
  </si>
  <si>
    <t>Adjusted Allotment:  LPE - $5,596   DPE - $5,596</t>
  </si>
  <si>
    <t>Adjusted Allotment:  LPE - $7,231   DPE - $7,231</t>
  </si>
  <si>
    <t>Adjusted Allotment:  LPE - $6,705   DPE - $6,705</t>
  </si>
  <si>
    <t>Adjusted Allotment:  LPE - $5,542   DPE - $5,542</t>
  </si>
  <si>
    <t>Adjusted Allotment:  LPE - $7,133   DPE - $7,133</t>
  </si>
  <si>
    <t>Adjusted Allotment:  LPE - $7,136   DPE - $7,136</t>
  </si>
  <si>
    <t>Adjusted Allotment:  LPE - $6,839   DPE - $6,839</t>
  </si>
  <si>
    <t>Adjusted Allotment:  LPE - $6,018   DPE - $6,018</t>
  </si>
  <si>
    <t>Adjusted Allotment:  LPE - $6,107   DPE - $6,107</t>
  </si>
  <si>
    <t>Adjusted Allotment:  LPE - $5,760   DPE - $5,760</t>
  </si>
  <si>
    <t>Adjusted Allotment:  LPE - $6,711   DPE - $6,711</t>
  </si>
  <si>
    <t>Adjusted Allotment:  LPE - $6,558   DPE - $6,558</t>
  </si>
  <si>
    <t>Adjusted Allotment:  LPE - $5,747   DPE - $5,747</t>
  </si>
  <si>
    <t>Adjusted Allotment:  LPE - $7,095   DPE - $7,095</t>
  </si>
  <si>
    <t>Adjusted Allotment:  LPE - $5,574   DPE - $5,574</t>
  </si>
  <si>
    <t>Adjusted Allotment:  LPE - $6,837   DPE - $6,837</t>
  </si>
  <si>
    <t>Adjusted Allotment:  LPE - $5,609   DPE - $5,609</t>
  </si>
  <si>
    <t>Adjusted Allotment:  LPE - $6,054   DPE - $6,054</t>
  </si>
  <si>
    <t>Adjusted Allotment:  LPE - $5,948   DPE - $5,948</t>
  </si>
  <si>
    <t>Adjusted Allotment:  LPE - $7,536   DPE - $7,536</t>
  </si>
  <si>
    <t>Adjusted Allotment:  LPE - $8,567   DPE - $8,567</t>
  </si>
  <si>
    <t>Adjusted Allotment:  LPE - $7,068   DPE - $7,068</t>
  </si>
  <si>
    <t>Adjusted Allotment:  LPE - $8,683   DPE - $8,683</t>
  </si>
  <si>
    <t>Adjusted Allotment:  LPE - $7,219   DPE - $7,219</t>
  </si>
  <si>
    <t>Adjusted Allotment:  LPE - $7,987   DPE - $7,987</t>
  </si>
  <si>
    <t>Adjusted Allotment:  LPE - $6,088   DPE - $6,088</t>
  </si>
  <si>
    <t>Adjusted Allotment:  LPE - $7,245   DPE - $7,245</t>
  </si>
  <si>
    <t>Adjusted Allotment:  LPE - $6,875   DPE - $6,875</t>
  </si>
  <si>
    <t>Adjusted Allotment:  LPE - $7,036   DPE - $7,036</t>
  </si>
  <si>
    <t>Adjusted Allotment:  LPE - $7,191   DPE - $7,191</t>
  </si>
  <si>
    <t>Adjusted Allotment:  LPE - $6,143   DPE - $6,143</t>
  </si>
  <si>
    <t>Adjusted Allotment:  LPE - $5,917   DPE - $5,917</t>
  </si>
  <si>
    <t>Adjusted Allotment:  LPE - $7,089   DPE - $7,089</t>
  </si>
  <si>
    <t>Adjusted Allotment:  LPE - $7,010   DPE - $7,010</t>
  </si>
  <si>
    <t>Adjusted Allotment:  LPE - $5,692   DPE - $5,692</t>
  </si>
  <si>
    <t>Adjusted Allotment:  LPE - $5,647   DPE - $5,647</t>
  </si>
  <si>
    <t>Adjusted Allotment:  LPE - $5,497   DPE - $5,497</t>
  </si>
  <si>
    <t>Adjusted Allotment:  LPE - $5,902   DPE - $5,902</t>
  </si>
  <si>
    <t>Adjusted Allotment:  LPE - $5,943   DPE - $5,943</t>
  </si>
  <si>
    <t>Adjusted Allotment:  LPE - $5,428   DPE - $5,428</t>
  </si>
  <si>
    <t>Adjusted Allotment:  LPE - $7,930   DPE - $7,930</t>
  </si>
  <si>
    <t>Adjusted Allotment:  LPE - $6,006   DPE - $6,006</t>
  </si>
  <si>
    <t>Adjusted Allotment:  LPE - $8,129   DPE - $8,129</t>
  </si>
  <si>
    <t>Adjusted Allotment:  LPE - $6,956   DPE - $6,956</t>
  </si>
  <si>
    <t>Adjusted Allotment:  LPE - $5,595   DPE - $5,595</t>
  </si>
  <si>
    <t>Adjusted Allotment:  LPE - $5,195   DPE - $5,195</t>
  </si>
  <si>
    <t>Adjusted Allotment:  LPE - $6,161   DPE - $6,161</t>
  </si>
  <si>
    <t>Adjusted Allotment:  LPE - $5,797   DPE - $5,797</t>
  </si>
  <si>
    <t>Adjusted Allotment:  LPE - $7,032   DPE - $7,032</t>
  </si>
  <si>
    <t>Adjusted Allotment:  LPE - $6,430   DPE - $6,430</t>
  </si>
  <si>
    <t>Adjusted Allotment:  LPE - $5,915   DPE - $5,915</t>
  </si>
  <si>
    <t>Adjusted Allotment:  LPE - $7,328   DPE - $7,328</t>
  </si>
  <si>
    <t>Adjusted Allotment:  LPE - $7,711   DPE - $7,711</t>
  </si>
  <si>
    <t>Adjusted Allotment:  LPE - $7,054   DPE - $7,054</t>
  </si>
  <si>
    <t>Adjusted Allotment:  LPE - $5,786   DPE - $5,786</t>
  </si>
  <si>
    <t>Adjusted Allotment:  LPE - $7,223   DPE - $7,223</t>
  </si>
  <si>
    <t>Adjusted Allotment:  LPE - $5,935   DPE - $5,935</t>
  </si>
  <si>
    <t>Adjusted Allotment:  LPE - $6,735   DPE - $6,735</t>
  </si>
  <si>
    <t>Adjusted Allotment:  LPE - $6,828   DPE - $6,828</t>
  </si>
  <si>
    <t>Adjusted Allotment:  LPE - $6,428   DPE - $6,428</t>
  </si>
  <si>
    <t>Adjusted Allotment:  LPE - $7,112   DPE - $7,112</t>
  </si>
  <si>
    <t>Adjusted Allotment:  LPE - $6,721   DPE - $6,721</t>
  </si>
  <si>
    <t>Adjusted Allotment:  LPE - $7,171   DPE - $7,171</t>
  </si>
  <si>
    <t>Adjusted Allotment:  LPE - $7,189   DPE - $7,189</t>
  </si>
  <si>
    <t>Adjusted Allotment:  LPE - $6,774   DPE - $6,774</t>
  </si>
  <si>
    <t>Adjusted Allotment:  LPE - $5,618   DPE - $5,618</t>
  </si>
  <si>
    <t>Adjusted Allotment:  LPE - $6,058   DPE - $6,058</t>
  </si>
  <si>
    <t>Adjusted Allotment:  LPE - $6,586   DPE - $6,586</t>
  </si>
  <si>
    <t>Adjusted Allotment:  LPE - $5,344   DPE - $5,344</t>
  </si>
  <si>
    <t>Adjusted Allotment:  LPE - $5,723   DPE - $5,723</t>
  </si>
  <si>
    <t>Adjusted Allotment:  LPE - $6,768   DPE - $6,768</t>
  </si>
  <si>
    <t>Adjusted Allotment:  LPE - $7,000   DPE - $7,000</t>
  </si>
  <si>
    <t>Adjusted Allotment:  LPE - $6,605   DPE - $6,605</t>
  </si>
  <si>
    <t>Adjusted Allotment:  LPE - $6,852   DPE - $6,852</t>
  </si>
  <si>
    <t>Adjusted Allotment:  LPE - $6,881   DPE - $6,881</t>
  </si>
  <si>
    <t>Adjusted Allotment:  LPE - $7,137   DPE - $7,137</t>
  </si>
  <si>
    <t>Adjusted Allotment:  LPE - $8,167   DPE - $8,167</t>
  </si>
  <si>
    <t>Adjusted Allotment:  LPE - $8,153   DPE - $8,153</t>
  </si>
  <si>
    <t>Adjusted Allotment:  LPE - $8,268   DPE - $8,268</t>
  </si>
  <si>
    <t>Adjusted Allotment:  LPE - $7,003   DPE - $7,003</t>
  </si>
  <si>
    <t>Adjusted Allotment:  LPE - $8,147   DPE - $8,147</t>
  </si>
  <si>
    <t>Adjusted Allotment:  LPE - $8,335   DPE - $8,335</t>
  </si>
  <si>
    <t>Adjusted Allotment:  LPE - $5,745   DPE - $5,745</t>
  </si>
  <si>
    <t>Adjusted Allotment:  LPE - $5,864   DPE - $5,864</t>
  </si>
  <si>
    <t>Adjusted Allotment:  LPE - $4,812   DPE - $4,812</t>
  </si>
  <si>
    <t>Adjusted Allotment:  LPE - $5,812   DPE - $5,812</t>
  </si>
  <si>
    <t>Adjusted Allotment:  LPE - $5,614   DPE - $5,614</t>
  </si>
  <si>
    <t>Adjusted Allotment:  LPE - $6,797   DPE - $6,797</t>
  </si>
  <si>
    <t>Adjusted Allotment:  LPE - $5,909   DPE - $5,909</t>
  </si>
  <si>
    <t>Adjusted Allotment:  LPE - $5,534   DPE - $5,534</t>
  </si>
  <si>
    <t>Adjusted Allotment:  LPE - $7,634   DPE - $7,634</t>
  </si>
  <si>
    <t>Adjusted Allotment:  LPE - $5,890   DPE - $5,890</t>
  </si>
  <si>
    <t>Adjusted Allotment:  LPE - $6,214   DPE - $6,214</t>
  </si>
  <si>
    <t>Adjusted Allotment:  LPE - $6,748   DPE - $6,748</t>
  </si>
  <si>
    <t>Adjusted Allotment:  LPE - $5,287   DPE - $5,287</t>
  </si>
  <si>
    <t>Adjusted Allotment:  LPE - $6,443   DPE - $6,443</t>
  </si>
  <si>
    <t>Adjusted Allotment:  LPE - $7,033   DPE - $7,033</t>
  </si>
  <si>
    <t>Adjusted Allotment:  LPE - $7,084   DPE - $7,084</t>
  </si>
  <si>
    <t>Adjusted Allotment:  LPE - $8,206   DPE - $8,206</t>
  </si>
  <si>
    <t>Adjusted Allotment:  LPE - $8,364   DPE - $8,364</t>
  </si>
  <si>
    <t>Adjusted Allotment:  LPE - $5,820   DPE - $5,820</t>
  </si>
  <si>
    <t>Adjusted Allotment:  LPE - $6,629   DPE - $6,629</t>
  </si>
  <si>
    <t>Adjusted Allotment:  LPE - $6,677   DPE - $6,677</t>
  </si>
  <si>
    <t>Adjusted Allotment:  LPE - $6,028   DPE - $6,028</t>
  </si>
  <si>
    <t>Adjusted Allotment:  LPE - $6,812   DPE - $6,812</t>
  </si>
  <si>
    <t>Adjusted Allotment:  LPE - $6,320   DPE - $6,320</t>
  </si>
  <si>
    <t>Adjusted Allotment:  LPE - $7,503   DPE - $7,503</t>
  </si>
  <si>
    <t>Adjusted Allotment:  LPE - $6,352   DPE - $6,352</t>
  </si>
  <si>
    <t>Adjusted Allotment:  LPE - $6,977   DPE - $6,977</t>
  </si>
  <si>
    <t>Adjusted Allotment:  LPE - $5,355   DPE - $5,355</t>
  </si>
  <si>
    <t>Adjusted Allotment:  LPE - $6,522   DPE - $6,522</t>
  </si>
  <si>
    <t>Adjusted Allotment:  LPE - $6,699   DPE - $6,699</t>
  </si>
  <si>
    <t>Adjusted Allotment:  LPE - $8,294   DPE - $8,294</t>
  </si>
  <si>
    <t>Adjusted Allotment:  LPE - $6,773   DPE - $6,773</t>
  </si>
  <si>
    <t>Adjusted Allotment:  LPE - $7,571   DPE - $7,571</t>
  </si>
  <si>
    <t>Adjusted Allotment:  LPE - $8,248   DPE - $8,248</t>
  </si>
  <si>
    <t>Adjusted Allotment:  LPE - $7,579   DPE - $7,579</t>
  </si>
  <si>
    <t>Adjusted Allotment:  LPE - $5,697   DPE - $5,697</t>
  </si>
  <si>
    <t>Adjusted Allotment:  LPE - $8,506   DPE - $8,506</t>
  </si>
  <si>
    <t>Adjusted Allotment:  LPE - $5,724   DPE - $5,724</t>
  </si>
  <si>
    <t>Adjusted Allotment:  LPE - $5,538   DPE - $5,538</t>
  </si>
  <si>
    <t>Adjusted Allotment:  LPE - $5,392   DPE - $5,392</t>
  </si>
  <si>
    <t>Adjusted Allotment:  LPE - $5,466   DPE - $5,466</t>
  </si>
  <si>
    <t>Adjusted Allotment:  LPE - $5,700   DPE - $5,700</t>
  </si>
  <si>
    <t>Adjusted Allotment:  LPE - $7,250   DPE - $7,250</t>
  </si>
  <si>
    <t>Adjusted Allotment:  LPE - $8,423   DPE - $8,423</t>
  </si>
  <si>
    <t>Adjusted Allotment:  LPE - $6,053   DPE - $6,053</t>
  </si>
  <si>
    <t>Adjusted Allotment:  LPE - $7,355   DPE - $7,355</t>
  </si>
  <si>
    <t>Adjusted Allotment:  LPE - $5,686   DPE - $5,686</t>
  </si>
  <si>
    <t>Adjusted Allotment:  LPE - $6,486   DPE - $6,486</t>
  </si>
  <si>
    <t>Adjusted Allotment:  LPE - $7,302   DPE - $7,302</t>
  </si>
  <si>
    <t>Adjusted Allotment:  LPE - $5,996   DPE - $5,996</t>
  </si>
  <si>
    <t>Adjusted Allotment:  LPE - $5,855   DPE - $5,855</t>
  </si>
  <si>
    <t>Adjusted Allotment:  LPE - $6,073   DPE - $6,073</t>
  </si>
  <si>
    <t>Adjusted Allotment:  LPE - $5,842   DPE - $5,842</t>
  </si>
  <si>
    <t>Adjusted Allotment:  LPE - $5,830   DPE - $5,830</t>
  </si>
  <si>
    <t>Adjusted Allotment:  LPE - $5,870   DPE - $5,870</t>
  </si>
  <si>
    <t>Adjusted Allotment:  LPE - $5,691   DPE - $5,691</t>
  </si>
  <si>
    <t>Adjusted Allotment:  LPE - $5,268   DPE - $5,268</t>
  </si>
  <si>
    <t>Adjusted Allotment:  LPE - $7,358   DPE - $7,358</t>
  </si>
  <si>
    <t>Adjusted Allotment:  LPE - $5,882   DPE - $5,882</t>
  </si>
  <si>
    <t>Adjusted Allotment:  LPE - $6,364   DPE - $6,364</t>
  </si>
  <si>
    <t>Adjusted Allotment:  LPE - $6,897   DPE - $6,897</t>
  </si>
  <si>
    <t>Adjusted Allotment:  LPE - $7,415   DPE - $7,415</t>
  </si>
  <si>
    <t>Adjusted Allotment:  LPE - $8,320   DPE - $8,320</t>
  </si>
  <si>
    <t>Adjusted Allotment:  LPE - $5,967   DPE - $5,967</t>
  </si>
  <si>
    <t>Adjusted Allotment:  LPE - $8,000   DPE - $8,000</t>
  </si>
  <si>
    <t>Adjusted Allotment:  LPE - $8,397   DPE - $8,397</t>
  </si>
  <si>
    <t>Adjusted Allotment:  LPE - $7,726   DPE - $7,726</t>
  </si>
  <si>
    <t>Adjusted Allotment:  LPE - $8,487   DPE - $8,487</t>
  </si>
  <si>
    <t>Adjusted Allotment:  LPE - $6,695   DPE - $6,695</t>
  </si>
  <si>
    <t>Adjusted Allotment:  LPE - $7,483   DPE - $7,483</t>
  </si>
  <si>
    <t>Adjusted Allotment:  LPE - $6,074   DPE - $6,074</t>
  </si>
  <si>
    <t>Adjusted Allotment:  LPE - $6,918   DPE - $6,918</t>
  </si>
  <si>
    <t>Adjusted Allotment:  LPE - $6,990   DPE - $6,990</t>
  </si>
  <si>
    <t>Adjusted Allotment:  LPE - $6,982   DPE - $6,982</t>
  </si>
  <si>
    <t>Adjusted Allotment:  LPE - $8,511   DPE - $8,511</t>
  </si>
  <si>
    <t>Adjusted Allotment:  LPE - $8,375   DPE - $8,375</t>
  </si>
  <si>
    <t>Adjusted Allotment:  LPE - $7,249   DPE - $7,249</t>
  </si>
  <si>
    <t>Adjusted Allotment:  LPE - $5,451   DPE - $5,451</t>
  </si>
  <si>
    <t>Adjusted Allotment:  LPE - $5,774   DPE - $5,774</t>
  </si>
  <si>
    <t>Adjusted Allotment:  LPE - $7,069   DPE - $7,069</t>
  </si>
  <si>
    <t>Adjusted Allotment:  LPE - $7,420   DPE - $7,420</t>
  </si>
  <si>
    <t>Adjusted Allotment:  LPE - $6,279   DPE - $6,279</t>
  </si>
  <si>
    <t>Adjusted Allotment:  LPE - $5,564   DPE - $5,564</t>
  </si>
  <si>
    <t>Adjusted Allotment:  LPE - $5,489   DPE - $5,489</t>
  </si>
  <si>
    <t>Adjusted Allotment:  LPE - $6,263   DPE - $6,263</t>
  </si>
  <si>
    <t>Adjusted Allotment:  LPE - $6,034   DPE - $6,034</t>
  </si>
  <si>
    <t>Adjusted Allotment:  LPE - $5,874   DPE - $5,874</t>
  </si>
  <si>
    <t>Adjusted Allotment:  LPE - $6,719   DPE - $6,719</t>
  </si>
  <si>
    <t>Adjusted Allotment:  LPE - $6,209   DPE - $6,209</t>
  </si>
  <si>
    <t>Adjusted Allotment:  LPE - $5,210   DPE - $5,210</t>
  </si>
  <si>
    <t>Adjusted Allotment:  LPE - $7,304   DPE - $7,304</t>
  </si>
  <si>
    <t>Adjusted Allotment:  LPE - $6,190   DPE - $6,190</t>
  </si>
  <si>
    <t>Adjusted Allotment:  LPE - $5,653   DPE - $5,653</t>
  </si>
  <si>
    <t>Adjusted Allotment:  LPE - $7,228   DPE - $7,228</t>
  </si>
  <si>
    <t>Adjusted Allotment:  LPE - $7,261   DPE - $7,261</t>
  </si>
  <si>
    <t>Adjusted Allotment:  LPE - $7,096   DPE - $7,096</t>
  </si>
  <si>
    <t>Adjusted Allotment:  LPE - $6,943   DPE - $6,943</t>
  </si>
  <si>
    <t>Adjusted Allotment:  LPE - $6,860   DPE - $6,860</t>
  </si>
  <si>
    <t>Adjusted Allotment:  LPE - $5,222   DPE - $5,222</t>
  </si>
  <si>
    <t>Adjusted Allotment:  LPE - $5,907   DPE - $5,907</t>
  </si>
  <si>
    <t>Adjusted Allotment:  LPE - $7,121   DPE - $7,121</t>
  </si>
  <si>
    <t>Adjusted Allotment:  LPE - $7,267   DPE - $7,267</t>
  </si>
  <si>
    <t>Adjusted Allotment:  LPE - $6,783   DPE - $6,783</t>
  </si>
  <si>
    <t>Adjusted Allotment:  LPE - $6,537   DPE - $6,537</t>
  </si>
  <si>
    <t>Adjusted Allotment:  LPE - $7,198   DPE - $7,198</t>
  </si>
  <si>
    <t>Adjusted Allotment:  LPE - $6,927   DPE - $6,927</t>
  </si>
  <si>
    <t>Adjusted Allotment:  LPE - $6,914   DPE - $6,914</t>
  </si>
  <si>
    <t>Adjusted Allotment:  LPE - $6,597   DPE - $6,597</t>
  </si>
  <si>
    <t>Adjusted Allotment:  LPE - $7,270   DPE - $7,270</t>
  </si>
  <si>
    <t>Adjusted Allotment:  LPE - $7,135   DPE - $7,135</t>
  </si>
  <si>
    <t>Adjusted Allotment:  LPE - $8,246   DPE - $8,246</t>
  </si>
  <si>
    <t>Adjusted Allotment:  LPE - $8,330   DPE - $8,330</t>
  </si>
  <si>
    <t>Adjusted Allotment:  LPE - $7,613   DPE - $7,613</t>
  </si>
  <si>
    <t>Adjusted Allotment:  LPE - $6,963   DPE - $6,963</t>
  </si>
  <si>
    <t>Adjusted Allotment:  LPE - $8,297   DPE - $8,297</t>
  </si>
  <si>
    <t>Adjusted Allotment:  LPE - $5,914   DPE - $5,914</t>
  </si>
  <si>
    <t>Adjusted Allotment:  LPE - $5,796   DPE - $5,796</t>
  </si>
  <si>
    <t>Adjusted Allotment:  LPE - $5,217   DPE - $5,217</t>
  </si>
  <si>
    <t>Adjusted Allotment:  LPE - $5,625   DPE - $5,625</t>
  </si>
  <si>
    <t>Adjusted Allotment:  LPE - $5,929   DPE - $5,929</t>
  </si>
  <si>
    <t>Adjusted Allotment:  LPE - $6,941   DPE - $6,941</t>
  </si>
  <si>
    <t>Adjusted Allotment:  LPE - $6,370   DPE - $6,370</t>
  </si>
  <si>
    <t>Adjusted Allotment:  LPE - $6,916   DPE - $6,916</t>
  </si>
  <si>
    <t>Adjusted Allotment:  LPE - $5,884   DPE - $5,884</t>
  </si>
  <si>
    <t>Adjusted Allotment:  LPE - $6,108   DPE - $6,108</t>
  </si>
  <si>
    <t>Adjusted Allotment:  LPE - $6,040   DPE - $6,040</t>
  </si>
  <si>
    <t>Adjusted Allotment:  LPE - $3,932   DPE - $3,932</t>
  </si>
  <si>
    <t>Adjusted Allotment:  LPE - $7,528   DPE - $7,528</t>
  </si>
  <si>
    <t>Adjusted Allotment:  LPE - $7,911   DPE - $7,911</t>
  </si>
  <si>
    <t>Adjusted Allotment:  LPE - $6,097   DPE - $6,097</t>
  </si>
  <si>
    <t>Adjusted Allotment:  LPE - $5,555   DPE - $5,555</t>
  </si>
  <si>
    <t>Adjusted Allotment:  LPE - $6,410   DPE - $6,410</t>
  </si>
  <si>
    <t>Adjusted Allotment:  LPE - $5,521   DPE - $5,521</t>
  </si>
  <si>
    <t>Adjusted Allotment:  LPE - $7,499   DPE - $7,499</t>
  </si>
  <si>
    <t>Adjusted Allotment:  LPE - $8,210   DPE - $8,210</t>
  </si>
  <si>
    <t>Adjusted Allotment:  LPE - $5,942   DPE - $5,942</t>
  </si>
  <si>
    <t>Adjusted Allotment:  LPE - $5,139   DPE - $5,139</t>
  </si>
  <si>
    <t>Adjusted Allotment:  LPE - $6,071   DPE - $6,071</t>
  </si>
  <si>
    <t>Adjusted Allotment:  LPE - $7,063   DPE - $7,063</t>
  </si>
  <si>
    <t>Adjusted Allotment:  LPE - $7,406   DPE - $7,406</t>
  </si>
  <si>
    <t>Adjusted Allotment:  LPE - $8,493   DPE - $8,493</t>
  </si>
  <si>
    <t>Adjusted Allotment:  LPE - $5,679   DPE - $5,679</t>
  </si>
  <si>
    <t>Adjusted Allotment:  LPE - $6,620   DPE - $6,620</t>
  </si>
  <si>
    <t>Adjusted Allotment:  LPE - $6,665   DPE - $6,665</t>
  </si>
  <si>
    <t>Adjusted Allotment:  LPE - $6,935   DPE - $6,935</t>
  </si>
  <si>
    <t>Adjusted Allotment:  LPE - $5,641   DPE - $5,641</t>
  </si>
  <si>
    <t>Adjusted Allotment:  LPE - $6,308   DPE - $6,308</t>
  </si>
  <si>
    <t>Adjusted Allotment:  LPE - $6,829   DPE - $6,829</t>
  </si>
  <si>
    <t>Adjusted Allotment:  LPE - $5,937   DPE - $5,937</t>
  </si>
  <si>
    <t>Adjusted Allotment:  LPE - $6,640   DPE - $6,640</t>
  </si>
  <si>
    <t>Adjusted Allotment:  LPE - $5,828   DPE - $5,828</t>
  </si>
  <si>
    <t>Adjusted Allotment:  LPE - $6,613   DPE - $6,613</t>
  </si>
  <si>
    <t>Adjusted Allotment:  LPE - $5,589   DPE - $5,589</t>
  </si>
  <si>
    <t>Adjusted Allotment:  LPE - $5,579   DPE - $5,579</t>
  </si>
  <si>
    <t>Adjusted Allotment:  LPE - $5,853   DPE - $5,853</t>
  </si>
  <si>
    <t>Adjusted Allotment:  LPE - $5,819   DPE - $5,819</t>
  </si>
  <si>
    <t>Adjusted Allotment:  LPE - $6,608   DPE - $6,608</t>
  </si>
  <si>
    <t>Adjusted Allotment:  LPE - $6,725   DPE - $6,725</t>
  </si>
  <si>
    <t>Adjusted Allotment:  LPE - $5,885   DPE - $5,885</t>
  </si>
  <si>
    <t>Adjusted Allotment:  LPE - $7,526   DPE - $7,526</t>
  </si>
  <si>
    <t>Adjusted Allotment:  LPE - $5,823   DPE - $5,823</t>
  </si>
  <si>
    <t>Adjusted Allotment:  LPE - $5,862   DPE - $5,862</t>
  </si>
  <si>
    <t>Adjusted Allotment:  LPE - $6,625   DPE - $6,625</t>
  </si>
  <si>
    <t>Adjusted Allotment:  LPE - $7,477   DPE - $7,477</t>
  </si>
  <si>
    <t>Adjusted Allotment:  LPE - $6,849   DPE - $6,849</t>
  </si>
  <si>
    <t>Adjusted Allotment:  LPE - $5,540   DPE - $5,540</t>
  </si>
  <si>
    <t>Adjusted Allotment:  LPE - $8,184   DPE - $8,184</t>
  </si>
  <si>
    <t>Adjusted Allotment:  LPE - $7,343   DPE - $7,343</t>
  </si>
  <si>
    <t>Adjusted Allotment:  LPE - $6,749   DPE - $6,749</t>
  </si>
  <si>
    <t>Adjusted Allotment:  LPE - $8,183   DPE - $8,183</t>
  </si>
  <si>
    <t>Adjusted Allotment:  LPE - $8,288   DPE - $8,288</t>
  </si>
  <si>
    <t>Adjusted Allotment:  LPE - $7,222   DPE - $7,222</t>
  </si>
  <si>
    <t>Adjusted Allotment:  LPE - $6,925   DPE - $6,925</t>
  </si>
  <si>
    <t>Adjusted Allotment:  LPE - $7,455   DPE - $7,455</t>
  </si>
  <si>
    <t>Adjusted Allotment:  LPE - $6,106   DPE - $6,106</t>
  </si>
  <si>
    <t>Adjusted Allotment:  LPE - $5,847   DPE - $5,847</t>
  </si>
  <si>
    <t>Adjusted Allotment:  LPE - $5,891   DPE - $5,891</t>
  </si>
  <si>
    <t>Adjusted Allotment:  LPE - $5,549   DPE - $5,549</t>
  </si>
  <si>
    <t>Adjusted Allotment:  LPE - $5,645   DPE - $5,645</t>
  </si>
  <si>
    <t>Adjusted Allotment:  LPE - $5,569   DPE - $5,569</t>
  </si>
  <si>
    <t>Adjusted Allotment:  LPE - $5,425   DPE - $5,425</t>
  </si>
  <si>
    <t>Adjusted Allotment:  LPE - $5,868   DPE - $5,868</t>
  </si>
  <si>
    <t>Adjusted Allotment:  LPE - $7,307   DPE - $7,307</t>
  </si>
  <si>
    <t>Adjusted Allotment:  LPE - $6,422   DPE - $6,422</t>
  </si>
  <si>
    <t>Adjusted Allotment:  LPE - $5,391   DPE - $5,391</t>
  </si>
  <si>
    <t>Adjusted Allotment:  LPE - $6,573   DPE - $6,573</t>
  </si>
  <si>
    <t>Adjusted Allotment:  LPE - $6,007   DPE - $6,007</t>
  </si>
  <si>
    <t>Adjusted Allotment:  LPE - $8,347   DPE - $8,347</t>
  </si>
  <si>
    <t>Adjusted Allotment:  LPE - $8,223   DPE - $8,223</t>
  </si>
  <si>
    <t>Adjusted Allotment:  LPE - $7,660   DPE - $7,660</t>
  </si>
  <si>
    <t>Adjusted Allotment:  LPE - $7,278   DPE - $7,278</t>
  </si>
  <si>
    <t>Adjusted Allotment:  LPE - $5,778   DPE - $5,778</t>
  </si>
  <si>
    <t>Adjusted Allotment:  LPE - $5,450   DPE - $5,450</t>
  </si>
  <si>
    <t>Adjusted Allotment:  LPE - $6,153   DPE - $6,153</t>
  </si>
  <si>
    <t>Adjusted Allotment:  LPE - $5,533   DPE - $5,533</t>
  </si>
  <si>
    <t>Adjusted Allotment:  LPE - $5,689   DPE - $5,689</t>
  </si>
  <si>
    <t>Adjusted Allotment:  LPE - $6,444   DPE - $6,444</t>
  </si>
  <si>
    <t>Adjusted Allotment:  LPE - $5,662   DPE - $5,662</t>
  </si>
  <si>
    <t>Adjusted Allotment:  LPE - $5,414   DPE - $5,414</t>
  </si>
  <si>
    <t>Adjusted Allotment:  LPE - $7,029   DPE - $7,029</t>
  </si>
  <si>
    <t>Adjusted Allotment:  LPE - $5,792   DPE - $5,792</t>
  </si>
  <si>
    <t>Adjusted Allotment:  LPE - $6,095   DPE - $6,095</t>
  </si>
  <si>
    <t>Adjusted Allotment:  LPE - $5,763   DPE - $5,763</t>
  </si>
  <si>
    <t>Adjusted Allotment:  LPE - $5,833   DPE - $5,833</t>
  </si>
  <si>
    <t>Adjusted Allotment:  LPE - $6,213   DPE - $6,213</t>
  </si>
  <si>
    <t>Adjusted Allotment:  LPE - $7,042   DPE - $7,042</t>
  </si>
  <si>
    <t>Adjusted Allotment:  LPE - $5,964   DPE - $5,964</t>
  </si>
  <si>
    <t>Adjusted Allotment:  LPE - $5,577   DPE - $5,577</t>
  </si>
  <si>
    <t>Adjusted Allotment:  LPE - $7,202   DPE - $7,202</t>
  </si>
  <si>
    <t>Adjusted Allotment:  LPE - $7,227   DPE - $7,227</t>
  </si>
  <si>
    <t>Adjusted Allotment:  LPE - $7,142   DPE - $7,142</t>
  </si>
  <si>
    <t>Adjusted Allotment:  LPE - $5,822   DPE - $5,822</t>
  </si>
  <si>
    <t>Adjusted Allotment:  LPE - $7,051   DPE - $7,051</t>
  </si>
  <si>
    <t>Adjusted Allotment:  LPE - $6,779   DPE - $6,779</t>
  </si>
  <si>
    <t>Adjusted Allotment:  LPE - $7,281   DPE - $7,281</t>
  </si>
  <si>
    <t>Adjusted Allotment:  LPE - $7,312   DPE - $7,312</t>
  </si>
  <si>
    <t>Adjusted Allotment:  LPE - $5,857   DPE - $5,857</t>
  </si>
  <si>
    <t>Adjusted Allotment:  LPE - $7,174   DPE - $7,174</t>
  </si>
  <si>
    <t>Adjusted Allotment:  LPE - $7,300   DPE - $7,300</t>
  </si>
  <si>
    <t>Adjusted Allotment:  LPE - $5,735   DPE - $5,735</t>
  </si>
  <si>
    <t>Adjusted Allotment:  LPE - $7,205   DPE - $7,205</t>
  </si>
  <si>
    <t>Adjusted Allotment:  LPE - $6,960   DPE - $6,960</t>
  </si>
  <si>
    <t>Adjusted Allotment:  LPE - $6,765   DPE - $6,765</t>
  </si>
  <si>
    <t>Adjusted Allotment:  LPE - $7,368   DPE - $7,368</t>
  </si>
  <si>
    <t>Adjusted Allotment:  LPE - $5,251   DPE - $5,251</t>
  </si>
  <si>
    <t>Adjusted Allotment:  LPE - $7,007   DPE - $7,007</t>
  </si>
  <si>
    <t>Adjusted Allotment:  LPE - $6,559   DPE - $6,559</t>
  </si>
  <si>
    <t>Adjusted Allotment:  LPE - $5,421   DPE - $5,421</t>
  </si>
  <si>
    <t>Adjusted Allotment:  LPE - $6,976   DPE - $6,976</t>
  </si>
  <si>
    <t>Adjusted Allotment:  LPE - $6,627   DPE - $6,627</t>
  </si>
  <si>
    <t>Adjusted Allotment:  LPE - $7,155   DPE - $7,155</t>
  </si>
  <si>
    <t>Adjusted Allotment:  LPE - $6,459   DPE - $6,459</t>
  </si>
  <si>
    <t>Adjusted Allotment:  LPE - $7,126   DPE - $7,126</t>
  </si>
  <si>
    <t>Adjusted Allotment:  LPE - $6,001   DPE - $6,001</t>
  </si>
  <si>
    <t>Adjusted Allotment:  LPE - $6,442   DPE - $6,442</t>
  </si>
  <si>
    <t>Adjusted Allotment:  LPE - $7,475   DPE - $7,475</t>
  </si>
  <si>
    <t>Adjusted Allotment:  LPE - $6,656   DPE - $6,656</t>
  </si>
  <si>
    <t>Adjusted Allotment:  LPE - $7,459   DPE - $7,459</t>
  </si>
  <si>
    <t>Adjusted Allotment:  LPE - $5,621   DPE - $5,621</t>
  </si>
  <si>
    <t>Adjusted Allotment:  LPE - $6,996   DPE - $6,996</t>
  </si>
  <si>
    <t>Adjusted Allotment:  LPE - $6,662   DPE - $6,662</t>
  </si>
  <si>
    <t>Adjusted Allotment:  LPE - $6,576   DPE - $6,576</t>
  </si>
  <si>
    <t>Adjusted Allotment:  LPE - $8,742   DPE - $8,742</t>
  </si>
  <si>
    <t>Adjusted Allotment:  LPE - $8,626   DPE - $8,626</t>
  </si>
  <si>
    <t>Adjusted Allotment:  LPE - $5,731   DPE - $5,731</t>
  </si>
  <si>
    <t>Adjusted Allotment:  LPE - $6,921   DPE - $6,921</t>
  </si>
  <si>
    <t>Adjusted Allotment:  LPE - $5,913   DPE - $5,913</t>
  </si>
  <si>
    <t>Adjusted Allotment:  LPE - $5,572   DPE - $5,572</t>
  </si>
  <si>
    <t>Adjusted Allotment:  LPE - $6,194   DPE - $6,194</t>
  </si>
  <si>
    <t>Adjusted Allotment:  LPE - $5,682   DPE - $5,682</t>
  </si>
  <si>
    <t>Adjusted Allotment:  LPE - $6,836   DPE - $6,836</t>
  </si>
  <si>
    <t>Adjusted Allotment:  LPE - $6,589   DPE - $6,589</t>
  </si>
  <si>
    <t>Adjusted Allotment:  LPE - $5,799   DPE - $5,799</t>
  </si>
  <si>
    <t>Adjusted Allotment:  LPE - $7,197   DPE - $7,197</t>
  </si>
  <si>
    <t>Adjusted Allotment:  LPE - $7,378   DPE - $7,378</t>
  </si>
  <si>
    <t>Adjusted Allotment:  LPE - $8,189   DPE - $8,189</t>
  </si>
  <si>
    <t>Adjusted Allotment:  LPE - $6,908   DPE - $6,908</t>
  </si>
  <si>
    <t>Adjusted Allotment:  LPE - $6,009   DPE - $6,009</t>
  </si>
  <si>
    <t>Adjusted Allotment:  LPE - $6,716   DPE - $6,716</t>
  </si>
  <si>
    <t>Adjusted Allotment:  LPE - $6,482   DPE - $6,482</t>
  </si>
  <si>
    <t>Adjusted Allotment:  LPE - $7,113   DPE - $7,113</t>
  </si>
  <si>
    <t>Adjusted Allotment:  LPE - $5,841   DPE - $5,841</t>
  </si>
  <si>
    <t>Adjusted Allotment:  LPE - $8,231   DPE - $8,231</t>
  </si>
  <si>
    <t>Adjusted Allotment:  LPE - $8,510   DPE - $8,510</t>
  </si>
  <si>
    <t>Adjusted Allotment:  LPE - $5,558   DPE - $5,558</t>
  </si>
  <si>
    <t>Adjusted Allotment:  LPE - $5,557   DPE - $5,557</t>
  </si>
  <si>
    <t>Adjusted Allotment:  LPE - $8,182   DPE - $8,182</t>
  </si>
  <si>
    <t>Adjusted Allotment:  LPE - $5,949   DPE - $5,949</t>
  </si>
  <si>
    <t>Adjusted Allotment:  LPE - $7,005   DPE - $7,005</t>
  </si>
  <si>
    <t>Adjusted Allotment:  LPE - $5,554   DPE - $5,554</t>
  </si>
  <si>
    <t>Adjusted Allotment:  LPE - $6,993   DPE - $6,993</t>
  </si>
  <si>
    <t>Adjusted Allotment:  LPE - $6,059   DPE - $6,059</t>
  </si>
  <si>
    <t>Adjusted Allotment:  LPE - $7,053   DPE - $7,053</t>
  </si>
  <si>
    <t>Adjusted Allotment:  LPE - $5,667   DPE - $5,667</t>
  </si>
  <si>
    <t>Adjusted Allotment:  LPE - $6,376   DPE - $6,376</t>
  </si>
  <si>
    <t>Adjusted Allotment:  LPE - $5,636   DPE - $5,636</t>
  </si>
  <si>
    <t>Adjusted Allotment:  LPE - $6,436   DPE - $6,436</t>
  </si>
  <si>
    <t>Adjusted Allotment:  LPE - $6,782   DPE - $6,782</t>
  </si>
  <si>
    <t>Adjusted Allotment:  LPE - $5,910   DPE - $5,910</t>
  </si>
  <si>
    <t>Adjusted Allotment:  LPE - $5,199   DPE - $5,199</t>
  </si>
  <si>
    <t>Adjusted Allotment:  LPE - $6,688   DPE - $6,688</t>
  </si>
  <si>
    <t>Adjusted Allotment:  LPE - $6,654   DPE - $6,654</t>
  </si>
  <si>
    <t>Adjusted Allotment:  LPE - $6,610   DPE - $6,610</t>
  </si>
  <si>
    <t>Adjusted Allotment:  LPE - $6,291   DPE - $6,291</t>
  </si>
  <si>
    <t>Adjusted Allotment:  LPE - $6,731   DPE - $6,731</t>
  </si>
  <si>
    <t>Adjusted Allotment:  LPE - $7,127   DPE - $7,127</t>
  </si>
  <si>
    <t>Adjusted Allotment:  LPE - $5,323   DPE - $5,323</t>
  </si>
  <si>
    <t>Adjusted Allotment:  LPE - $5,730   DPE - $5,730</t>
  </si>
  <si>
    <t>Adjusted Allotment:  LPE - $5,639   DPE - $5,639</t>
  </si>
  <si>
    <t>Adjusted Allotment:  LPE - $6,421   DPE - $6,421</t>
  </si>
  <si>
    <t>Adjusted Allotment:  LPE - $5,322   DPE - $5,322</t>
  </si>
  <si>
    <t>Adjusted Allotment:  LPE - $9,001   DPE - $9,001</t>
  </si>
  <si>
    <t>Adjusted Allotment:  LPE - $8,283   DPE - $8,283</t>
  </si>
  <si>
    <t>Adjusted Allotment:  LPE - $6,692   DPE - $6,692</t>
  </si>
  <si>
    <t>Adjusted Allotment:  LPE - $7,147   DPE - $7,147</t>
  </si>
  <si>
    <t>Adjusted Allotment:  LPE - $5,409   DPE - $5,409</t>
  </si>
  <si>
    <t>Adjusted Allotment:  LPE - $6,413   DPE - $6,413</t>
  </si>
  <si>
    <t>Adjusted Allotment:  LPE - $4,816   DPE - $4,816</t>
  </si>
  <si>
    <t>Adjusted Allotment:  LPE - $7,195   DPE - $7,195</t>
  </si>
  <si>
    <t>Adjusted Allotment:  LPE - $8,108   DPE - $8,108</t>
  </si>
  <si>
    <t>Adjusted Allotment:  LPE - $7,649   DPE - $7,649</t>
  </si>
  <si>
    <t>Adjusted Allotment:  LPE - $8,215   DPE - $8,215</t>
  </si>
  <si>
    <t>Adjusted Allotment:  LPE - $7,166   DPE - $7,166</t>
  </si>
  <si>
    <t>Adjusted Allotment:  LPE - $6,321   DPE - $6,321</t>
  </si>
  <si>
    <t>Adjusted Allotment:  LPE - $5,638   DPE - $5,638</t>
  </si>
  <si>
    <t>Adjusted Allotment:  LPE - $5,591   DPE - $5,591</t>
  </si>
  <si>
    <t>Adjusted Allotment:  LPE - $6,079   DPE - $6,079</t>
  </si>
  <si>
    <t>Adjusted Allotment:  LPE - $7,746   DPE - $7,746</t>
  </si>
  <si>
    <t>Adjusted Allotment:  LPE - $7,038   DPE - $7,038</t>
  </si>
  <si>
    <t>Adjusted Allotment:  LPE - $6,759   DPE - $6,759</t>
  </si>
  <si>
    <t>Adjusted Allotment:  LPE - $5,670   DPE - $5,670</t>
  </si>
  <si>
    <t>Adjusted Allotment:  LPE - $7,044   DPE - $7,044</t>
  </si>
  <si>
    <t>Adjusted Allotment:  LPE - $6,332   DPE - $6,332</t>
  </si>
  <si>
    <t>Adjusted Allotment:  LPE - $6,185   DPE - $6,185</t>
  </si>
  <si>
    <t>Adjusted Allotment:  LPE - $6,730   DPE - $6,730</t>
  </si>
  <si>
    <t>Adjusted Allotment:  LPE - $6,318   DPE - $6,318</t>
  </si>
  <si>
    <t>Adjusted Allotment:  LPE - $7,277   DPE - $7,277</t>
  </si>
  <si>
    <t>Adjusted Allotment:  LPE - $6,707   DPE - $6,707</t>
  </si>
  <si>
    <t>Adjusted Allotment:  LPE - $5,971   DPE - $5,971</t>
  </si>
  <si>
    <t>Adjusted Allotment:  LPE - $6,306   DPE - $6,306</t>
  </si>
  <si>
    <t>Adjusted Allotment:  LPE - $7,369   DPE - $7,369</t>
  </si>
  <si>
    <t>Adjusted Allotment:  LPE - $6,412   DPE - $6,412</t>
  </si>
  <si>
    <t>Adjusted Allotment:  LPE - $6,907   DPE - $6,907</t>
  </si>
  <si>
    <t>Adjusted Allotment:  LPE - $7,293   DPE - $7,293</t>
  </si>
  <si>
    <t>Adjusted Allotment:  LPE - $6,169   DPE - $6,169</t>
  </si>
  <si>
    <t>Adjusted Allotment:  LPE - $5,659   DPE - $5,659</t>
  </si>
  <si>
    <t>Adjusted Allotment:  LPE - $6,930   DPE - $6,930</t>
  </si>
  <si>
    <t>Adjusted Allotment:  LPE - $6,025   DPE - $6,025</t>
  </si>
  <si>
    <t>Adjusted Allotment:  LPE - $7,078   DPE - $7,078</t>
  </si>
  <si>
    <t>Adjusted Allotment:  LPE - $5,299   DPE - $5,299</t>
  </si>
  <si>
    <t>Adjusted Allotment:  LPE - $5,825   DPE - $5,825</t>
  </si>
  <si>
    <t>Adjusted Allotment:  LPE - $7,830   DPE - $7,830</t>
  </si>
  <si>
    <t>Adjusted Allotment:  LPE - $7,386   DPE - $7,386</t>
  </si>
  <si>
    <t>Adjusted Allotment:  LPE - $6,944   DPE - $6,944</t>
  </si>
  <si>
    <t>Adjusted Allotment:  LPE - $6,612   DPE - $6,612</t>
  </si>
  <si>
    <t>Adjusted Allotment:  LPE - $7,164   DPE - $7,164</t>
  </si>
  <si>
    <t>Adjusted Allotment:  LPE - $5,216   DPE - $5,216</t>
  </si>
  <si>
    <t>Adjusted Allotment:  LPE - $5,324   DPE - $5,324</t>
  </si>
  <si>
    <t>Adjusted Allotment:  LPE - $6,328   DPE - $6,328</t>
  </si>
  <si>
    <t>Adjusted Allotment:  LPE - $5,762   DPE - $5,762</t>
  </si>
  <si>
    <t>Adjusted Allotment:  LPE - $7,727   DPE - $7,727</t>
  </si>
  <si>
    <t>Adjusted Allotment:  LPE - $7,781   DPE - $7,781</t>
  </si>
  <si>
    <t>Adjusted Allotment:  LPE - $7,108   DPE - $7,108</t>
  </si>
  <si>
    <t>Adjusted Allotment:  LPE - $5,816   DPE - $5,816</t>
  </si>
  <si>
    <t>Adjusted Allotment:  LPE - $6,632   DPE - $6,632</t>
  </si>
  <si>
    <t>Adjusted Allotment:  LPE - $6,517   DPE - $6,517</t>
  </si>
  <si>
    <t>Adjusted Allotment:  LPE - $7,125   DPE - $7,125</t>
  </si>
  <si>
    <t>Adjusted Allotment:  LPE - $5,878   DPE - $5,878</t>
  </si>
  <si>
    <t>Adjusted Allotment:  LPE - $6,664   DPE - $6,664</t>
  </si>
  <si>
    <t>Adjusted Allotment:  LPE - $6,973   DPE - $6,973</t>
  </si>
  <si>
    <t>Adjusted Allotment:  LPE - $5,918   DPE - $5,918</t>
  </si>
  <si>
    <t>Adjusted Allotment:  LPE - $6,986   DPE - $6,986</t>
  </si>
  <si>
    <t>Adjusted Allotment:  LPE - $6,526   DPE - $6,526</t>
  </si>
  <si>
    <t>Adjusted Allotment:  LPE - $8,430   DPE - $8,430</t>
  </si>
  <si>
    <t>Adjusted Allotment:  LPE - $7,181   DPE - $7,181</t>
  </si>
  <si>
    <t>Adjusted Allotment:  LPE - $6,726   DPE - $6,726</t>
  </si>
  <si>
    <t>Adjusted Allotment:  LPE - $4,969   DPE - $4,969</t>
  </si>
  <si>
    <t>Adjusted Allotment:  LPE - $5,779   DPE - $5,779</t>
  </si>
  <si>
    <t>Adjusted Allotment:  LPE - $6,340   DPE - $6,340</t>
  </si>
  <si>
    <t>Adjusted Allotment:  LPE - $6,709   DPE - $6,709</t>
  </si>
  <si>
    <t>Adjusted Allotment:  LPE - $6,062   DPE - $6,062</t>
  </si>
  <si>
    <t>Adjusted Allotment:  LPE - $6,598   DPE - $6,598</t>
  </si>
  <si>
    <t>Adjusted Allotment:  LPE - $6,615   DPE - $6,615</t>
  </si>
  <si>
    <t>Adjusted Allotment:  LPE - $5,773   DPE - $5,773</t>
  </si>
  <si>
    <t>Adjusted Allotment:  LPE - $5,758   DPE - $5,758</t>
  </si>
  <si>
    <t>Adjusted Allotment:  LPE - $7,259   DPE - $7,259</t>
  </si>
  <si>
    <t>Adjusted Allotment:  LPE - $7,857   DPE - $7,857</t>
  </si>
  <si>
    <t>Adjusted Allotment:  LPE - $5,928   DPE - $5,928</t>
  </si>
  <si>
    <t>Adjusted Allotment:  LPE - $6,298   DPE - $6,298</t>
  </si>
  <si>
    <t>Adjusted Allotment:  LPE - $5,528   DPE - $5,528</t>
  </si>
  <si>
    <t>Adjusted Allotment:  LPE - $8,236   DPE - $8,236</t>
  </si>
  <si>
    <t>Adjusted Allotment:  LPE - $5,803   DPE - $5,803</t>
  </si>
  <si>
    <t>Adjusted Allotment:  LPE - $7,247   DPE - $7,247</t>
  </si>
  <si>
    <t>Adjusted Allotment:  LPE - $7,014   DPE - $7,014</t>
  </si>
  <si>
    <t>Adjusted Allotment:  LPE - $5,932   DPE - $5,932</t>
  </si>
  <si>
    <t>Adjusted Allotment:  LPE - $6,809   DPE - $6,809</t>
  </si>
  <si>
    <t>Adjusted Allotment:  LPE - $7,345   DPE - $7,345</t>
  </si>
  <si>
    <t>Adjusted Allotment:  LPE - $6,574   DPE - $6,574</t>
  </si>
  <si>
    <t>Adjusted Allotment:  LPE - $7,122   DPE - $7,122</t>
  </si>
  <si>
    <t>Adjusted Allotment:  LPE - $7,106   DPE - $7,106</t>
  </si>
  <si>
    <t>Adjusted Allotment:  LPE - $5,793   DPE - $5,793</t>
  </si>
  <si>
    <t>Adjusted Allotment:  LPE - $6,565   DPE - $6,565</t>
  </si>
  <si>
    <t>Adjusted Allotment:  LPE - $7,422   DPE - $7,422</t>
  </si>
  <si>
    <t>Adjusted Allotment:  LPE - $7,289   DPE - $7,289</t>
  </si>
  <si>
    <t>Adjusted Allotment:  LPE - $7,165   DPE - $7,165</t>
  </si>
  <si>
    <t>Adjusted Allotment:  LPE - $5,502   DPE - $5,502</t>
  </si>
  <si>
    <t>Adjusted Allotment:  LPE - $5,499   DPE - $5,499</t>
  </si>
  <si>
    <t>Adjusted Allotment:  LPE - $8,382   DPE - $8,382</t>
  </si>
  <si>
    <t>Adjusted Allotment:  LPE - $6,796   DPE - $6,796</t>
  </si>
  <si>
    <t>Adjusted Allotment:  LPE - $6,461   DPE - $6,461</t>
  </si>
  <si>
    <t>Adjusted Allotment:  LPE - $6,974   DPE - $6,974</t>
  </si>
  <si>
    <t>Adjusted Allotment:  LPE - $6,785   DPE - $6,785</t>
  </si>
  <si>
    <t>Adjusted Allotment:  LPE - $6,506   DPE - $6,506</t>
  </si>
  <si>
    <t>Adjusted Allotment:  LPE - $5,288   DPE - $5,288</t>
  </si>
  <si>
    <t>Adjusted Allotment:  LPE - $6,906   DPE - $6,906</t>
  </si>
  <si>
    <t>Adjusted Allotment:  LPE - $6,936   DPE - $6,936</t>
  </si>
  <si>
    <t>Adjusted Allotment:  LPE - $6,676   DPE - $6,676</t>
  </si>
  <si>
    <t>Adjusted Allotment:  LPE - $5,840   DPE - $5,840</t>
  </si>
  <si>
    <t>Adjusted Allotment:  LPE - $6,260   DPE - $6,260</t>
  </si>
  <si>
    <t>Adjusted Allotment:  LPE - $8,385   DPE - $8,385</t>
  </si>
  <si>
    <t>Adjusted Allotment:  LPE - $6,667   DPE - $6,667</t>
  </si>
  <si>
    <t>Adjusted Allotment:  LPE - $6,899   DPE - $6,899</t>
  </si>
  <si>
    <t>Adjusted Allotment:  LPE - $7,098   DPE - $7,098</t>
  </si>
  <si>
    <t>Adjusted Allotment:  LPE - $6,037   DPE - $6,037</t>
  </si>
  <si>
    <t>Adjusted Allotment:  LPE - $5,744   DPE - $5,744</t>
  </si>
  <si>
    <t>Adjusted Allotment:  LPE - $7,464   DPE - $7,464</t>
  </si>
  <si>
    <t>Adjusted Allotment:  LPE - $5,086   DPE - $5,086</t>
  </si>
  <si>
    <t>Adjusted Allotment:  LPE - $6,792   DPE - $6,792</t>
  </si>
  <si>
    <t>Adjusted Allotment:  LPE - $6,124   DPE - $6,124</t>
  </si>
  <si>
    <t>Adjusted Allotment:  LPE - $5,704   DPE - $5,704</t>
  </si>
  <si>
    <t>Adjusted Allotment:  LPE - $6,594   DPE - $6,594</t>
  </si>
  <si>
    <t>Adjusted Allotment:  LPE - $5,483   DPE - $5,483</t>
  </si>
  <si>
    <t>Adjusted Allotment:  LPE - $6,142   DPE - $6,142</t>
  </si>
  <si>
    <t>Adjusted Allotment:  LPE - $7,294   DPE - $7,294</t>
  </si>
  <si>
    <t>Adjusted Allotment:  LPE - $8,227   DPE - $8,227</t>
  </si>
  <si>
    <t>Adjusted Allotment:  LPE - $7,337   DPE - $7,337</t>
  </si>
  <si>
    <t>Adjusted Allotment:  LPE - $5,837   DPE - $5,837</t>
  </si>
  <si>
    <t>Adjusted Allotment:  LPE - $6,938   DPE - $6,938</t>
  </si>
  <si>
    <t>Adjusted Allotment:  LPE - $5,698   DPE - $5,698</t>
  </si>
  <si>
    <t>Adjusted Allotment:  LPE - $6,894   DPE - $6,894</t>
  </si>
  <si>
    <t>Adjusted Allotment:  LPE - $7,269   DPE - $7,269</t>
  </si>
  <si>
    <t>Adjusted Allotment:  LPE - $6,246   DPE - $6,246</t>
  </si>
  <si>
    <t>Adjusted Allotment:  LPE - $5,155   DPE - $5,155</t>
  </si>
  <si>
    <t>Adjusted Allotment:  LPE - $7,075   DPE - $7,075</t>
  </si>
  <si>
    <t>Adjusted Allotment:  LPE - $5,834   DPE - $5,834</t>
  </si>
  <si>
    <t>Adjusted Allotment:  LPE - $6,706   DPE - $6,706</t>
  </si>
  <si>
    <t>Adjusted Allotment:  LPE - $6,313   DPE - $6,313</t>
  </si>
  <si>
    <t>Adjusted Allotment:  LPE - $6,140   DPE - $6,140</t>
  </si>
  <si>
    <t>Adjusted Allotment:  LPE - $6,753   DPE - $6,753</t>
  </si>
  <si>
    <t>Adjusted Allotment:  LPE - $5,308   DPE - $5,308</t>
  </si>
  <si>
    <t>Adjusted Allotment:  LPE - $8,776   DPE - $8,776</t>
  </si>
  <si>
    <t>Adjusted Allotment:  LPE - $6,016   DPE - $6,016</t>
  </si>
  <si>
    <t>Adjusted Allotment:  LPE - $8,032   DPE - $8,032</t>
  </si>
  <si>
    <t>Adjusted Allotment:  LPE - $6,884   DPE - $6,884</t>
  </si>
  <si>
    <t>Adjusted Allotment:  LPE - $6,294   DPE - $6,294</t>
  </si>
  <si>
    <t>Adjusted Allotment:  LPE - $5,622   DPE - $5,622</t>
  </si>
  <si>
    <t>Adjusted Allotment:  LPE - $6,358   DPE - $6,358</t>
  </si>
  <si>
    <t>Adjusted Allotment:  LPE - $5,951   DPE - $5,951</t>
  </si>
  <si>
    <t>Adjusted Allotment:  LPE - $5,654   DPE - $5,654</t>
  </si>
  <si>
    <t>Adjusted Allotment:  LPE - $8,186   DPE - $8,186</t>
  </si>
  <si>
    <t>Adjusted Allotment:  LPE - $6,505   DPE - $6,505</t>
  </si>
  <si>
    <t>Adjusted Allotment:  LPE - $5,650   DPE - $5,650</t>
  </si>
  <si>
    <t>Adjusted Allotment:  LPE - $5,350   DPE - $5,350</t>
  </si>
  <si>
    <t>Adjusted Allotment:  LPE - $7,683   DPE - $7,683</t>
  </si>
  <si>
    <t>Adjusted Allotment:  LPE - $6,770   DPE - $6,770</t>
  </si>
  <si>
    <t>Adjusted Allotment:  LPE - $5,701   DPE - $5,701</t>
  </si>
  <si>
    <t>Adjusted Allotment:  LPE - $7,567   DPE - $7,567</t>
  </si>
  <si>
    <t>Adjusted Allotment:  LPE - $5,987   DPE - $5,987</t>
  </si>
  <si>
    <t>Adjusted Allotment:  LPE - $8,833   DPE - $8,833</t>
  </si>
  <si>
    <t>Adjusted Allotment:  LPE - $7,028   DPE - $7,028</t>
  </si>
  <si>
    <t>Adjusted Allotment:  LPE - $7,211   DPE - $7,211</t>
  </si>
  <si>
    <t>Adjusted Allotment:  LPE - $8,435   DPE - $8,435</t>
  </si>
  <si>
    <t>Adjusted Allotment:  LPE - $7,390   DPE - $7,390</t>
  </si>
  <si>
    <t>Adjusted Allotment:  LPE - $5,960   DPE - $5,960</t>
  </si>
  <si>
    <t>Adjusted Allotment:  LPE - $6,611   DPE - $6,611</t>
  </si>
  <si>
    <t>Adjusted Allotment:  LPE - $7,013   DPE - $7,013</t>
  </si>
  <si>
    <t>Adjusted Allotment:  LPE - $5,547   DPE - $5,547</t>
  </si>
  <si>
    <t>Adjusted Allotment:  LPE - $7,154   DPE - $7,154</t>
  </si>
  <si>
    <t>Adjusted Allotment:  LPE - $6,923   DPE - $6,923</t>
  </si>
  <si>
    <t>Adjusted Allotment:  LPE - $7,492   DPE - $7,492</t>
  </si>
  <si>
    <t>Adjusted Allotment:  LPE - $7,452   DPE - $7,452</t>
  </si>
  <si>
    <t>Adjusted Allotment:  LPE - $5,658   DPE - $5,658</t>
  </si>
  <si>
    <t>Adjusted Allotment:  LPE - $7,428   DPE - $7,428</t>
  </si>
  <si>
    <t>Adjusted Allotment:  LPE - $7,359   DPE - $7,359</t>
  </si>
  <si>
    <t>Adjusted Allotment:  LPE - $6,823   DPE - $6,823</t>
  </si>
  <si>
    <t>Adjusted Allotment:  LPE - $5,186   DPE - $5,186</t>
  </si>
  <si>
    <t>Adjusted Allotment:  LPE - $6,582   DPE - $6,582</t>
  </si>
  <si>
    <t>Adjusted Allotment:  LPE - $6,932   DPE - $6,932</t>
  </si>
  <si>
    <t>Adjusted Allotment:  LPE - $6,646   DPE - $6,646</t>
  </si>
  <si>
    <t>Adjusted Allotment:  LPE - $7,017   DPE - $7,017</t>
  </si>
  <si>
    <t>Adjusted Allotment:  LPE - $6,290   DPE - $6,290</t>
  </si>
  <si>
    <t>Adjusted Allotment:  LPE - $5,938   DPE - $5,938</t>
  </si>
  <si>
    <t>Adjusted Allotment:  LPE - $5,927   DPE - $5,927</t>
  </si>
  <si>
    <t>Adjusted Allotment:  LPE - $5,584   DPE - $5,584</t>
  </si>
  <si>
    <t>Adjusted Allotment:  LPE - $6,563   DPE - $6,563</t>
  </si>
  <si>
    <t>Adjusted Allotment:  LPE - $6,468   DPE - $6,468</t>
  </si>
  <si>
    <t>Adjusted Allotment:  LPE - $8,394   DPE - $8,394</t>
  </si>
  <si>
    <t>Adjusted Allotment:  LPE - $7,229   DPE - $7,229</t>
  </si>
  <si>
    <t>Adjusted Allotment:  LPE - $7,612   DPE - $7,612</t>
  </si>
  <si>
    <t>Adjusted Allotment:  LPE - $7,327   DPE - $7,327</t>
  </si>
  <si>
    <t>Adjusted Allotment:  LPE - $5,858   DPE - $5,858</t>
  </si>
  <si>
    <t>Adjusted Allotment:  LPE - $7,266   DPE - $7,266</t>
  </si>
  <si>
    <t>Adjusted Allotment:  LPE - $6,704   DPE - $6,704</t>
  </si>
  <si>
    <t>Adjusted Allotment:  LPE - $5,680   DPE - $5,680</t>
  </si>
  <si>
    <t>Adjusted Allotment:  LPE - $6,690   DPE - $6,690</t>
  </si>
  <si>
    <t>Adjusted Allotment:  LPE - $7,292   DPE - $7,292</t>
  </si>
  <si>
    <t>Adjusted Allotment:  LPE - $7,416   DPE - $7,416</t>
  </si>
  <si>
    <t>Adjusted Allotment:  LPE - $6,462   DPE - $6,462</t>
  </si>
  <si>
    <t>Adjusted Allotment:  LPE - $5,543   DPE - $5,543</t>
  </si>
  <si>
    <t>Adjusted Allotment:  LPE - $5,354   DPE - $5,354</t>
  </si>
  <si>
    <t>Adjusted Allotment:  LPE - $5,657   DPE - $5,657</t>
  </si>
  <si>
    <t>Adjusted Allotment:  LPE - $6,243   DPE - $6,243</t>
  </si>
  <si>
    <t>Adjusted Allotment:  LPE - $4,438   DPE - $4,438</t>
  </si>
  <si>
    <t>Adjusted Allotment:  LPE - $7,519   DPE - $7,519</t>
  </si>
  <si>
    <t>Adjusted Allotment:  LPE - $6,203   DPE - $6,203</t>
  </si>
  <si>
    <t>Adjusted Allotment:  LPE - $8,203   DPE - $8,203</t>
  </si>
  <si>
    <t>Adjusted Allotment:  LPE - $7,903   DPE - $7,903</t>
  </si>
  <si>
    <t>Adjusted Allotment:  LPE - $8,198   DPE - $8,198</t>
  </si>
  <si>
    <t>Adjusted Allotment:  LPE - $6,942   DPE - $6,942</t>
  </si>
  <si>
    <t>Adjusted Allotment:  LPE - $7,320   DPE - $7,320</t>
  </si>
  <si>
    <t>Adjusted Allotment:  LPE - $5,553   DPE - $5,553</t>
  </si>
  <si>
    <t>Adjusted Allotment:  LPE - $5,506   DPE - $5,506</t>
  </si>
  <si>
    <t>Adjusted Allotment:  LPE - $5,775   DPE - $5,775</t>
  </si>
  <si>
    <t>Adjusted Allotment:  LPE - $5,703   DPE - $5,703</t>
  </si>
  <si>
    <t>Adjusted Allotment:  LPE - $6,247   DPE - $6,247</t>
  </si>
  <si>
    <t>Adjusted Allotment:  LPE - $5,401   DPE - $5,401</t>
  </si>
  <si>
    <t>Adjusted Allotment:  LPE - $8,221   DPE - $8,221</t>
  </si>
  <si>
    <t>Adjusted Allotment:  LPE - $7,157   DPE - $7,157</t>
  </si>
  <si>
    <t>Adjusted Allotment:  LPE - $7,279   DPE - $7,279</t>
  </si>
  <si>
    <t>Adjusted Allotment:  LPE - $8,529   DPE - $8,529</t>
  </si>
  <si>
    <t>Adjusted Allotment:  LPE - $5,518   DPE - $5,518</t>
  </si>
  <si>
    <t>Adjusted Allotment:  LPE - $5,975   DPE - $5,975</t>
  </si>
  <si>
    <t>Adjusted Allotment:  LPE - $7,739   DPE - $7,739</t>
  </si>
  <si>
    <t>Adjusted Allotment:  LPE - $8,103   DPE - $8,103</t>
  </si>
  <si>
    <t>Adjusted Allotment:  LPE - $6,584   DPE - $6,584</t>
  </si>
  <si>
    <t>Adjusted Allotment:  LPE - $6,267   DPE - $6,267</t>
  </si>
  <si>
    <t>Adjusted Allotment:  LPE - $7,141   DPE - $7,141</t>
  </si>
  <si>
    <t>Adjusted Allotment:  LPE - $5,817   DPE - $5,817</t>
  </si>
  <si>
    <t>Adjusted Allotment:  LPE - $7,271   DPE - $7,271</t>
  </si>
  <si>
    <t>Adjusted Allotment:  LPE - $6,096   DPE - $6,096</t>
  </si>
  <si>
    <t>Adjusted Allotment:  LPE - $6,969   DPE - $6,969</t>
  </si>
  <si>
    <t>Adjusted Allotment:  LPE - $6,366   DPE - $6,366</t>
  </si>
  <si>
    <t>Adjusted Allotment:  LPE - $6,042   DPE - $6,042</t>
  </si>
  <si>
    <t>Adjusted Allotment:  LPE - $6,751   DPE - $6,751</t>
  </si>
  <si>
    <t>Adjusted Allotment:  LPE - $6,524   DPE - $6,524</t>
  </si>
  <si>
    <t>Adjusted Allotment:  LPE - $6,182   DPE - $6,182</t>
  </si>
  <si>
    <t>Adjusted Allotment:  LPE - $7,889   DPE - $7,889</t>
  </si>
  <si>
    <t>Adjusted Allotment:  LPE - $8,260   DPE - $8,260</t>
  </si>
  <si>
    <t>Adjusted Allotment:  LPE - $5,972   DPE - $5,932</t>
  </si>
  <si>
    <t>Adjusted Allotment:  LPE - $5,727   DPE - $5,727</t>
  </si>
  <si>
    <t>Adjusted Allotment:  LPE - $7,914   DPE - $7,914</t>
  </si>
  <si>
    <t>Adjusted Allotment:  LPE - $8,528   DPE - $8,528</t>
  </si>
  <si>
    <t>Adjusted Allotment:  LPE - $5,590   DPE - $5,590</t>
  </si>
  <si>
    <t>Adjusted Allotment:  LPE - $6,375   DPE - $6,375</t>
  </si>
  <si>
    <t>Adjusted Allotment:  LPE - $6,698   DPE - $6,698</t>
  </si>
  <si>
    <t>Adjusted Allotment:  LPE - $5,688   DPE - $5,688</t>
  </si>
  <si>
    <t>Adjusted Allotment:  LPE - $6,939   DPE - $6,939</t>
  </si>
  <si>
    <t>Adjusted Allotment:  LPE - $6,542   DPE - $6,542</t>
  </si>
  <si>
    <t>Adjusted Allotment:  LPE - $6,780   DPE - $6,780</t>
  </si>
  <si>
    <t>Adjusted Allotment:  LPE - $6,092   DPE - $6,092</t>
  </si>
  <si>
    <t>Adjusted Allotment:  LPE - $6,047   DPE - $6,047</t>
  </si>
  <si>
    <t>Adjusted Allotment:  LPE - $5,604   DPE - $5,604</t>
  </si>
  <si>
    <t>Adjusted Allotment:  LPE - $5,605   DPE - $5,605</t>
  </si>
  <si>
    <t>Adjusted Allotment:  LPE - $7,187   DPE - $7,187</t>
  </si>
  <si>
    <t>Adjusted Allotment:  LPE - $6,157   DPE - $6,157</t>
  </si>
  <si>
    <t>Adjusted Allotment:  LPE - $6,285   DPE - $6,285</t>
  </si>
  <si>
    <t>Adjusted Allotment:  LPE - $5,394   DPE - $5,394</t>
  </si>
  <si>
    <t>Adjusted Allotment:  LPE - $7,076   DPE - $7,076</t>
  </si>
  <si>
    <t>Adjusted Allotment:  LPE - $7,967   DPE - $7,967</t>
  </si>
  <si>
    <t>Adjusted Allotment:  LPE - $6,949   DPE - $6,949</t>
  </si>
  <si>
    <t>Adjusted Allotment:  LPE - $4,803   DPE - $4,803</t>
  </si>
  <si>
    <t>Adjusted Allotment:  LPE - $6,398   DPE - $6,398</t>
  </si>
  <si>
    <t>Adjusted Allotment:  LPE - $6,978   DPE - $6,978</t>
  </si>
  <si>
    <t>Adjusted Allotment:  LPE - $6,231   DPE - $6,231</t>
  </si>
  <si>
    <t>Adjusted Allotment:  LPE - $5,993   DPE - $5,993</t>
  </si>
  <si>
    <t>Adjusted Allotment:  LPE - $7,322   DPE - $7,322</t>
  </si>
  <si>
    <t>Adjusted Allotment:  LPE - $7,377   DPE - $7,377</t>
  </si>
  <si>
    <t>Adjusted Allotment:  LPE - $6,331   DPE - $6,331</t>
  </si>
  <si>
    <t>Adjusted Allotment:  LPE - $6,196   DPE - $6,196</t>
  </si>
  <si>
    <t>Adjusted Allotment:  LPE - $8,737   DPE - $8,737</t>
  </si>
  <si>
    <t>Adjusted Allotment:  LPE - $6,481   DPE - $6,481</t>
  </si>
  <si>
    <t>Adjusted Allotment:  LPE - $6,955   DPE - $6,955</t>
  </si>
  <si>
    <t>Adjusted Allotment:  LPE - $5,606   DPE - $5,606</t>
  </si>
  <si>
    <t>Adjusted Allotment:  LPE - $5,566   DPE - $5,566</t>
  </si>
  <si>
    <t>Adjusted Allotment:  LPE - $5,739   DPE - $5,739</t>
  </si>
  <si>
    <t>Adjusted Allotment:  LPE - $7,437   DPE - $7,437</t>
  </si>
  <si>
    <t>Adjusted Allotment:  LPE - $5,672   DPE - $5,672</t>
  </si>
  <si>
    <t>Adjusted Allotment:  LPE - $6,572   DPE - $6,572</t>
  </si>
  <si>
    <t>Adjusted Allotment:  LPE - $6,548   DPE - $6,548</t>
  </si>
  <si>
    <t>Adjusted Allotment:  LPE - $6,293   DPE - $6,293</t>
  </si>
  <si>
    <t>Adjusted Allotment:  LPE - $6,163   DPE - $6,163</t>
  </si>
  <si>
    <t>Adjusted Allotment:  LPE - $6,832   DPE - $6,832</t>
  </si>
  <si>
    <t>Adjusted Allotment:  LPE - $6,360   DPE - $6,360</t>
  </si>
  <si>
    <t>Adjusted Allotment:  LPE - $6,603   DPE - $6,603</t>
  </si>
  <si>
    <t>Adjusted Allotment:  LPE - $5,677   DPE - $5,677</t>
  </si>
  <si>
    <t>Adjusted Allotment:  LPE - $5,766   DPE - $5,766</t>
  </si>
  <si>
    <t>Adjusted Allotment:  LPE - $6,221   DPE - $6,221</t>
  </si>
  <si>
    <t>Adjusted Allotment:  LPE - $6,697   DPE - $6,697</t>
  </si>
  <si>
    <t>Adjusted Allotment:  LPE - $7,520   DPE - $7,520</t>
  </si>
  <si>
    <t>Adjusted Allotment:  LPE - $5,751   DPE - $5,751</t>
  </si>
  <si>
    <t>Adjusted Allotment:  LPE - $7,517   DPE - $7,517</t>
  </si>
  <si>
    <t>Adjusted Allotment:  LPE - $6,063   DPE - $6,063</t>
  </si>
  <si>
    <t>Adjusted Allotment:  LPE - $8,165   DPE - $8,165</t>
  </si>
  <si>
    <t>CharterSchoolAdjCEI</t>
  </si>
  <si>
    <t>AACheckString</t>
  </si>
  <si>
    <t>AACheckVal</t>
  </si>
  <si>
    <t>TransportationAllotment</t>
  </si>
  <si>
    <t>BilingualAllotmentTot</t>
  </si>
  <si>
    <t>HHTaxRate</t>
  </si>
  <si>
    <t>HHTaxRateFloor</t>
  </si>
  <si>
    <t>HHAdjMORevenue</t>
  </si>
  <si>
    <t>InputValue</t>
  </si>
  <si>
    <t>ExcessTaxBaseLev1</t>
  </si>
  <si>
    <t>CostBeforeDiscountsLev1</t>
  </si>
  <si>
    <t>CostPerWADALev1</t>
  </si>
  <si>
    <t>EarlyAgreementCreditLev1</t>
  </si>
  <si>
    <t>CADCreditAmountLev1</t>
  </si>
  <si>
    <t>FinalCostLev1</t>
  </si>
  <si>
    <t>ExcessTaxBaseLev3</t>
  </si>
  <si>
    <t>CostBeforeDiscountsLev3</t>
  </si>
  <si>
    <t>CostPerWADALev3</t>
  </si>
  <si>
    <t>EarlyAgreementCreditLev3</t>
  </si>
  <si>
    <t>CADCreditAmountLev3</t>
  </si>
  <si>
    <t>FinalCostLev3</t>
  </si>
  <si>
    <t>CostofRecapture</t>
  </si>
  <si>
    <t>HHAdjTaxBaseLev1</t>
  </si>
  <si>
    <t>FinalCostLev1Check</t>
  </si>
  <si>
    <t>FinalCostLev3Check</t>
  </si>
  <si>
    <t>EarlyAgreementCreditLev1Check</t>
  </si>
  <si>
    <t>CharterSchoolInd</t>
  </si>
  <si>
    <t>Adjusted Allotment:  LPE - $8,214   DPE - $8,214</t>
  </si>
  <si>
    <t>Adjusted Allotment:  LPE - $7,043   DPE - $7,043</t>
  </si>
  <si>
    <t>Adjusted Allotment:  LPE - $7,569   DPE - $7,569</t>
  </si>
  <si>
    <t>WADACheckCoR</t>
  </si>
  <si>
    <t>EarlyAgreementCreditLev3Check</t>
  </si>
  <si>
    <t>Use Cost of Recapture Reported WADA</t>
  </si>
  <si>
    <t>TierIStateShare</t>
  </si>
  <si>
    <t>UpdateTimeStamp</t>
  </si>
  <si>
    <t>Adjusted Allotment:  LPE - $6,465   DPE - $6,465</t>
  </si>
  <si>
    <t>Adjusted Allotment:  LPE - $6,633   DPE - $6,633</t>
  </si>
  <si>
    <t>Adjusted Allotment:  LPE - $6,354   DPE - $6,354</t>
  </si>
  <si>
    <t>Adjusted Allotment:  LPE - $5,481   DPE - $5,481</t>
  </si>
  <si>
    <t>Adjusted Allotment:  LPE - $6,761   DPE - $6,761</t>
  </si>
  <si>
    <t>Adjusted Allotment:  LPE - $7,182   DPE - $7,182</t>
  </si>
  <si>
    <t>Adjusted Allotment:  LPE - $6,158   DPE - $6,158</t>
  </si>
  <si>
    <t>Adjusted Allotment:  LPE - $6,816   DPE - $6,816</t>
  </si>
  <si>
    <t>Adjusted Allotment:  LPE - $6,715   DPE - $6,715</t>
  </si>
  <si>
    <t>Adjusted Allotment:  LPE - $6,396   DPE - $6,396</t>
  </si>
  <si>
    <t>Adjusted Allotment:  LPE - $6,024   DPE - $6,024</t>
  </si>
  <si>
    <t>Adjusted Allotment:  LPE - $6,168   DPE - $6,168</t>
  </si>
  <si>
    <t>Adjusted Allotment:  LPE - $6,911   DPE - $6,911</t>
  </si>
  <si>
    <t>Adjusted Allotment:  LPE - $5,393   DPE - $5,393</t>
  </si>
  <si>
    <t>Adjusted Allotment:  LPE - $5,435   DPE - $5,435</t>
  </si>
  <si>
    <t>Adjusted Allotment:  LPE - $6,890   DPE - $6,890</t>
  </si>
  <si>
    <t>Adjusted Allotment:  LPE - $7,316   DPE - $7,316</t>
  </si>
  <si>
    <t>Adjusted Allotment:  LPE - $6,181   DPE - $6,181</t>
  </si>
  <si>
    <t>Adjusted Allotment:  LPE - $6,473   DPE - $6,473</t>
  </si>
  <si>
    <t>Adjusted Allotment:  LPE - $6,289   DPE - $6,289</t>
  </si>
  <si>
    <t>Adjusted Allotment:  LPE - $5,362   DPE - $5,362</t>
  </si>
  <si>
    <t>Adjusted Allotment:  LPE - $5,833   DPE - $5,830</t>
  </si>
  <si>
    <t>Adjusted Allotment:  LPE - $5,719   DPE - $5,719</t>
  </si>
  <si>
    <t>Adjusted Allotment:  LPE - $6,362   DPE - $6,362</t>
  </si>
  <si>
    <t>Adjusted Allotment:  LPE - $7,548   DPE - $7,548</t>
  </si>
  <si>
    <t>Adjusted Allotment:  LPE - $5,490   DPE - $5,490</t>
  </si>
  <si>
    <t>Adjusted Allotment:  LPE - $5,965   DPE - $5,965</t>
  </si>
  <si>
    <t>Adjusted Allotment:  LPE - $6,530   DPE - $6,530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</si>
</sst>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&quot;$&quot;#,##0"/>
    <numFmt numFmtId="166" formatCode="0.0"/>
    <numFmt numFmtId="167" formatCode="0.0%"/>
    <numFmt numFmtId="168" formatCode="0.000%"/>
    <numFmt numFmtId="169" formatCode="0.000"/>
    <numFmt numFmtId="170" formatCode="0.000000"/>
    <numFmt numFmtId="173" formatCode="m/d/yy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8" fontId="0" fillId="0" borderId="0" xfId="1" applyNumberFormat="1" applyFont="1" applyAlignment="1">
      <alignment horizontal="center"/>
    </xf>
    <xf numFmtId="165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70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9" fontId="0" fillId="0" borderId="7" xfId="1" applyFont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70" fontId="0" fillId="2" borderId="8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7" fontId="0" fillId="2" borderId="8" xfId="0" applyNumberFormat="1" applyFill="1" applyBorder="1" applyAlignment="1">
      <alignment horizontal="center"/>
    </xf>
    <xf numFmtId="9" fontId="0" fillId="2" borderId="8" xfId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73" fontId="2" fillId="0" borderId="0" xfId="0" applyNumberFormat="1" applyFont="1"/>
    <xf numFmtId="173" fontId="0" fillId="0" borderId="0" xfId="0" applyNumberFormat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showGridLines="0" tabSelected="1" zoomScale="80" zoomScaleNormal="80" workbookViewId="0"/>
  </sheetViews>
  <sheetFormatPr defaultRowHeight="15" x14ac:dyDescent="0.25"/>
  <cols>
    <col min="2" max="2" width="39.42578125" style="9" bestFit="1" customWidth="1"/>
    <col min="3" max="4" width="18" style="5" customWidth="1"/>
    <col min="5" max="5" width="10.85546875" bestFit="1" customWidth="1"/>
  </cols>
  <sheetData>
    <row r="2" spans="2:4" x14ac:dyDescent="0.25">
      <c r="B2" s="13" t="s">
        <v>23</v>
      </c>
      <c r="C2" s="14" t="s">
        <v>2004</v>
      </c>
      <c r="D2" s="15" t="s">
        <v>52</v>
      </c>
    </row>
    <row r="3" spans="2:4" x14ac:dyDescent="0.25">
      <c r="B3" s="10" t="s">
        <v>77</v>
      </c>
      <c r="C3" s="16">
        <v>514000</v>
      </c>
      <c r="D3" s="25">
        <v>514000</v>
      </c>
    </row>
    <row r="4" spans="2:4" x14ac:dyDescent="0.25">
      <c r="B4" s="11" t="s">
        <v>78</v>
      </c>
      <c r="C4" s="17">
        <v>319500</v>
      </c>
      <c r="D4" s="26">
        <v>319500</v>
      </c>
    </row>
    <row r="5" spans="2:4" x14ac:dyDescent="0.25">
      <c r="B5" s="11" t="s">
        <v>25</v>
      </c>
      <c r="C5" s="18">
        <v>2.5000000000000001E-4</v>
      </c>
      <c r="D5" s="27">
        <v>2.5000000000000001E-4</v>
      </c>
    </row>
    <row r="6" spans="2:4" x14ac:dyDescent="0.25">
      <c r="B6" s="11" t="s">
        <v>29</v>
      </c>
      <c r="C6" s="18">
        <v>4.0000000000000002E-4</v>
      </c>
      <c r="D6" s="27">
        <v>4.0000000000000002E-4</v>
      </c>
    </row>
    <row r="7" spans="2:4" x14ac:dyDescent="0.25">
      <c r="B7" s="11" t="s">
        <v>30</v>
      </c>
      <c r="C7" s="18">
        <v>2.5000000000000001E-5</v>
      </c>
      <c r="D7" s="27">
        <v>2.5000000000000001E-5</v>
      </c>
    </row>
    <row r="8" spans="2:4" x14ac:dyDescent="0.25">
      <c r="B8" s="11" t="s">
        <v>31</v>
      </c>
      <c r="C8" s="19">
        <v>1600</v>
      </c>
      <c r="D8" s="28">
        <v>1600</v>
      </c>
    </row>
    <row r="9" spans="2:4" x14ac:dyDescent="0.25">
      <c r="B9" s="11" t="s">
        <v>32</v>
      </c>
      <c r="C9" s="19">
        <v>5000</v>
      </c>
      <c r="D9" s="28">
        <v>5000</v>
      </c>
    </row>
    <row r="10" spans="2:4" x14ac:dyDescent="0.25">
      <c r="B10" s="11" t="s">
        <v>33</v>
      </c>
      <c r="C10" s="20">
        <v>1</v>
      </c>
      <c r="D10" s="29">
        <v>1</v>
      </c>
    </row>
    <row r="11" spans="2:4" x14ac:dyDescent="0.25">
      <c r="B11" s="11" t="s">
        <v>34</v>
      </c>
      <c r="C11" s="20">
        <v>1</v>
      </c>
      <c r="D11" s="29">
        <v>1</v>
      </c>
    </row>
    <row r="12" spans="2:4" x14ac:dyDescent="0.25">
      <c r="B12" s="11" t="s">
        <v>35</v>
      </c>
      <c r="C12" s="20">
        <v>1.1000000000000001</v>
      </c>
      <c r="D12" s="29">
        <v>1.1000000000000001</v>
      </c>
    </row>
    <row r="13" spans="2:4" x14ac:dyDescent="0.25">
      <c r="B13" s="11" t="s">
        <v>36</v>
      </c>
      <c r="C13" s="20">
        <v>4</v>
      </c>
      <c r="D13" s="29">
        <v>4</v>
      </c>
    </row>
    <row r="14" spans="2:4" x14ac:dyDescent="0.25">
      <c r="B14" s="11" t="s">
        <v>37</v>
      </c>
      <c r="C14" s="20">
        <v>2.8</v>
      </c>
      <c r="D14" s="29">
        <v>2.8</v>
      </c>
    </row>
    <row r="15" spans="2:4" x14ac:dyDescent="0.25">
      <c r="B15" s="11" t="s">
        <v>38</v>
      </c>
      <c r="C15" s="20">
        <v>1.7</v>
      </c>
      <c r="D15" s="29">
        <v>1.7</v>
      </c>
    </row>
    <row r="16" spans="2:4" x14ac:dyDescent="0.25">
      <c r="B16" s="11" t="s">
        <v>39</v>
      </c>
      <c r="C16" s="20">
        <v>1</v>
      </c>
      <c r="D16" s="29">
        <v>1</v>
      </c>
    </row>
    <row r="17" spans="2:4" x14ac:dyDescent="0.25">
      <c r="B17" s="11" t="s">
        <v>40</v>
      </c>
      <c r="C17" s="20">
        <v>1.35</v>
      </c>
      <c r="D17" s="29">
        <v>1.35</v>
      </c>
    </row>
    <row r="18" spans="2:4" x14ac:dyDescent="0.25">
      <c r="B18" s="11" t="s">
        <v>41</v>
      </c>
      <c r="C18" s="20">
        <v>0.12</v>
      </c>
      <c r="D18" s="29">
        <v>0.12</v>
      </c>
    </row>
    <row r="19" spans="2:4" x14ac:dyDescent="0.25">
      <c r="B19" s="11" t="s">
        <v>42</v>
      </c>
      <c r="C19" s="20">
        <v>0.2</v>
      </c>
      <c r="D19" s="29">
        <v>0.2</v>
      </c>
    </row>
    <row r="20" spans="2:4" x14ac:dyDescent="0.25">
      <c r="B20" s="11" t="s">
        <v>43</v>
      </c>
      <c r="C20" s="20">
        <v>2.41</v>
      </c>
      <c r="D20" s="29">
        <v>2.41</v>
      </c>
    </row>
    <row r="21" spans="2:4" x14ac:dyDescent="0.25">
      <c r="B21" s="11" t="s">
        <v>44</v>
      </c>
      <c r="C21" s="20">
        <v>0.1</v>
      </c>
      <c r="D21" s="29">
        <v>0.1</v>
      </c>
    </row>
    <row r="22" spans="2:4" x14ac:dyDescent="0.25">
      <c r="B22" s="11" t="s">
        <v>45</v>
      </c>
      <c r="C22" s="20">
        <v>0.1</v>
      </c>
      <c r="D22" s="29">
        <v>0.1</v>
      </c>
    </row>
    <row r="23" spans="2:4" x14ac:dyDescent="0.25">
      <c r="B23" s="11" t="s">
        <v>53</v>
      </c>
      <c r="C23" s="21">
        <v>8.2000000000000007E-3</v>
      </c>
      <c r="D23" s="30">
        <v>8.2000000000000007E-3</v>
      </c>
    </row>
    <row r="24" spans="2:4" x14ac:dyDescent="0.25">
      <c r="B24" s="11" t="s">
        <v>54</v>
      </c>
      <c r="C24" s="17">
        <v>280000</v>
      </c>
      <c r="D24" s="26">
        <v>280000</v>
      </c>
    </row>
    <row r="25" spans="2:4" x14ac:dyDescent="0.25">
      <c r="B25" s="11" t="s">
        <v>55</v>
      </c>
      <c r="C25" s="21">
        <v>1.17</v>
      </c>
      <c r="D25" s="30">
        <v>1.17</v>
      </c>
    </row>
    <row r="26" spans="2:4" x14ac:dyDescent="0.25">
      <c r="B26" s="11" t="s">
        <v>2002</v>
      </c>
      <c r="C26" s="22">
        <v>1.4999999999999999E-2</v>
      </c>
      <c r="D26" s="31">
        <v>1.4999999999999999E-2</v>
      </c>
    </row>
    <row r="27" spans="2:4" x14ac:dyDescent="0.25">
      <c r="B27" s="11" t="s">
        <v>56</v>
      </c>
      <c r="C27" s="34">
        <v>3146.52</v>
      </c>
      <c r="D27" s="35">
        <v>3146.52</v>
      </c>
    </row>
    <row r="28" spans="2:4" x14ac:dyDescent="0.25">
      <c r="B28" s="11" t="s">
        <v>57</v>
      </c>
      <c r="C28" s="34">
        <v>71.62</v>
      </c>
      <c r="D28" s="35">
        <v>71.62</v>
      </c>
    </row>
    <row r="29" spans="2:4" x14ac:dyDescent="0.25">
      <c r="B29" s="11" t="s">
        <v>58</v>
      </c>
      <c r="C29" s="23">
        <v>0.04</v>
      </c>
      <c r="D29" s="32">
        <v>0.04</v>
      </c>
    </row>
    <row r="30" spans="2:4" x14ac:dyDescent="0.25">
      <c r="B30" s="11" t="s">
        <v>59</v>
      </c>
      <c r="C30" s="17">
        <v>80</v>
      </c>
      <c r="D30" s="26">
        <v>80</v>
      </c>
    </row>
    <row r="31" spans="2:4" x14ac:dyDescent="0.25">
      <c r="B31" s="11" t="s">
        <v>1996</v>
      </c>
      <c r="C31" s="21">
        <v>1.0794999999999999</v>
      </c>
      <c r="D31" s="30">
        <v>1.0794999999999999</v>
      </c>
    </row>
    <row r="32" spans="2:4" x14ac:dyDescent="0.25">
      <c r="B32" s="12" t="s">
        <v>2028</v>
      </c>
      <c r="C32" s="24" t="b">
        <v>0</v>
      </c>
      <c r="D32" s="33" t="b">
        <v>0</v>
      </c>
    </row>
  </sheetData>
  <dataValidations count="1">
    <dataValidation type="list" allowBlank="1" showInputMessage="1" showErrorMessage="1" sqref="C32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225"/>
  <sheetViews>
    <sheetView showGridLines="0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5.28515625" bestFit="1" customWidth="1"/>
    <col min="2" max="2" width="66.85546875" customWidth="1"/>
    <col min="3" max="3" width="26" style="37" bestFit="1" customWidth="1"/>
    <col min="4" max="4" width="25.28515625" style="5" bestFit="1" customWidth="1"/>
    <col min="5" max="5" width="28.5703125" style="2" bestFit="1" customWidth="1"/>
    <col min="6" max="6" width="25" style="2" bestFit="1" customWidth="1"/>
    <col min="7" max="7" width="29.140625" style="2" bestFit="1" customWidth="1"/>
    <col min="8" max="8" width="25.85546875" style="2" bestFit="1" customWidth="1"/>
    <col min="9" max="9" width="31.7109375" style="2" bestFit="1" customWidth="1"/>
    <col min="10" max="10" width="38.140625" style="2" bestFit="1" customWidth="1"/>
    <col min="11" max="11" width="25" style="2" bestFit="1" customWidth="1"/>
    <col min="12" max="12" width="18.85546875" style="2" bestFit="1" customWidth="1"/>
    <col min="13" max="13" width="13.140625" style="2" bestFit="1" customWidth="1"/>
    <col min="14" max="14" width="25.7109375" style="2" bestFit="1" customWidth="1"/>
    <col min="15" max="15" width="20.5703125" style="2" bestFit="1" customWidth="1"/>
    <col min="16" max="16" width="20" style="2" bestFit="1" customWidth="1"/>
    <col min="17" max="17" width="14.42578125" style="2" bestFit="1" customWidth="1"/>
    <col min="18" max="18" width="29.140625" style="3" bestFit="1" customWidth="1"/>
    <col min="19" max="19" width="24.85546875" style="3" bestFit="1" customWidth="1"/>
    <col min="20" max="20" width="33.42578125" style="3" bestFit="1" customWidth="1"/>
    <col min="21" max="21" width="14.42578125" style="3" bestFit="1" customWidth="1"/>
    <col min="22" max="22" width="17.28515625" style="3" bestFit="1" customWidth="1"/>
    <col min="23" max="23" width="32.85546875" style="3" bestFit="1" customWidth="1"/>
    <col min="24" max="24" width="29.5703125" style="3" bestFit="1" customWidth="1"/>
    <col min="25" max="25" width="32.5703125" style="4" bestFit="1" customWidth="1"/>
    <col min="26" max="26" width="12.42578125" style="4" bestFit="1" customWidth="1"/>
    <col min="27" max="27" width="24.85546875" style="5" bestFit="1" customWidth="1"/>
    <col min="28" max="28" width="27.85546875" style="3" bestFit="1" customWidth="1"/>
    <col min="29" max="29" width="18.140625" style="3" bestFit="1" customWidth="1"/>
    <col min="30" max="30" width="15.28515625" style="2" bestFit="1" customWidth="1"/>
    <col min="31" max="31" width="17.7109375" style="3" bestFit="1" customWidth="1"/>
    <col min="32" max="32" width="30" style="3" bestFit="1" customWidth="1"/>
    <col min="33" max="33" width="30.28515625" style="3" bestFit="1" customWidth="1"/>
    <col min="34" max="34" width="28.28515625" style="3" bestFit="1" customWidth="1"/>
    <col min="35" max="35" width="18.140625" style="5" bestFit="1" customWidth="1"/>
    <col min="36" max="36" width="18.5703125" style="3" bestFit="1" customWidth="1"/>
    <col min="37" max="37" width="14" style="3" bestFit="1" customWidth="1"/>
    <col min="38" max="38" width="20" style="3" bestFit="1" customWidth="1"/>
    <col min="39" max="39" width="31.42578125" style="3" bestFit="1" customWidth="1"/>
    <col min="40" max="40" width="26" style="3" bestFit="1" customWidth="1"/>
    <col min="41" max="41" width="26.42578125" style="3" bestFit="1" customWidth="1"/>
    <col min="42" max="42" width="28.85546875" style="3" bestFit="1" customWidth="1"/>
    <col min="43" max="43" width="29.5703125" style="3" bestFit="1" customWidth="1"/>
    <col min="44" max="44" width="40.140625" style="3" bestFit="1" customWidth="1"/>
    <col min="45" max="45" width="22.42578125" style="3" bestFit="1" customWidth="1"/>
    <col min="46" max="46" width="19.140625" style="2" bestFit="1" customWidth="1"/>
    <col min="47" max="47" width="24" style="2" bestFit="1" customWidth="1"/>
    <col min="48" max="48" width="48.140625" style="5" bestFit="1" customWidth="1"/>
    <col min="49" max="49" width="28.28515625" style="3" bestFit="1" customWidth="1"/>
    <col min="50" max="50" width="28.7109375" style="3" bestFit="1" customWidth="1"/>
    <col min="51" max="51" width="42.85546875" style="3" bestFit="1" customWidth="1"/>
    <col min="52" max="52" width="43.140625" style="3" bestFit="1" customWidth="1"/>
    <col min="53" max="53" width="19.140625" style="3" bestFit="1" customWidth="1"/>
    <col min="54" max="54" width="22.140625" style="3" bestFit="1" customWidth="1"/>
    <col min="55" max="55" width="32.5703125" style="3" bestFit="1" customWidth="1"/>
    <col min="56" max="56" width="26" style="3" bestFit="1" customWidth="1"/>
    <col min="57" max="57" width="16.42578125" style="3" bestFit="1" customWidth="1"/>
    <col min="58" max="58" width="25.42578125" style="3" bestFit="1" customWidth="1"/>
    <col min="59" max="59" width="12" style="2" bestFit="1" customWidth="1"/>
    <col min="60" max="60" width="17.7109375" style="6" bestFit="1" customWidth="1"/>
    <col min="61" max="61" width="26" style="3" bestFit="1" customWidth="1"/>
    <col min="62" max="62" width="27.28515625" style="3" bestFit="1" customWidth="1"/>
    <col min="63" max="63" width="28.28515625" style="3" bestFit="1" customWidth="1"/>
    <col min="64" max="64" width="34.5703125" style="3" bestFit="1" customWidth="1"/>
    <col min="65" max="65" width="26.42578125" style="3" bestFit="1" customWidth="1"/>
    <col min="66" max="66" width="35.42578125" style="3" bestFit="1" customWidth="1"/>
    <col min="67" max="67" width="31" style="3" bestFit="1" customWidth="1"/>
    <col min="68" max="68" width="21" style="3" bestFit="1" customWidth="1"/>
    <col min="69" max="69" width="27.28515625" style="3" bestFit="1" customWidth="1"/>
    <col min="70" max="70" width="28.7109375" style="5" bestFit="1" customWidth="1"/>
    <col min="71" max="71" width="35.28515625" style="5" bestFit="1" customWidth="1"/>
    <col min="72" max="72" width="26.85546875" style="5" bestFit="1" customWidth="1"/>
    <col min="73" max="73" width="35.85546875" style="5" bestFit="1" customWidth="1"/>
    <col min="74" max="74" width="31.42578125" style="5" bestFit="1" customWidth="1"/>
    <col min="75" max="75" width="21.42578125" style="5" bestFit="1" customWidth="1"/>
    <col min="76" max="76" width="24.42578125" bestFit="1" customWidth="1"/>
    <col min="77" max="77" width="22.85546875" bestFit="1" customWidth="1"/>
  </cols>
  <sheetData>
    <row r="1" spans="1:77" x14ac:dyDescent="0.25">
      <c r="A1" s="1" t="s">
        <v>0</v>
      </c>
      <c r="B1" s="1" t="s">
        <v>22</v>
      </c>
      <c r="C1" s="36" t="s">
        <v>2030</v>
      </c>
      <c r="D1" s="8" t="s">
        <v>2022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15</v>
      </c>
      <c r="U1" s="1" t="s">
        <v>16</v>
      </c>
      <c r="V1" s="1" t="s">
        <v>47</v>
      </c>
      <c r="W1" s="1" t="s">
        <v>1999</v>
      </c>
      <c r="X1" s="1" t="s">
        <v>2000</v>
      </c>
      <c r="Y1" s="1" t="s">
        <v>18</v>
      </c>
      <c r="Z1" s="1" t="s">
        <v>24</v>
      </c>
      <c r="AA1" s="1" t="s">
        <v>21</v>
      </c>
      <c r="AB1" s="1" t="s">
        <v>60</v>
      </c>
      <c r="AC1" s="1" t="s">
        <v>62</v>
      </c>
      <c r="AD1" s="1" t="s">
        <v>61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48</v>
      </c>
      <c r="AR1" s="1" t="s">
        <v>51</v>
      </c>
      <c r="AS1" s="1" t="s">
        <v>49</v>
      </c>
      <c r="AT1" s="1" t="s">
        <v>50</v>
      </c>
      <c r="AU1" s="1" t="s">
        <v>2026</v>
      </c>
      <c r="AV1" s="1" t="s">
        <v>1997</v>
      </c>
      <c r="AW1" s="7" t="s">
        <v>2019</v>
      </c>
      <c r="AX1" s="7" t="s">
        <v>2020</v>
      </c>
      <c r="AY1" s="1" t="s">
        <v>2021</v>
      </c>
      <c r="AZ1" s="1" t="s">
        <v>2027</v>
      </c>
      <c r="BA1" s="1" t="s">
        <v>1998</v>
      </c>
      <c r="BB1" s="1" t="s">
        <v>17</v>
      </c>
      <c r="BC1" s="1" t="s">
        <v>19</v>
      </c>
      <c r="BD1" s="1" t="s">
        <v>20</v>
      </c>
      <c r="BE1" s="1" t="s">
        <v>27</v>
      </c>
      <c r="BF1" s="1" t="s">
        <v>46</v>
      </c>
      <c r="BG1" s="1" t="s">
        <v>26</v>
      </c>
      <c r="BH1" s="1" t="s">
        <v>2001</v>
      </c>
      <c r="BI1" s="1" t="s">
        <v>2003</v>
      </c>
      <c r="BJ1" s="1" t="s">
        <v>2018</v>
      </c>
      <c r="BK1" s="1" t="s">
        <v>2005</v>
      </c>
      <c r="BL1" s="1" t="s">
        <v>2006</v>
      </c>
      <c r="BM1" s="1" t="s">
        <v>2007</v>
      </c>
      <c r="BN1" s="1" t="s">
        <v>2008</v>
      </c>
      <c r="BO1" s="1" t="s">
        <v>2009</v>
      </c>
      <c r="BP1" s="1" t="s">
        <v>2010</v>
      </c>
      <c r="BQ1" s="1" t="s">
        <v>2018</v>
      </c>
      <c r="BR1" s="1" t="s">
        <v>2011</v>
      </c>
      <c r="BS1" s="1" t="s">
        <v>2012</v>
      </c>
      <c r="BT1" s="1" t="s">
        <v>2013</v>
      </c>
      <c r="BU1" s="1" t="s">
        <v>2014</v>
      </c>
      <c r="BV1" s="1" t="s">
        <v>2015</v>
      </c>
      <c r="BW1" s="1" t="s">
        <v>2016</v>
      </c>
      <c r="BX1" s="1" t="s">
        <v>2017</v>
      </c>
      <c r="BY1" s="1" t="s">
        <v>2029</v>
      </c>
    </row>
    <row r="2" spans="1:77" x14ac:dyDescent="0.25">
      <c r="A2">
        <v>57816</v>
      </c>
      <c r="B2" t="s">
        <v>79</v>
      </c>
      <c r="C2" s="37">
        <v>42776.52847222222</v>
      </c>
      <c r="D2" s="5" t="s">
        <v>76</v>
      </c>
      <c r="E2" s="2">
        <v>1964.8989999999999</v>
      </c>
      <c r="F2" s="2">
        <v>89.088999999999999</v>
      </c>
      <c r="G2" s="2">
        <v>11.182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1819.5</v>
      </c>
      <c r="O2" s="2">
        <v>0</v>
      </c>
      <c r="P2" s="2">
        <v>22.824999999999999</v>
      </c>
      <c r="Q2" s="2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879</v>
      </c>
      <c r="X2" s="3">
        <v>14756</v>
      </c>
      <c r="Y2" s="4">
        <v>0</v>
      </c>
      <c r="Z2" s="4">
        <v>1</v>
      </c>
      <c r="AA2" s="5" t="s">
        <v>75</v>
      </c>
      <c r="AB2" s="3">
        <v>0</v>
      </c>
      <c r="AC2" s="3">
        <v>0</v>
      </c>
      <c r="AD2" s="2">
        <v>0</v>
      </c>
      <c r="AE2" s="3">
        <v>0</v>
      </c>
      <c r="AF2" s="3">
        <v>0</v>
      </c>
      <c r="AG2" s="3">
        <v>0</v>
      </c>
      <c r="AH2" s="3">
        <v>0</v>
      </c>
      <c r="AI2" s="4">
        <v>0</v>
      </c>
      <c r="AJ2" s="3">
        <v>0</v>
      </c>
      <c r="AK2" s="3">
        <v>709462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5050</v>
      </c>
      <c r="AR2" s="3">
        <v>5334</v>
      </c>
      <c r="AS2" s="3">
        <v>15726802</v>
      </c>
      <c r="AT2" s="2">
        <v>3031.2289999999998</v>
      </c>
      <c r="AV2" s="5" t="s">
        <v>2031</v>
      </c>
      <c r="AX2" s="3">
        <v>0</v>
      </c>
      <c r="AZ2" s="3">
        <v>0</v>
      </c>
      <c r="BA2" s="3">
        <f>RIGHT(AV2,6)*1</f>
        <v>6465</v>
      </c>
      <c r="BB2" s="3">
        <f t="shared" ref="BB2:BB65" si="0">IF(D2="Y",EWLev1/100*AQ2/5140,ROUND(EWLev1*MIN(1, IF(Y2&lt;0.1,1,Y2))/100,0))</f>
        <v>5050</v>
      </c>
      <c r="BC2" s="3">
        <f t="shared" ref="BC2:BC65" si="1">ROUND((IF(D2="Y",EWLev1/100*AQ2/5140,EWLev1*MIN(1, IF(Y2&lt;0.1,1,Y2))/100))*(1+(IF(D2="Y",CharterSchoolAdjCEI,Z2)-1)*0.71),0)</f>
        <v>5335</v>
      </c>
      <c r="BD2" s="3">
        <f t="shared" ref="BD2:BD65" si="2">ROUND(IF(D2="Y",EWLev1/100*BA2/5140,BC2*MAX(1,1 + IF(E2&lt;SmallDistrictADACap,(SmallDistrictADACap-E2)*IF(AA2="Y",SparseSmallDistrictMult,SmallDistrictMult),0),1+IF(E2&lt;MedDistrictADACap,(MedDistrictADACap-E2)*MedDistrictMult,0))),0)</f>
        <v>6465</v>
      </c>
      <c r="BE2" s="3">
        <f t="shared" ref="BE2:BE65" si="3">BD2*(E2*RegularProgramTIAAWeight+F2*RegularSpEdTIAAWeight+G2*MainstreamSpEdTIAAWeight+H2*ResCareSpEdTIAAWeight+I2*StateSchoolsSpEdTIAAWeight+J2*NonPublicContractSpEdTIAAWeight+K2*ExtYearSpEdTIAAWeight+L2*RegCTETIAAWeight+M2*GTTIAAWeight+N2*StateCompEdTIAAWeight+O2*PregnantTIAAWeight+P2*BilingualTIAAWeight+Q2*PegTIAAWeight)+SUM(R2:W2)+IF(P2=0,X2*EWLev1/514000,0)</f>
        <v>15726802.075499998</v>
      </c>
      <c r="BF2" s="3">
        <f>BE2-W2-V2-R2-T2</f>
        <v>15725923.075499998</v>
      </c>
      <c r="BG2" s="2">
        <f t="shared" ref="BG2:BG65" si="4">IF(UseCoRWADA,AU2,BF2/BB2*(BC2+BB2)/(2*BC2))</f>
        <v>3030.8667985388383</v>
      </c>
      <c r="BH2" s="6">
        <f t="shared" ref="BH2:BH65" si="5">MAX(HHTaxRateFloor,IFERROR(AB2/AE2,0)+HHCEDRate)</f>
        <v>1.4999999999999999E-2</v>
      </c>
      <c r="BI2" s="3">
        <f>IFERROR((AB2+AC2)*BG2/AD2-AK2,0)</f>
        <v>0</v>
      </c>
      <c r="BJ2" s="3">
        <f t="shared" ref="BJ2:BJ65" si="6">IFERROR(BG2*MAX(EWLev1, BI2/BH2/BG2*((EWLev1/HHEWL-1)*AI2/HHMOTaxRate+1)),0)</f>
        <v>1557865534.4489629</v>
      </c>
      <c r="BK2" s="3">
        <f>MAX(0,AJ2-BJ2)</f>
        <v>0</v>
      </c>
      <c r="BL2" s="3">
        <f>IFERROR(BK2/AJ2*AF2,0)</f>
        <v>0</v>
      </c>
      <c r="BM2" s="3">
        <f t="shared" ref="BM2:BM65" si="7">IF(BL2=0,0,MAX(CostPerWADAFloorLev1,BL2/(BK2/(BJ2/BG2))))</f>
        <v>0</v>
      </c>
      <c r="BN2" s="3">
        <f t="shared" ref="BN2:BN65" si="8">IFERROR(MIN(BL2*EarlyAgreementCreditPct,BK2/(BJ2/BG2)*EarlyAgreementCreditPerWADA,AY2),0)</f>
        <v>0</v>
      </c>
      <c r="BO2" s="3">
        <f>IFERROR(AN2*BL2/AH2+AO2+AP2,0)</f>
        <v>0</v>
      </c>
      <c r="BP2" s="3">
        <f>MAX(0, IFERROR(BM2*BK2/(BJ2/BG2)-BN2-BO2*0-AL2*AM2-V2,0))</f>
        <v>0</v>
      </c>
      <c r="BQ2" s="3">
        <f t="shared" ref="BQ2:BQ65" si="9">IFERROR(BG2*MAX(EWLev3, BI2/BH2/BG2*((EWLev3/HHEWL-1)*AI2/HHMOTaxRate+1)),0)</f>
        <v>968361942.1331588</v>
      </c>
      <c r="BR2" s="3">
        <f>MAX(0,AJ2-BQ2)</f>
        <v>0</v>
      </c>
      <c r="BS2" s="3">
        <f>IFERROR(BR2/AJ2*AG2,0)</f>
        <v>0</v>
      </c>
      <c r="BT2" s="3">
        <f t="shared" ref="BT2:BT65" si="10">IF(BS2=0,0,MAX(CostPerWADAFloorLev3,BS2/(BR2/(BQ2/BG2))))</f>
        <v>0</v>
      </c>
      <c r="BU2" s="3">
        <f t="shared" ref="BU2:BU65" si="11">IFERROR(MIN(BR2/(BQ2/BG2)*BT2*EarlyAgreementCreditPct,BR2/(BQ2/BG2)*EarlyAgreementCreditPerWADA,AZ2),0)</f>
        <v>0</v>
      </c>
      <c r="BV2" s="3">
        <f t="shared" ref="BV2:BV65" si="12">IFERROR(AN2*BS2/AH2+AO2+AP2,0)</f>
        <v>0</v>
      </c>
      <c r="BW2" s="3">
        <f>MAX(0, IFERROR(BT2*BR2/(BQ2/BG2)-BU2-BV2-AL2*AM2-V2,0))</f>
        <v>0</v>
      </c>
      <c r="BX2" s="3">
        <f t="shared" ref="BX2:BX65" si="13">BW2+BP2</f>
        <v>0</v>
      </c>
      <c r="BY2" s="3">
        <f>MAX(0,BE2-AJ2*Y2/100)</f>
        <v>15726802.075499998</v>
      </c>
    </row>
    <row r="3" spans="1:77" x14ac:dyDescent="0.25">
      <c r="A3">
        <v>57829</v>
      </c>
      <c r="B3" t="s">
        <v>80</v>
      </c>
      <c r="C3" s="37">
        <v>42776.52847222222</v>
      </c>
      <c r="D3" s="5" t="s">
        <v>76</v>
      </c>
      <c r="E3" s="2">
        <v>906.36900000000003</v>
      </c>
      <c r="F3" s="2">
        <v>81.650000000000006</v>
      </c>
      <c r="G3" s="2">
        <v>34.468000000000004</v>
      </c>
      <c r="H3" s="2">
        <v>0</v>
      </c>
      <c r="I3" s="2">
        <v>0</v>
      </c>
      <c r="J3" s="2">
        <v>0</v>
      </c>
      <c r="K3" s="2">
        <v>0</v>
      </c>
      <c r="L3" s="2">
        <v>71.629000000000005</v>
      </c>
      <c r="M3" s="2">
        <v>38.332999999999998</v>
      </c>
      <c r="N3" s="2">
        <v>900.33</v>
      </c>
      <c r="O3" s="2">
        <v>0</v>
      </c>
      <c r="P3" s="2">
        <v>445.64499999999998</v>
      </c>
      <c r="Q3" s="2">
        <v>0</v>
      </c>
      <c r="R3" s="3">
        <v>84552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288109</v>
      </c>
      <c r="Y3" s="4">
        <v>0</v>
      </c>
      <c r="Z3" s="4">
        <v>1</v>
      </c>
      <c r="AA3" s="5" t="s">
        <v>75</v>
      </c>
      <c r="AB3" s="3">
        <v>0</v>
      </c>
      <c r="AC3" s="3">
        <v>0</v>
      </c>
      <c r="AD3" s="2">
        <v>0</v>
      </c>
      <c r="AE3" s="3">
        <v>0</v>
      </c>
      <c r="AF3" s="3">
        <v>0</v>
      </c>
      <c r="AG3" s="3">
        <v>0</v>
      </c>
      <c r="AH3" s="3">
        <v>0</v>
      </c>
      <c r="AI3" s="4">
        <v>0</v>
      </c>
      <c r="AJ3" s="3">
        <v>0</v>
      </c>
      <c r="AK3" s="3">
        <v>352855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5050</v>
      </c>
      <c r="AR3" s="3">
        <v>5334</v>
      </c>
      <c r="AS3" s="3">
        <v>8824349</v>
      </c>
      <c r="AT3" s="2">
        <v>1684.6279999999999</v>
      </c>
      <c r="AV3" s="5" t="s">
        <v>2031</v>
      </c>
      <c r="AX3" s="3">
        <v>0</v>
      </c>
      <c r="AZ3" s="3">
        <v>0</v>
      </c>
      <c r="BA3" s="3">
        <f t="shared" ref="BA3:BA66" si="14">RIGHT(AV3,6)*1</f>
        <v>6465</v>
      </c>
      <c r="BB3" s="3">
        <f t="shared" si="0"/>
        <v>5050</v>
      </c>
      <c r="BC3" s="3">
        <f t="shared" si="1"/>
        <v>5335</v>
      </c>
      <c r="BD3" s="3">
        <f t="shared" si="2"/>
        <v>6465</v>
      </c>
      <c r="BE3" s="3">
        <f t="shared" si="3"/>
        <v>8824348.9456500001</v>
      </c>
      <c r="BF3" s="3">
        <f t="shared" ref="BF3:BF66" si="15">BE3-W3-V3-R3-T3</f>
        <v>8739796.9456500001</v>
      </c>
      <c r="BG3" s="2">
        <f t="shared" si="4"/>
        <v>1684.4264251686557</v>
      </c>
      <c r="BH3" s="6">
        <f t="shared" si="5"/>
        <v>1.4999999999999999E-2</v>
      </c>
      <c r="BI3" s="3">
        <f t="shared" ref="BI3:BI66" si="16">IFERROR((AB3+AC3)*BG3/AD3-AK3,0)</f>
        <v>0</v>
      </c>
      <c r="BJ3" s="3">
        <f t="shared" si="6"/>
        <v>865795182.53668904</v>
      </c>
      <c r="BK3" s="3">
        <f t="shared" ref="BK3:BK66" si="17">MAX(0,AJ3-BJ3)</f>
        <v>0</v>
      </c>
      <c r="BL3" s="3">
        <f t="shared" ref="BL3:BL66" si="18">IFERROR(BK3/AJ3*AF3,0)</f>
        <v>0</v>
      </c>
      <c r="BM3" s="3">
        <f t="shared" si="7"/>
        <v>0</v>
      </c>
      <c r="BN3" s="3">
        <f t="shared" si="8"/>
        <v>0</v>
      </c>
      <c r="BO3" s="3">
        <f t="shared" ref="BO3:BO66" si="19">IFERROR(AN3*BL3/AH3+AO3+AP3,0)</f>
        <v>0</v>
      </c>
      <c r="BP3" s="3">
        <f t="shared" ref="BP3:BP66" si="20">MAX(0, IFERROR(BM3*BK3/(BJ3/BG3)-BN3-BO3*0-AL3*AM3-V3,0))</f>
        <v>0</v>
      </c>
      <c r="BQ3" s="3">
        <f t="shared" si="9"/>
        <v>538174242.84138548</v>
      </c>
      <c r="BR3" s="3">
        <f t="shared" ref="BR3:BR66" si="21">MAX(0,AJ3-BQ3)</f>
        <v>0</v>
      </c>
      <c r="BS3" s="3">
        <f t="shared" ref="BS3:BS66" si="22">IFERROR(BR3/AJ3*AG3,0)</f>
        <v>0</v>
      </c>
      <c r="BT3" s="3">
        <f t="shared" si="10"/>
        <v>0</v>
      </c>
      <c r="BU3" s="3">
        <f t="shared" si="11"/>
        <v>0</v>
      </c>
      <c r="BV3" s="3">
        <f t="shared" si="12"/>
        <v>0</v>
      </c>
      <c r="BW3" s="3">
        <f t="shared" ref="BW3:BW66" si="23">MAX(0, IFERROR(BT3*BR3/(BQ3/BG3)-BU3-BV3-AL3*AM3-V3,0))</f>
        <v>0</v>
      </c>
      <c r="BX3" s="3">
        <f t="shared" si="13"/>
        <v>0</v>
      </c>
      <c r="BY3" s="3">
        <f t="shared" ref="BY3:BY66" si="24">MAX(0,BE3-AJ3*Y3/100)</f>
        <v>8824348.9456500001</v>
      </c>
    </row>
    <row r="4" spans="1:77" x14ac:dyDescent="0.25">
      <c r="A4">
        <v>109901</v>
      </c>
      <c r="B4" t="s">
        <v>81</v>
      </c>
      <c r="C4" s="37">
        <v>42779.493055555555</v>
      </c>
      <c r="D4" s="5" t="s">
        <v>75</v>
      </c>
      <c r="E4" s="2">
        <v>224</v>
      </c>
      <c r="F4" s="2">
        <v>35</v>
      </c>
      <c r="G4" s="2">
        <v>2.5</v>
      </c>
      <c r="H4" s="2">
        <v>0</v>
      </c>
      <c r="I4" s="2">
        <v>0</v>
      </c>
      <c r="J4" s="2">
        <v>0</v>
      </c>
      <c r="K4" s="2">
        <v>0</v>
      </c>
      <c r="L4" s="2">
        <v>20</v>
      </c>
      <c r="M4" s="2">
        <v>6</v>
      </c>
      <c r="N4" s="2">
        <v>85</v>
      </c>
      <c r="O4" s="2">
        <v>0</v>
      </c>
      <c r="P4" s="2">
        <v>2.2999999999999998</v>
      </c>
      <c r="Q4" s="2">
        <v>0</v>
      </c>
      <c r="R4" s="3">
        <v>23375</v>
      </c>
      <c r="S4" s="3">
        <v>0</v>
      </c>
      <c r="T4" s="3">
        <v>-1013</v>
      </c>
      <c r="U4" s="3">
        <v>-40</v>
      </c>
      <c r="V4" s="3">
        <v>0</v>
      </c>
      <c r="W4" s="3">
        <v>16410</v>
      </c>
      <c r="X4" s="3">
        <v>1656</v>
      </c>
      <c r="Y4" s="4">
        <v>1</v>
      </c>
      <c r="Z4" s="4">
        <v>1.06</v>
      </c>
      <c r="AA4" s="5" t="s">
        <v>75</v>
      </c>
      <c r="AB4" s="3">
        <v>71627</v>
      </c>
      <c r="AC4" s="3">
        <v>1018265</v>
      </c>
      <c r="AD4" s="2">
        <v>255.74639450000001</v>
      </c>
      <c r="AE4" s="3">
        <v>21777011</v>
      </c>
      <c r="AF4" s="3">
        <v>936180</v>
      </c>
      <c r="AG4" s="3">
        <v>48213</v>
      </c>
      <c r="AH4" s="3">
        <v>1040564</v>
      </c>
      <c r="AI4" s="4">
        <v>1.1114999999999999</v>
      </c>
      <c r="AJ4" s="3">
        <v>90133068</v>
      </c>
      <c r="AK4" s="3">
        <v>97202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5140</v>
      </c>
      <c r="AR4" s="3">
        <v>5359</v>
      </c>
      <c r="AS4" s="3">
        <v>2247585</v>
      </c>
      <c r="AT4" s="2">
        <v>420.95699999999999</v>
      </c>
      <c r="AV4" s="5" t="s">
        <v>1621</v>
      </c>
      <c r="BA4" s="3">
        <f t="shared" si="14"/>
        <v>7202</v>
      </c>
      <c r="BB4" s="3">
        <f t="shared" si="0"/>
        <v>5140</v>
      </c>
      <c r="BC4" s="3">
        <f t="shared" si="1"/>
        <v>5359</v>
      </c>
      <c r="BD4" s="3">
        <f t="shared" si="2"/>
        <v>7202</v>
      </c>
      <c r="BE4" s="3">
        <f t="shared" si="3"/>
        <v>2247585.4000000004</v>
      </c>
      <c r="BF4" s="3">
        <f t="shared" si="15"/>
        <v>2208813.4000000004</v>
      </c>
      <c r="BG4" s="2">
        <f t="shared" si="4"/>
        <v>420.94959144694963</v>
      </c>
      <c r="BH4" s="6">
        <f t="shared" si="5"/>
        <v>1.4999999999999999E-2</v>
      </c>
      <c r="BI4" s="3">
        <f t="shared" si="16"/>
        <v>1696721.9887164815</v>
      </c>
      <c r="BJ4" s="3">
        <f t="shared" si="6"/>
        <v>216368090.00373212</v>
      </c>
      <c r="BK4" s="3">
        <f t="shared" si="17"/>
        <v>0</v>
      </c>
      <c r="BL4" s="3">
        <f t="shared" si="18"/>
        <v>0</v>
      </c>
      <c r="BM4" s="3">
        <f t="shared" si="7"/>
        <v>0</v>
      </c>
      <c r="BN4" s="3">
        <f t="shared" si="8"/>
        <v>0</v>
      </c>
      <c r="BO4" s="3">
        <f t="shared" si="19"/>
        <v>0</v>
      </c>
      <c r="BP4" s="3">
        <f t="shared" si="20"/>
        <v>0</v>
      </c>
      <c r="BQ4" s="3">
        <f t="shared" si="9"/>
        <v>134493394.46730042</v>
      </c>
      <c r="BR4" s="3">
        <f t="shared" si="21"/>
        <v>0</v>
      </c>
      <c r="BS4" s="3">
        <f t="shared" si="22"/>
        <v>0</v>
      </c>
      <c r="BT4" s="3">
        <f t="shared" si="10"/>
        <v>0</v>
      </c>
      <c r="BU4" s="3">
        <f t="shared" si="11"/>
        <v>0</v>
      </c>
      <c r="BV4" s="3">
        <f t="shared" si="12"/>
        <v>0</v>
      </c>
      <c r="BW4" s="3">
        <f t="shared" si="23"/>
        <v>0</v>
      </c>
      <c r="BX4" s="3">
        <f t="shared" si="13"/>
        <v>0</v>
      </c>
      <c r="BY4" s="3">
        <f t="shared" si="24"/>
        <v>1346254.7200000002</v>
      </c>
    </row>
    <row r="5" spans="1:77" x14ac:dyDescent="0.25">
      <c r="A5">
        <v>95901</v>
      </c>
      <c r="B5" t="s">
        <v>82</v>
      </c>
      <c r="C5" s="37">
        <v>42779.493055555555</v>
      </c>
      <c r="D5" s="5" t="s">
        <v>75</v>
      </c>
      <c r="E5" s="2">
        <v>655.32500000000005</v>
      </c>
      <c r="F5" s="2">
        <v>74.125</v>
      </c>
      <c r="G5" s="2">
        <v>6.3289999999999997</v>
      </c>
      <c r="H5" s="2">
        <v>0</v>
      </c>
      <c r="I5" s="2">
        <v>0</v>
      </c>
      <c r="J5" s="2">
        <v>0</v>
      </c>
      <c r="K5" s="2">
        <v>0</v>
      </c>
      <c r="L5" s="2">
        <v>60</v>
      </c>
      <c r="M5" s="2">
        <v>34.905999999999999</v>
      </c>
      <c r="N5" s="2">
        <v>430.88</v>
      </c>
      <c r="O5" s="2">
        <v>0.02</v>
      </c>
      <c r="P5" s="2">
        <v>20.23</v>
      </c>
      <c r="Q5" s="2">
        <v>0</v>
      </c>
      <c r="R5" s="3">
        <v>66000</v>
      </c>
      <c r="S5" s="3">
        <v>0</v>
      </c>
      <c r="T5" s="3">
        <v>-6057</v>
      </c>
      <c r="U5" s="3">
        <v>-235</v>
      </c>
      <c r="V5" s="3">
        <v>0</v>
      </c>
      <c r="W5" s="3">
        <v>17528</v>
      </c>
      <c r="X5" s="3">
        <v>13402</v>
      </c>
      <c r="Y5" s="4">
        <v>1</v>
      </c>
      <c r="Z5" s="4">
        <v>1.06</v>
      </c>
      <c r="AA5" s="5" t="s">
        <v>75</v>
      </c>
      <c r="AB5" s="3">
        <v>683451</v>
      </c>
      <c r="AC5" s="3">
        <v>3061892</v>
      </c>
      <c r="AD5" s="2">
        <v>1170.7480103</v>
      </c>
      <c r="AE5" s="3">
        <v>220275863</v>
      </c>
      <c r="AF5" s="3">
        <v>5744593</v>
      </c>
      <c r="AG5" s="3">
        <v>631905</v>
      </c>
      <c r="AH5" s="3">
        <v>6721174</v>
      </c>
      <c r="AI5" s="4">
        <v>1.17</v>
      </c>
      <c r="AJ5" s="3">
        <v>539023294</v>
      </c>
      <c r="AK5" s="3">
        <v>284631</v>
      </c>
      <c r="AL5" s="3">
        <v>0</v>
      </c>
      <c r="AM5" s="3">
        <v>0</v>
      </c>
      <c r="AN5" s="3">
        <v>106180</v>
      </c>
      <c r="AO5" s="3">
        <v>0</v>
      </c>
      <c r="AP5" s="3">
        <v>0</v>
      </c>
      <c r="AQ5" s="3">
        <v>5140</v>
      </c>
      <c r="AR5" s="3">
        <v>5359</v>
      </c>
      <c r="AS5" s="3">
        <v>6104980</v>
      </c>
      <c r="AT5" s="2">
        <v>1148.751</v>
      </c>
      <c r="AU5" s="2">
        <v>1171.2159999999999</v>
      </c>
      <c r="AV5" s="5" t="s">
        <v>1575</v>
      </c>
      <c r="AW5" s="3">
        <v>0</v>
      </c>
      <c r="AX5" s="3">
        <v>179272</v>
      </c>
      <c r="AY5" s="3">
        <v>0</v>
      </c>
      <c r="AZ5" s="3">
        <v>7595</v>
      </c>
      <c r="BA5" s="3">
        <f t="shared" si="14"/>
        <v>6625</v>
      </c>
      <c r="BB5" s="3">
        <f t="shared" si="0"/>
        <v>5140</v>
      </c>
      <c r="BC5" s="3">
        <f t="shared" si="1"/>
        <v>5359</v>
      </c>
      <c r="BD5" s="3">
        <f t="shared" si="2"/>
        <v>6625</v>
      </c>
      <c r="BE5" s="3">
        <f t="shared" si="3"/>
        <v>6104977.8075000001</v>
      </c>
      <c r="BF5" s="3">
        <f t="shared" si="15"/>
        <v>6027506.8075000001</v>
      </c>
      <c r="BG5" s="2">
        <f t="shared" si="4"/>
        <v>1148.7056933196945</v>
      </c>
      <c r="BH5" s="6">
        <f t="shared" si="5"/>
        <v>1.4999999999999999E-2</v>
      </c>
      <c r="BI5" s="3">
        <f t="shared" si="16"/>
        <v>3390196.366507859</v>
      </c>
      <c r="BJ5" s="3">
        <f t="shared" si="6"/>
        <v>590434726.36632299</v>
      </c>
      <c r="BK5" s="3">
        <f t="shared" si="17"/>
        <v>0</v>
      </c>
      <c r="BL5" s="3">
        <f t="shared" si="18"/>
        <v>0</v>
      </c>
      <c r="BM5" s="3">
        <f t="shared" si="7"/>
        <v>0</v>
      </c>
      <c r="BN5" s="3">
        <f t="shared" si="8"/>
        <v>0</v>
      </c>
      <c r="BO5" s="3">
        <f t="shared" si="19"/>
        <v>0</v>
      </c>
      <c r="BP5" s="3">
        <f t="shared" si="20"/>
        <v>0</v>
      </c>
      <c r="BQ5" s="3">
        <f t="shared" si="9"/>
        <v>367011469.0156424</v>
      </c>
      <c r="BR5" s="3">
        <f t="shared" si="21"/>
        <v>172011824.9843576</v>
      </c>
      <c r="BS5" s="3">
        <f t="shared" si="22"/>
        <v>201652.012958721</v>
      </c>
      <c r="BT5" s="3">
        <f t="shared" si="10"/>
        <v>374.5545874312437</v>
      </c>
      <c r="BU5" s="3">
        <f t="shared" si="11"/>
        <v>7595</v>
      </c>
      <c r="BV5" s="3">
        <f t="shared" si="12"/>
        <v>3185.6652923963875</v>
      </c>
      <c r="BW5" s="3">
        <f t="shared" si="23"/>
        <v>190871.34766632461</v>
      </c>
      <c r="BX5" s="3">
        <f t="shared" si="13"/>
        <v>190871.34766632461</v>
      </c>
      <c r="BY5" s="3">
        <f t="shared" si="24"/>
        <v>714744.8674999997</v>
      </c>
    </row>
    <row r="6" spans="1:77" x14ac:dyDescent="0.25">
      <c r="A6">
        <v>221901</v>
      </c>
      <c r="B6" t="s">
        <v>83</v>
      </c>
      <c r="C6" s="37">
        <v>42779.493055555555</v>
      </c>
      <c r="D6" s="5" t="s">
        <v>75</v>
      </c>
      <c r="E6" s="2">
        <v>14529</v>
      </c>
      <c r="F6" s="2">
        <v>1682.4</v>
      </c>
      <c r="G6" s="2">
        <v>221</v>
      </c>
      <c r="H6" s="2">
        <v>20</v>
      </c>
      <c r="I6" s="2">
        <v>0</v>
      </c>
      <c r="J6" s="2">
        <v>0</v>
      </c>
      <c r="K6" s="2">
        <v>0</v>
      </c>
      <c r="L6" s="2">
        <v>605</v>
      </c>
      <c r="M6" s="2">
        <v>785</v>
      </c>
      <c r="N6" s="2">
        <v>11450</v>
      </c>
      <c r="O6" s="2">
        <v>3</v>
      </c>
      <c r="P6" s="2">
        <v>705</v>
      </c>
      <c r="Q6" s="2">
        <v>0</v>
      </c>
      <c r="R6" s="3">
        <v>1090925</v>
      </c>
      <c r="S6" s="3">
        <v>0</v>
      </c>
      <c r="T6" s="3">
        <v>-47560</v>
      </c>
      <c r="U6" s="3">
        <v>-1838</v>
      </c>
      <c r="V6" s="3">
        <v>0</v>
      </c>
      <c r="W6" s="3">
        <v>1060203</v>
      </c>
      <c r="X6" s="3">
        <v>385494</v>
      </c>
      <c r="Y6" s="4">
        <v>1</v>
      </c>
      <c r="Z6" s="4">
        <v>1.0900000000000001</v>
      </c>
      <c r="AA6" s="5" t="s">
        <v>75</v>
      </c>
      <c r="AB6" s="3">
        <v>5405394</v>
      </c>
      <c r="AC6" s="3">
        <v>55239554</v>
      </c>
      <c r="AD6" s="2">
        <v>23640.226962000001</v>
      </c>
      <c r="AE6" s="3">
        <v>1951498523</v>
      </c>
      <c r="AF6" s="3">
        <v>44123906</v>
      </c>
      <c r="AG6" s="3">
        <v>0</v>
      </c>
      <c r="AH6" s="3">
        <v>45888862</v>
      </c>
      <c r="AI6" s="4">
        <v>1.04</v>
      </c>
      <c r="AJ6" s="3">
        <v>4232453346</v>
      </c>
      <c r="AK6" s="3">
        <v>6040375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5140</v>
      </c>
      <c r="AR6" s="3">
        <v>5468</v>
      </c>
      <c r="AS6" s="3">
        <v>110440199</v>
      </c>
      <c r="AT6" s="2">
        <v>20445.351999999999</v>
      </c>
      <c r="AV6" s="5" t="s">
        <v>1314</v>
      </c>
      <c r="AX6" s="3">
        <v>0</v>
      </c>
      <c r="AZ6" s="3">
        <v>0</v>
      </c>
      <c r="BA6" s="3">
        <f t="shared" si="14"/>
        <v>5468</v>
      </c>
      <c r="BB6" s="3">
        <f t="shared" si="0"/>
        <v>5140</v>
      </c>
      <c r="BC6" s="3">
        <f t="shared" si="1"/>
        <v>5468</v>
      </c>
      <c r="BD6" s="3">
        <f t="shared" si="2"/>
        <v>5468</v>
      </c>
      <c r="BE6" s="3">
        <f t="shared" si="3"/>
        <v>110440198.23999999</v>
      </c>
      <c r="BF6" s="3">
        <f t="shared" si="15"/>
        <v>108336630.23999999</v>
      </c>
      <c r="BG6" s="2">
        <f t="shared" si="4"/>
        <v>20445.004639407489</v>
      </c>
      <c r="BH6" s="6">
        <f t="shared" si="5"/>
        <v>1.4999999999999999E-2</v>
      </c>
      <c r="BI6" s="3">
        <f t="shared" si="16"/>
        <v>46407778.108244509</v>
      </c>
      <c r="BJ6" s="3">
        <f t="shared" si="6"/>
        <v>10508732384.655449</v>
      </c>
      <c r="BK6" s="3">
        <f t="shared" si="17"/>
        <v>0</v>
      </c>
      <c r="BL6" s="3">
        <f t="shared" si="18"/>
        <v>0</v>
      </c>
      <c r="BM6" s="3">
        <f t="shared" si="7"/>
        <v>0</v>
      </c>
      <c r="BN6" s="3">
        <f t="shared" si="8"/>
        <v>0</v>
      </c>
      <c r="BO6" s="3">
        <f t="shared" si="19"/>
        <v>0</v>
      </c>
      <c r="BP6" s="3">
        <f t="shared" si="20"/>
        <v>0</v>
      </c>
      <c r="BQ6" s="3">
        <f t="shared" si="9"/>
        <v>6532178982.2906923</v>
      </c>
      <c r="BR6" s="3">
        <f t="shared" si="21"/>
        <v>0</v>
      </c>
      <c r="BS6" s="3">
        <f t="shared" si="22"/>
        <v>0</v>
      </c>
      <c r="BT6" s="3">
        <f t="shared" si="10"/>
        <v>0</v>
      </c>
      <c r="BU6" s="3">
        <f t="shared" si="11"/>
        <v>0</v>
      </c>
      <c r="BV6" s="3">
        <f t="shared" si="12"/>
        <v>0</v>
      </c>
      <c r="BW6" s="3">
        <f t="shared" si="23"/>
        <v>0</v>
      </c>
      <c r="BX6" s="3">
        <f t="shared" si="13"/>
        <v>0</v>
      </c>
      <c r="BY6" s="3">
        <f t="shared" si="24"/>
        <v>68115664.780000001</v>
      </c>
    </row>
    <row r="7" spans="1:77" x14ac:dyDescent="0.25">
      <c r="A7">
        <v>57814</v>
      </c>
      <c r="B7" t="s">
        <v>84</v>
      </c>
      <c r="C7" s="37">
        <v>42776.52847222222</v>
      </c>
      <c r="D7" s="5" t="s">
        <v>76</v>
      </c>
      <c r="E7" s="2">
        <v>354.96800000000002</v>
      </c>
      <c r="F7" s="2">
        <v>205.071</v>
      </c>
      <c r="G7" s="2">
        <v>4.125</v>
      </c>
      <c r="H7" s="2">
        <v>4.1210000000000004</v>
      </c>
      <c r="I7" s="2">
        <v>0</v>
      </c>
      <c r="J7" s="2">
        <v>0</v>
      </c>
      <c r="K7" s="2">
        <v>0</v>
      </c>
      <c r="L7" s="2">
        <v>10.537000000000001</v>
      </c>
      <c r="M7" s="2">
        <v>0</v>
      </c>
      <c r="N7" s="2">
        <v>0</v>
      </c>
      <c r="O7" s="2">
        <v>0</v>
      </c>
      <c r="P7" s="2">
        <v>67.587000000000003</v>
      </c>
      <c r="Q7" s="2">
        <v>0</v>
      </c>
      <c r="R7" s="3">
        <v>98355</v>
      </c>
      <c r="S7" s="3">
        <v>0</v>
      </c>
      <c r="T7" s="3">
        <v>0</v>
      </c>
      <c r="U7" s="3">
        <v>0</v>
      </c>
      <c r="V7" s="3">
        <v>0</v>
      </c>
      <c r="W7" s="3">
        <v>100074</v>
      </c>
      <c r="X7" s="3">
        <v>43695</v>
      </c>
      <c r="Y7" s="4">
        <v>0</v>
      </c>
      <c r="Z7" s="4">
        <v>1</v>
      </c>
      <c r="AA7" s="5" t="s">
        <v>75</v>
      </c>
      <c r="AB7" s="3">
        <v>0</v>
      </c>
      <c r="AC7" s="3">
        <v>0</v>
      </c>
      <c r="AD7" s="2">
        <v>0</v>
      </c>
      <c r="AE7" s="3">
        <v>0</v>
      </c>
      <c r="AF7" s="3">
        <v>0</v>
      </c>
      <c r="AG7" s="3">
        <v>0</v>
      </c>
      <c r="AH7" s="3">
        <v>0</v>
      </c>
      <c r="AI7" s="4">
        <v>0</v>
      </c>
      <c r="AJ7" s="3">
        <v>0</v>
      </c>
      <c r="AK7" s="3">
        <v>181295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5050</v>
      </c>
      <c r="AR7" s="3">
        <v>5334</v>
      </c>
      <c r="AS7" s="3">
        <v>4090644</v>
      </c>
      <c r="AT7" s="2">
        <v>750.23900000000003</v>
      </c>
      <c r="AV7" s="5" t="s">
        <v>2031</v>
      </c>
      <c r="AX7" s="3">
        <v>0</v>
      </c>
      <c r="AZ7" s="3">
        <v>0</v>
      </c>
      <c r="BA7" s="3">
        <f t="shared" si="14"/>
        <v>6465</v>
      </c>
      <c r="BB7" s="3">
        <f t="shared" si="0"/>
        <v>5050</v>
      </c>
      <c r="BC7" s="3">
        <f t="shared" si="1"/>
        <v>5335</v>
      </c>
      <c r="BD7" s="3">
        <f t="shared" si="2"/>
        <v>6465</v>
      </c>
      <c r="BE7" s="3">
        <f t="shared" si="3"/>
        <v>4090644.4297500006</v>
      </c>
      <c r="BF7" s="3">
        <f t="shared" si="15"/>
        <v>3892215.4297500006</v>
      </c>
      <c r="BG7" s="2">
        <f t="shared" si="4"/>
        <v>750.14906674499161</v>
      </c>
      <c r="BH7" s="6">
        <f t="shared" si="5"/>
        <v>1.4999999999999999E-2</v>
      </c>
      <c r="BI7" s="3">
        <f t="shared" si="16"/>
        <v>0</v>
      </c>
      <c r="BJ7" s="3">
        <f t="shared" si="6"/>
        <v>385576620.30692571</v>
      </c>
      <c r="BK7" s="3">
        <f t="shared" si="17"/>
        <v>0</v>
      </c>
      <c r="BL7" s="3">
        <f t="shared" si="18"/>
        <v>0</v>
      </c>
      <c r="BM7" s="3">
        <f t="shared" si="7"/>
        <v>0</v>
      </c>
      <c r="BN7" s="3">
        <f t="shared" si="8"/>
        <v>0</v>
      </c>
      <c r="BO7" s="3">
        <f t="shared" si="19"/>
        <v>0</v>
      </c>
      <c r="BP7" s="3">
        <f t="shared" si="20"/>
        <v>0</v>
      </c>
      <c r="BQ7" s="3">
        <f t="shared" si="9"/>
        <v>239672626.82502481</v>
      </c>
      <c r="BR7" s="3">
        <f t="shared" si="21"/>
        <v>0</v>
      </c>
      <c r="BS7" s="3">
        <f t="shared" si="22"/>
        <v>0</v>
      </c>
      <c r="BT7" s="3">
        <f t="shared" si="10"/>
        <v>0</v>
      </c>
      <c r="BU7" s="3">
        <f t="shared" si="11"/>
        <v>0</v>
      </c>
      <c r="BV7" s="3">
        <f t="shared" si="12"/>
        <v>0</v>
      </c>
      <c r="BW7" s="3">
        <f t="shared" si="23"/>
        <v>0</v>
      </c>
      <c r="BX7" s="3">
        <f t="shared" si="13"/>
        <v>0</v>
      </c>
      <c r="BY7" s="3">
        <f t="shared" si="24"/>
        <v>4090644.4297500006</v>
      </c>
    </row>
    <row r="8" spans="1:77" x14ac:dyDescent="0.25">
      <c r="A8">
        <v>14901</v>
      </c>
      <c r="B8" t="s">
        <v>85</v>
      </c>
      <c r="C8" s="37">
        <v>42779.493055555555</v>
      </c>
      <c r="D8" s="5" t="s">
        <v>75</v>
      </c>
      <c r="E8" s="2">
        <v>1203.365</v>
      </c>
      <c r="F8" s="2">
        <v>63.353999999999999</v>
      </c>
      <c r="G8" s="2">
        <v>42</v>
      </c>
      <c r="H8" s="2">
        <v>0</v>
      </c>
      <c r="I8" s="2">
        <v>0</v>
      </c>
      <c r="J8" s="2">
        <v>0</v>
      </c>
      <c r="K8" s="2">
        <v>0</v>
      </c>
      <c r="L8" s="2">
        <v>86.047999999999902</v>
      </c>
      <c r="M8" s="2">
        <v>65</v>
      </c>
      <c r="N8" s="2">
        <v>525</v>
      </c>
      <c r="O8" s="2">
        <v>0</v>
      </c>
      <c r="P8" s="2">
        <v>52</v>
      </c>
      <c r="Q8" s="2">
        <v>0</v>
      </c>
      <c r="R8" s="3">
        <v>104500</v>
      </c>
      <c r="S8" s="3">
        <v>0</v>
      </c>
      <c r="T8" s="3">
        <v>-3515</v>
      </c>
      <c r="U8" s="3">
        <v>-136</v>
      </c>
      <c r="V8" s="3">
        <v>12581</v>
      </c>
      <c r="W8" s="3">
        <v>140647</v>
      </c>
      <c r="X8" s="3">
        <v>30196</v>
      </c>
      <c r="Y8" s="4">
        <v>0.99950000000000006</v>
      </c>
      <c r="Z8" s="4">
        <v>1.04</v>
      </c>
      <c r="AA8" s="5" t="s">
        <v>75</v>
      </c>
      <c r="AB8" s="3">
        <v>0</v>
      </c>
      <c r="AC8" s="3">
        <v>2871777</v>
      </c>
      <c r="AD8" s="2">
        <v>1151.223162</v>
      </c>
      <c r="AE8" s="3">
        <v>58743329</v>
      </c>
      <c r="AF8" s="3">
        <v>3319786</v>
      </c>
      <c r="AG8" s="3">
        <v>0</v>
      </c>
      <c r="AH8" s="3">
        <v>3454305</v>
      </c>
      <c r="AI8" s="4">
        <v>1.04</v>
      </c>
      <c r="AJ8" s="3">
        <v>312766646</v>
      </c>
      <c r="AK8" s="3">
        <v>525323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5137</v>
      </c>
      <c r="AR8" s="3">
        <v>5283</v>
      </c>
      <c r="AS8" s="3">
        <v>9237994</v>
      </c>
      <c r="AT8" s="2">
        <v>1724.626</v>
      </c>
      <c r="AV8" s="5" t="s">
        <v>1307</v>
      </c>
      <c r="AX8" s="3">
        <v>0</v>
      </c>
      <c r="AZ8" s="3">
        <v>0</v>
      </c>
      <c r="BA8" s="3">
        <f t="shared" si="14"/>
        <v>5807</v>
      </c>
      <c r="BB8" s="3">
        <f t="shared" si="0"/>
        <v>5137</v>
      </c>
      <c r="BC8" s="3">
        <f t="shared" si="1"/>
        <v>5283</v>
      </c>
      <c r="BD8" s="3">
        <f t="shared" si="2"/>
        <v>5807</v>
      </c>
      <c r="BE8" s="3">
        <f t="shared" si="3"/>
        <v>9237992.6265999991</v>
      </c>
      <c r="BF8" s="3">
        <f t="shared" si="15"/>
        <v>8983779.6265999991</v>
      </c>
      <c r="BG8" s="2">
        <f t="shared" si="4"/>
        <v>1724.6724936286171</v>
      </c>
      <c r="BH8" s="6">
        <f t="shared" si="5"/>
        <v>1.4999999999999999E-2</v>
      </c>
      <c r="BI8" s="3">
        <f t="shared" si="16"/>
        <v>3776948.6734874975</v>
      </c>
      <c r="BJ8" s="3">
        <f t="shared" si="6"/>
        <v>886481661.72510922</v>
      </c>
      <c r="BK8" s="3">
        <f t="shared" si="17"/>
        <v>0</v>
      </c>
      <c r="BL8" s="3">
        <f t="shared" si="18"/>
        <v>0</v>
      </c>
      <c r="BM8" s="3">
        <f t="shared" si="7"/>
        <v>0</v>
      </c>
      <c r="BN8" s="3">
        <f t="shared" si="8"/>
        <v>0</v>
      </c>
      <c r="BO8" s="3">
        <f t="shared" si="19"/>
        <v>0</v>
      </c>
      <c r="BP8" s="3">
        <f t="shared" si="20"/>
        <v>0</v>
      </c>
      <c r="BQ8" s="3">
        <f t="shared" si="9"/>
        <v>551032861.71434319</v>
      </c>
      <c r="BR8" s="3">
        <f t="shared" si="21"/>
        <v>0</v>
      </c>
      <c r="BS8" s="3">
        <f t="shared" si="22"/>
        <v>0</v>
      </c>
      <c r="BT8" s="3">
        <f t="shared" si="10"/>
        <v>0</v>
      </c>
      <c r="BU8" s="3">
        <f t="shared" si="11"/>
        <v>0</v>
      </c>
      <c r="BV8" s="3">
        <f t="shared" si="12"/>
        <v>0</v>
      </c>
      <c r="BW8" s="3">
        <f t="shared" si="23"/>
        <v>0</v>
      </c>
      <c r="BX8" s="3">
        <f t="shared" si="13"/>
        <v>0</v>
      </c>
      <c r="BY8" s="3">
        <f t="shared" si="24"/>
        <v>6111889.9998299982</v>
      </c>
    </row>
    <row r="9" spans="1:77" x14ac:dyDescent="0.25">
      <c r="A9">
        <v>101810</v>
      </c>
      <c r="B9" t="s">
        <v>86</v>
      </c>
      <c r="C9" s="37">
        <v>42776.52847222222</v>
      </c>
      <c r="D9" s="5" t="s">
        <v>76</v>
      </c>
      <c r="E9" s="2">
        <v>659.91</v>
      </c>
      <c r="F9" s="2">
        <v>0.69</v>
      </c>
      <c r="G9" s="2">
        <v>3.133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758</v>
      </c>
      <c r="O9" s="2">
        <v>0</v>
      </c>
      <c r="P9" s="2">
        <v>394.78300000000002</v>
      </c>
      <c r="Q9" s="2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255227</v>
      </c>
      <c r="Y9" s="4">
        <v>0</v>
      </c>
      <c r="Z9" s="4">
        <v>1</v>
      </c>
      <c r="AA9" s="5" t="s">
        <v>75</v>
      </c>
      <c r="AB9" s="3">
        <v>0</v>
      </c>
      <c r="AC9" s="3">
        <v>0</v>
      </c>
      <c r="AD9" s="2">
        <v>0</v>
      </c>
      <c r="AE9" s="3">
        <v>0</v>
      </c>
      <c r="AF9" s="3">
        <v>0</v>
      </c>
      <c r="AG9" s="3">
        <v>0</v>
      </c>
      <c r="AH9" s="3">
        <v>0</v>
      </c>
      <c r="AI9" s="4">
        <v>0</v>
      </c>
      <c r="AJ9" s="3">
        <v>0</v>
      </c>
      <c r="AK9" s="3">
        <v>251254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5050</v>
      </c>
      <c r="AR9" s="3">
        <v>5334</v>
      </c>
      <c r="AS9" s="3">
        <v>5528380</v>
      </c>
      <c r="AT9" s="2">
        <v>1065.615</v>
      </c>
      <c r="AV9" s="5" t="s">
        <v>2031</v>
      </c>
      <c r="AX9" s="3">
        <v>0</v>
      </c>
      <c r="AZ9" s="3">
        <v>0</v>
      </c>
      <c r="BA9" s="3">
        <f t="shared" si="14"/>
        <v>6465</v>
      </c>
      <c r="BB9" s="3">
        <f t="shared" si="0"/>
        <v>5050</v>
      </c>
      <c r="BC9" s="3">
        <f t="shared" si="1"/>
        <v>5335</v>
      </c>
      <c r="BD9" s="3">
        <f t="shared" si="2"/>
        <v>6465</v>
      </c>
      <c r="BE9" s="3">
        <f t="shared" si="3"/>
        <v>5528380.5389999999</v>
      </c>
      <c r="BF9" s="3">
        <f t="shared" si="15"/>
        <v>5528380.5389999999</v>
      </c>
      <c r="BG9" s="2">
        <f t="shared" si="4"/>
        <v>1065.4881716576501</v>
      </c>
      <c r="BH9" s="6">
        <f t="shared" si="5"/>
        <v>1.4999999999999999E-2</v>
      </c>
      <c r="BI9" s="3">
        <f t="shared" si="16"/>
        <v>0</v>
      </c>
      <c r="BJ9" s="3">
        <f t="shared" si="6"/>
        <v>547660920.23203218</v>
      </c>
      <c r="BK9" s="3">
        <f t="shared" si="17"/>
        <v>0</v>
      </c>
      <c r="BL9" s="3">
        <f t="shared" si="18"/>
        <v>0</v>
      </c>
      <c r="BM9" s="3">
        <f t="shared" si="7"/>
        <v>0</v>
      </c>
      <c r="BN9" s="3">
        <f t="shared" si="8"/>
        <v>0</v>
      </c>
      <c r="BO9" s="3">
        <f t="shared" si="19"/>
        <v>0</v>
      </c>
      <c r="BP9" s="3">
        <f t="shared" si="20"/>
        <v>0</v>
      </c>
      <c r="BQ9" s="3">
        <f t="shared" si="9"/>
        <v>340423470.84461921</v>
      </c>
      <c r="BR9" s="3">
        <f t="shared" si="21"/>
        <v>0</v>
      </c>
      <c r="BS9" s="3">
        <f t="shared" si="22"/>
        <v>0</v>
      </c>
      <c r="BT9" s="3">
        <f t="shared" si="10"/>
        <v>0</v>
      </c>
      <c r="BU9" s="3">
        <f t="shared" si="11"/>
        <v>0</v>
      </c>
      <c r="BV9" s="3">
        <f t="shared" si="12"/>
        <v>0</v>
      </c>
      <c r="BW9" s="3">
        <f t="shared" si="23"/>
        <v>0</v>
      </c>
      <c r="BX9" s="3">
        <f t="shared" si="13"/>
        <v>0</v>
      </c>
      <c r="BY9" s="3">
        <f t="shared" si="24"/>
        <v>5528380.5389999999</v>
      </c>
    </row>
    <row r="10" spans="1:77" x14ac:dyDescent="0.25">
      <c r="A10">
        <v>15816</v>
      </c>
      <c r="B10" t="s">
        <v>87</v>
      </c>
      <c r="C10" s="37">
        <v>42613.316666666666</v>
      </c>
      <c r="D10" s="5" t="s">
        <v>76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4">
        <v>0</v>
      </c>
      <c r="Z10" s="4">
        <v>1</v>
      </c>
      <c r="AA10" s="5" t="s">
        <v>75</v>
      </c>
      <c r="AB10" s="3">
        <v>0</v>
      </c>
      <c r="AC10" s="3">
        <v>0</v>
      </c>
      <c r="AD10" s="2">
        <v>0</v>
      </c>
      <c r="AE10" s="3">
        <v>0</v>
      </c>
      <c r="AF10" s="3">
        <v>0</v>
      </c>
      <c r="AG10" s="3">
        <v>0</v>
      </c>
      <c r="AH10" s="3">
        <v>0</v>
      </c>
      <c r="AI10" s="4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4990</v>
      </c>
      <c r="AR10" s="3">
        <v>5272</v>
      </c>
      <c r="AS10" s="3">
        <v>0</v>
      </c>
      <c r="AT10" s="2">
        <v>0</v>
      </c>
      <c r="AV10" s="5" t="s">
        <v>1316</v>
      </c>
      <c r="AX10" s="3">
        <v>0</v>
      </c>
      <c r="AZ10" s="3">
        <v>0</v>
      </c>
      <c r="BA10" s="3">
        <f t="shared" si="14"/>
        <v>6386</v>
      </c>
      <c r="BB10" s="3">
        <f t="shared" si="0"/>
        <v>4990</v>
      </c>
      <c r="BC10" s="3">
        <f t="shared" si="1"/>
        <v>5272</v>
      </c>
      <c r="BD10" s="3">
        <f t="shared" si="2"/>
        <v>6386</v>
      </c>
      <c r="BE10" s="3">
        <f t="shared" si="3"/>
        <v>0</v>
      </c>
      <c r="BF10" s="3">
        <f t="shared" si="15"/>
        <v>0</v>
      </c>
      <c r="BG10" s="2">
        <f t="shared" si="4"/>
        <v>0</v>
      </c>
      <c r="BH10" s="6">
        <f t="shared" si="5"/>
        <v>1.4999999999999999E-2</v>
      </c>
      <c r="BI10" s="3">
        <f t="shared" si="16"/>
        <v>0</v>
      </c>
      <c r="BJ10" s="3">
        <f t="shared" si="6"/>
        <v>0</v>
      </c>
      <c r="BK10" s="3">
        <f t="shared" si="17"/>
        <v>0</v>
      </c>
      <c r="BL10" s="3">
        <f t="shared" si="18"/>
        <v>0</v>
      </c>
      <c r="BM10" s="3">
        <f t="shared" si="7"/>
        <v>0</v>
      </c>
      <c r="BN10" s="3">
        <f t="shared" si="8"/>
        <v>0</v>
      </c>
      <c r="BO10" s="3">
        <f t="shared" si="19"/>
        <v>0</v>
      </c>
      <c r="BP10" s="3">
        <f t="shared" si="20"/>
        <v>0</v>
      </c>
      <c r="BQ10" s="3">
        <f t="shared" si="9"/>
        <v>0</v>
      </c>
      <c r="BR10" s="3">
        <f t="shared" si="21"/>
        <v>0</v>
      </c>
      <c r="BS10" s="3">
        <f t="shared" si="22"/>
        <v>0</v>
      </c>
      <c r="BT10" s="3">
        <f t="shared" si="10"/>
        <v>0</v>
      </c>
      <c r="BU10" s="3">
        <f t="shared" si="11"/>
        <v>0</v>
      </c>
      <c r="BV10" s="3">
        <f t="shared" si="12"/>
        <v>0</v>
      </c>
      <c r="BW10" s="3">
        <f t="shared" si="23"/>
        <v>0</v>
      </c>
      <c r="BX10" s="3">
        <f t="shared" si="13"/>
        <v>0</v>
      </c>
      <c r="BY10" s="3">
        <f t="shared" si="24"/>
        <v>0</v>
      </c>
    </row>
    <row r="11" spans="1:77" x14ac:dyDescent="0.25">
      <c r="A11">
        <v>57810</v>
      </c>
      <c r="B11" t="s">
        <v>88</v>
      </c>
      <c r="C11" s="37">
        <v>42776.52847222222</v>
      </c>
      <c r="D11" s="5" t="s">
        <v>76</v>
      </c>
      <c r="E11" s="2">
        <v>353.390999999999</v>
      </c>
      <c r="F11" s="2">
        <v>47.287999999999997</v>
      </c>
      <c r="G11" s="2">
        <v>8.5530000000000008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667.17</v>
      </c>
      <c r="O11" s="2">
        <v>0</v>
      </c>
      <c r="P11" s="2">
        <v>57.061999999999998</v>
      </c>
      <c r="Q11" s="2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36891</v>
      </c>
      <c r="Y11" s="4">
        <v>0</v>
      </c>
      <c r="Z11" s="4">
        <v>1</v>
      </c>
      <c r="AA11" s="5" t="s">
        <v>75</v>
      </c>
      <c r="AB11" s="3">
        <v>0</v>
      </c>
      <c r="AC11" s="3">
        <v>0</v>
      </c>
      <c r="AD11" s="2">
        <v>0</v>
      </c>
      <c r="AE11" s="3">
        <v>0</v>
      </c>
      <c r="AF11" s="3">
        <v>0</v>
      </c>
      <c r="AG11" s="3">
        <v>0</v>
      </c>
      <c r="AH11" s="3">
        <v>0</v>
      </c>
      <c r="AI11" s="4">
        <v>0</v>
      </c>
      <c r="AJ11" s="3">
        <v>0</v>
      </c>
      <c r="AK11" s="3">
        <v>174676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5050</v>
      </c>
      <c r="AR11" s="3">
        <v>5334</v>
      </c>
      <c r="AS11" s="3">
        <v>3550757</v>
      </c>
      <c r="AT11" s="2">
        <v>684.42100000000005</v>
      </c>
      <c r="AV11" s="5" t="s">
        <v>2031</v>
      </c>
      <c r="AX11" s="3">
        <v>0</v>
      </c>
      <c r="AZ11" s="3">
        <v>0</v>
      </c>
      <c r="BA11" s="3">
        <f t="shared" si="14"/>
        <v>6465</v>
      </c>
      <c r="BB11" s="3">
        <f t="shared" si="0"/>
        <v>5050</v>
      </c>
      <c r="BC11" s="3">
        <f t="shared" si="1"/>
        <v>5335</v>
      </c>
      <c r="BD11" s="3">
        <f t="shared" si="2"/>
        <v>6465</v>
      </c>
      <c r="BE11" s="3">
        <f t="shared" si="3"/>
        <v>3550755.7874999931</v>
      </c>
      <c r="BF11" s="3">
        <f t="shared" si="15"/>
        <v>3550755.7874999931</v>
      </c>
      <c r="BG11" s="2">
        <f t="shared" si="4"/>
        <v>684.33934048804235</v>
      </c>
      <c r="BH11" s="6">
        <f t="shared" si="5"/>
        <v>1.4999999999999999E-2</v>
      </c>
      <c r="BI11" s="3">
        <f t="shared" si="16"/>
        <v>0</v>
      </c>
      <c r="BJ11" s="3">
        <f t="shared" si="6"/>
        <v>351750421.01085377</v>
      </c>
      <c r="BK11" s="3">
        <f t="shared" si="17"/>
        <v>0</v>
      </c>
      <c r="BL11" s="3">
        <f t="shared" si="18"/>
        <v>0</v>
      </c>
      <c r="BM11" s="3">
        <f t="shared" si="7"/>
        <v>0</v>
      </c>
      <c r="BN11" s="3">
        <f t="shared" si="8"/>
        <v>0</v>
      </c>
      <c r="BO11" s="3">
        <f t="shared" si="19"/>
        <v>0</v>
      </c>
      <c r="BP11" s="3">
        <f t="shared" si="20"/>
        <v>0</v>
      </c>
      <c r="BQ11" s="3">
        <f t="shared" si="9"/>
        <v>218646419.28592953</v>
      </c>
      <c r="BR11" s="3">
        <f t="shared" si="21"/>
        <v>0</v>
      </c>
      <c r="BS11" s="3">
        <f t="shared" si="22"/>
        <v>0</v>
      </c>
      <c r="BT11" s="3">
        <f t="shared" si="10"/>
        <v>0</v>
      </c>
      <c r="BU11" s="3">
        <f t="shared" si="11"/>
        <v>0</v>
      </c>
      <c r="BV11" s="3">
        <f t="shared" si="12"/>
        <v>0</v>
      </c>
      <c r="BW11" s="3">
        <f t="shared" si="23"/>
        <v>0</v>
      </c>
      <c r="BX11" s="3">
        <f t="shared" si="13"/>
        <v>0</v>
      </c>
      <c r="BY11" s="3">
        <f t="shared" si="24"/>
        <v>3550755.7874999931</v>
      </c>
    </row>
    <row r="12" spans="1:77" x14ac:dyDescent="0.25">
      <c r="A12">
        <v>101849</v>
      </c>
      <c r="B12" t="s">
        <v>89</v>
      </c>
      <c r="C12" s="37">
        <v>42776.52847222222</v>
      </c>
      <c r="D12" s="5" t="s">
        <v>76</v>
      </c>
      <c r="E12" s="2">
        <v>256.62900000000002</v>
      </c>
      <c r="F12" s="2">
        <v>4.9459999999999997</v>
      </c>
      <c r="G12" s="2">
        <v>5.7480000000000002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249.33</v>
      </c>
      <c r="O12" s="2">
        <v>0</v>
      </c>
      <c r="P12" s="2">
        <v>90.754999999999995</v>
      </c>
      <c r="Q12" s="2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58673</v>
      </c>
      <c r="Y12" s="4">
        <v>0</v>
      </c>
      <c r="Z12" s="4">
        <v>1</v>
      </c>
      <c r="AA12" s="5" t="s">
        <v>75</v>
      </c>
      <c r="AB12" s="3">
        <v>0</v>
      </c>
      <c r="AC12" s="3">
        <v>0</v>
      </c>
      <c r="AD12" s="2">
        <v>0</v>
      </c>
      <c r="AE12" s="3">
        <v>0</v>
      </c>
      <c r="AF12" s="3">
        <v>0</v>
      </c>
      <c r="AG12" s="3">
        <v>0</v>
      </c>
      <c r="AH12" s="3">
        <v>0</v>
      </c>
      <c r="AI12" s="4">
        <v>0</v>
      </c>
      <c r="AJ12" s="3">
        <v>0</v>
      </c>
      <c r="AK12" s="3">
        <v>98864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5050</v>
      </c>
      <c r="AR12" s="3">
        <v>5334</v>
      </c>
      <c r="AS12" s="3">
        <v>2113016</v>
      </c>
      <c r="AT12" s="2">
        <v>407.29199999999997</v>
      </c>
      <c r="AV12" s="5" t="s">
        <v>2031</v>
      </c>
      <c r="AX12" s="3">
        <v>0</v>
      </c>
      <c r="AZ12" s="3">
        <v>0</v>
      </c>
      <c r="BA12" s="3">
        <f t="shared" si="14"/>
        <v>6465</v>
      </c>
      <c r="BB12" s="3">
        <f t="shared" si="0"/>
        <v>5050</v>
      </c>
      <c r="BC12" s="3">
        <f t="shared" si="1"/>
        <v>5335</v>
      </c>
      <c r="BD12" s="3">
        <f t="shared" si="2"/>
        <v>6465</v>
      </c>
      <c r="BE12" s="3">
        <f t="shared" si="3"/>
        <v>2113016.0745000001</v>
      </c>
      <c r="BF12" s="3">
        <f t="shared" si="15"/>
        <v>2113016.0745000001</v>
      </c>
      <c r="BG12" s="2">
        <f t="shared" si="4"/>
        <v>407.24288388249653</v>
      </c>
      <c r="BH12" s="6">
        <f t="shared" si="5"/>
        <v>1.4999999999999999E-2</v>
      </c>
      <c r="BI12" s="3">
        <f t="shared" si="16"/>
        <v>0</v>
      </c>
      <c r="BJ12" s="3">
        <f t="shared" si="6"/>
        <v>209322842.31560323</v>
      </c>
      <c r="BK12" s="3">
        <f t="shared" si="17"/>
        <v>0</v>
      </c>
      <c r="BL12" s="3">
        <f t="shared" si="18"/>
        <v>0</v>
      </c>
      <c r="BM12" s="3">
        <f t="shared" si="7"/>
        <v>0</v>
      </c>
      <c r="BN12" s="3">
        <f t="shared" si="8"/>
        <v>0</v>
      </c>
      <c r="BO12" s="3">
        <f t="shared" si="19"/>
        <v>0</v>
      </c>
      <c r="BP12" s="3">
        <f t="shared" si="20"/>
        <v>0</v>
      </c>
      <c r="BQ12" s="3">
        <f t="shared" si="9"/>
        <v>130114101.40045764</v>
      </c>
      <c r="BR12" s="3">
        <f t="shared" si="21"/>
        <v>0</v>
      </c>
      <c r="BS12" s="3">
        <f t="shared" si="22"/>
        <v>0</v>
      </c>
      <c r="BT12" s="3">
        <f t="shared" si="10"/>
        <v>0</v>
      </c>
      <c r="BU12" s="3">
        <f t="shared" si="11"/>
        <v>0</v>
      </c>
      <c r="BV12" s="3">
        <f t="shared" si="12"/>
        <v>0</v>
      </c>
      <c r="BW12" s="3">
        <f t="shared" si="23"/>
        <v>0</v>
      </c>
      <c r="BX12" s="3">
        <f t="shared" si="13"/>
        <v>0</v>
      </c>
      <c r="BY12" s="3">
        <f t="shared" si="24"/>
        <v>2113016.0745000001</v>
      </c>
    </row>
    <row r="13" spans="1:77" x14ac:dyDescent="0.25">
      <c r="A13">
        <v>180903</v>
      </c>
      <c r="B13" t="s">
        <v>90</v>
      </c>
      <c r="C13" s="37">
        <v>42779.493055555555</v>
      </c>
      <c r="D13" s="5" t="s">
        <v>75</v>
      </c>
      <c r="E13" s="2">
        <v>130</v>
      </c>
      <c r="F13" s="2">
        <v>16.704000000000001</v>
      </c>
      <c r="G13" s="2">
        <v>0.55800000000000005</v>
      </c>
      <c r="H13" s="2">
        <v>0</v>
      </c>
      <c r="I13" s="2">
        <v>0</v>
      </c>
      <c r="J13" s="2">
        <v>0</v>
      </c>
      <c r="K13" s="2">
        <v>0</v>
      </c>
      <c r="L13" s="2">
        <v>9</v>
      </c>
      <c r="M13" s="2">
        <v>5</v>
      </c>
      <c r="N13" s="2">
        <v>80</v>
      </c>
      <c r="O13" s="2">
        <v>0.19699999999999901</v>
      </c>
      <c r="P13" s="2">
        <v>11</v>
      </c>
      <c r="Q13" s="2">
        <v>0</v>
      </c>
      <c r="R13" s="3">
        <v>8800</v>
      </c>
      <c r="S13" s="3">
        <v>0</v>
      </c>
      <c r="T13" s="3">
        <v>-1194</v>
      </c>
      <c r="U13" s="3">
        <v>-47</v>
      </c>
      <c r="V13" s="3">
        <v>0</v>
      </c>
      <c r="W13" s="3">
        <v>65525</v>
      </c>
      <c r="X13" s="3">
        <v>9050</v>
      </c>
      <c r="Y13" s="4">
        <v>0.9667</v>
      </c>
      <c r="Z13" s="4">
        <v>1.06</v>
      </c>
      <c r="AA13" s="5" t="s">
        <v>76</v>
      </c>
      <c r="AB13" s="3">
        <v>82335</v>
      </c>
      <c r="AC13" s="3">
        <v>672182</v>
      </c>
      <c r="AD13" s="2">
        <v>211.886245199999</v>
      </c>
      <c r="AE13" s="3">
        <v>27137144</v>
      </c>
      <c r="AF13" s="3">
        <v>904509</v>
      </c>
      <c r="AG13" s="3">
        <v>12444</v>
      </c>
      <c r="AH13" s="3">
        <v>973093</v>
      </c>
      <c r="AI13" s="4">
        <v>1.04</v>
      </c>
      <c r="AJ13" s="3">
        <v>106236111</v>
      </c>
      <c r="AK13" s="3">
        <v>45990</v>
      </c>
      <c r="AL13" s="3">
        <v>0</v>
      </c>
      <c r="AM13" s="3">
        <v>0</v>
      </c>
      <c r="AN13" s="3">
        <v>25000</v>
      </c>
      <c r="AO13" s="3">
        <v>0</v>
      </c>
      <c r="AP13" s="3">
        <v>0</v>
      </c>
      <c r="AQ13" s="3">
        <v>4969</v>
      </c>
      <c r="AR13" s="3">
        <v>5181</v>
      </c>
      <c r="AS13" s="3">
        <v>1534550</v>
      </c>
      <c r="AT13" s="2">
        <v>288.10399999999998</v>
      </c>
      <c r="AU13" s="2">
        <v>298.75299999999999</v>
      </c>
      <c r="AV13" s="5" t="s">
        <v>1827</v>
      </c>
      <c r="AW13" s="3">
        <v>0</v>
      </c>
      <c r="AX13" s="3">
        <v>2259</v>
      </c>
      <c r="AY13" s="3">
        <v>0</v>
      </c>
      <c r="AZ13" s="3">
        <v>97</v>
      </c>
      <c r="BA13" s="3">
        <f t="shared" si="14"/>
        <v>8227</v>
      </c>
      <c r="BB13" s="3">
        <f t="shared" si="0"/>
        <v>4969</v>
      </c>
      <c r="BC13" s="3">
        <f t="shared" si="1"/>
        <v>5181</v>
      </c>
      <c r="BD13" s="3">
        <f t="shared" si="2"/>
        <v>8227</v>
      </c>
      <c r="BE13" s="3">
        <f t="shared" si="3"/>
        <v>1534549.4233900001</v>
      </c>
      <c r="BF13" s="3">
        <f t="shared" si="15"/>
        <v>1461418.4233900001</v>
      </c>
      <c r="BG13" s="2">
        <f t="shared" si="4"/>
        <v>288.08990179196911</v>
      </c>
      <c r="BH13" s="6">
        <f t="shared" si="5"/>
        <v>1.4999999999999999E-2</v>
      </c>
      <c r="BI13" s="3">
        <f t="shared" si="16"/>
        <v>979884.65375677054</v>
      </c>
      <c r="BJ13" s="3">
        <f t="shared" si="6"/>
        <v>148078209.52107212</v>
      </c>
      <c r="BK13" s="3">
        <f t="shared" si="17"/>
        <v>0</v>
      </c>
      <c r="BL13" s="3">
        <f t="shared" si="18"/>
        <v>0</v>
      </c>
      <c r="BM13" s="3">
        <f t="shared" si="7"/>
        <v>0</v>
      </c>
      <c r="BN13" s="3">
        <f t="shared" si="8"/>
        <v>0</v>
      </c>
      <c r="BO13" s="3">
        <f t="shared" si="19"/>
        <v>0</v>
      </c>
      <c r="BP13" s="3">
        <f t="shared" si="20"/>
        <v>0</v>
      </c>
      <c r="BQ13" s="3">
        <f t="shared" si="9"/>
        <v>92044723.622534126</v>
      </c>
      <c r="BR13" s="3">
        <f t="shared" si="21"/>
        <v>14191387.377465874</v>
      </c>
      <c r="BS13" s="3">
        <f t="shared" si="22"/>
        <v>1662.3125871501954</v>
      </c>
      <c r="BT13" s="3">
        <f t="shared" si="10"/>
        <v>71.62</v>
      </c>
      <c r="BU13" s="3">
        <f t="shared" si="11"/>
        <v>97</v>
      </c>
      <c r="BV13" s="3">
        <f t="shared" si="12"/>
        <v>42.706930045488861</v>
      </c>
      <c r="BW13" s="3">
        <f t="shared" si="23"/>
        <v>3041.4735518765956</v>
      </c>
      <c r="BX13" s="3">
        <f t="shared" si="13"/>
        <v>3041.4735518765956</v>
      </c>
      <c r="BY13" s="3">
        <f t="shared" si="24"/>
        <v>507564.93835300009</v>
      </c>
    </row>
    <row r="14" spans="1:77" x14ac:dyDescent="0.25">
      <c r="A14">
        <v>57806</v>
      </c>
      <c r="B14" t="s">
        <v>91</v>
      </c>
      <c r="C14" s="37">
        <v>42776.52847222222</v>
      </c>
      <c r="D14" s="5" t="s">
        <v>76</v>
      </c>
      <c r="E14" s="2">
        <v>1476.45</v>
      </c>
      <c r="F14" s="2">
        <v>39.526000000000003</v>
      </c>
      <c r="G14" s="2">
        <v>51.917999999999999</v>
      </c>
      <c r="H14" s="2">
        <v>0</v>
      </c>
      <c r="I14" s="2">
        <v>0</v>
      </c>
      <c r="J14" s="2">
        <v>0</v>
      </c>
      <c r="K14" s="2">
        <v>0</v>
      </c>
      <c r="L14" s="2">
        <v>40.07</v>
      </c>
      <c r="M14" s="2">
        <v>43</v>
      </c>
      <c r="N14" s="2">
        <v>1245.67</v>
      </c>
      <c r="O14" s="2">
        <v>0</v>
      </c>
      <c r="P14" s="2">
        <v>373.39699999999999</v>
      </c>
      <c r="Q14" s="2">
        <v>0</v>
      </c>
      <c r="R14" s="3">
        <v>52921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241401</v>
      </c>
      <c r="Y14" s="4">
        <v>0</v>
      </c>
      <c r="Z14" s="4">
        <v>1</v>
      </c>
      <c r="AA14" s="5" t="s">
        <v>75</v>
      </c>
      <c r="AB14" s="3">
        <v>0</v>
      </c>
      <c r="AC14" s="3">
        <v>0</v>
      </c>
      <c r="AD14" s="2">
        <v>0</v>
      </c>
      <c r="AE14" s="3">
        <v>0</v>
      </c>
      <c r="AF14" s="3">
        <v>0</v>
      </c>
      <c r="AG14" s="3">
        <v>0</v>
      </c>
      <c r="AH14" s="3">
        <v>0</v>
      </c>
      <c r="AI14" s="4">
        <v>0</v>
      </c>
      <c r="AJ14" s="3">
        <v>0</v>
      </c>
      <c r="AK14" s="3">
        <v>655385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5050</v>
      </c>
      <c r="AR14" s="3">
        <v>5334</v>
      </c>
      <c r="AS14" s="3">
        <v>12458053</v>
      </c>
      <c r="AT14" s="2">
        <v>2391.134</v>
      </c>
      <c r="AV14" s="5" t="s">
        <v>2031</v>
      </c>
      <c r="AX14" s="3">
        <v>0</v>
      </c>
      <c r="AZ14" s="3">
        <v>0</v>
      </c>
      <c r="BA14" s="3">
        <f t="shared" si="14"/>
        <v>6465</v>
      </c>
      <c r="BB14" s="3">
        <f t="shared" si="0"/>
        <v>5050</v>
      </c>
      <c r="BC14" s="3">
        <f t="shared" si="1"/>
        <v>5335</v>
      </c>
      <c r="BD14" s="3">
        <f t="shared" si="2"/>
        <v>6465</v>
      </c>
      <c r="BE14" s="3">
        <f t="shared" si="3"/>
        <v>12458053.51</v>
      </c>
      <c r="BF14" s="3">
        <f t="shared" si="15"/>
        <v>12405132.51</v>
      </c>
      <c r="BG14" s="2">
        <f t="shared" si="4"/>
        <v>2390.8487963170546</v>
      </c>
      <c r="BH14" s="6">
        <f t="shared" si="5"/>
        <v>1.4999999999999999E-2</v>
      </c>
      <c r="BI14" s="3">
        <f t="shared" si="16"/>
        <v>0</v>
      </c>
      <c r="BJ14" s="3">
        <f t="shared" si="6"/>
        <v>1228896281.3069661</v>
      </c>
      <c r="BK14" s="3">
        <f t="shared" si="17"/>
        <v>0</v>
      </c>
      <c r="BL14" s="3">
        <f t="shared" si="18"/>
        <v>0</v>
      </c>
      <c r="BM14" s="3">
        <f t="shared" si="7"/>
        <v>0</v>
      </c>
      <c r="BN14" s="3">
        <f t="shared" si="8"/>
        <v>0</v>
      </c>
      <c r="BO14" s="3">
        <f t="shared" si="19"/>
        <v>0</v>
      </c>
      <c r="BP14" s="3">
        <f t="shared" si="20"/>
        <v>0</v>
      </c>
      <c r="BQ14" s="3">
        <f t="shared" si="9"/>
        <v>763876190.42329895</v>
      </c>
      <c r="BR14" s="3">
        <f t="shared" si="21"/>
        <v>0</v>
      </c>
      <c r="BS14" s="3">
        <f t="shared" si="22"/>
        <v>0</v>
      </c>
      <c r="BT14" s="3">
        <f t="shared" si="10"/>
        <v>0</v>
      </c>
      <c r="BU14" s="3">
        <f t="shared" si="11"/>
        <v>0</v>
      </c>
      <c r="BV14" s="3">
        <f t="shared" si="12"/>
        <v>0</v>
      </c>
      <c r="BW14" s="3">
        <f t="shared" si="23"/>
        <v>0</v>
      </c>
      <c r="BX14" s="3">
        <f t="shared" si="13"/>
        <v>0</v>
      </c>
      <c r="BY14" s="3">
        <f t="shared" si="24"/>
        <v>12458053.51</v>
      </c>
    </row>
    <row r="15" spans="1:77" x14ac:dyDescent="0.25">
      <c r="A15">
        <v>178901</v>
      </c>
      <c r="B15" t="s">
        <v>92</v>
      </c>
      <c r="C15" s="37">
        <v>42779.493055555555</v>
      </c>
      <c r="D15" s="5" t="s">
        <v>75</v>
      </c>
      <c r="E15" s="2">
        <v>337.47300000000001</v>
      </c>
      <c r="F15" s="2">
        <v>31.259</v>
      </c>
      <c r="G15" s="2">
        <v>0.15</v>
      </c>
      <c r="H15" s="2">
        <v>0</v>
      </c>
      <c r="I15" s="2">
        <v>0</v>
      </c>
      <c r="J15" s="2">
        <v>0</v>
      </c>
      <c r="K15" s="2">
        <v>0</v>
      </c>
      <c r="L15" s="2">
        <v>29.439</v>
      </c>
      <c r="M15" s="2">
        <v>14.853999999999999</v>
      </c>
      <c r="N15" s="2">
        <v>241.922</v>
      </c>
      <c r="O15" s="2">
        <v>0</v>
      </c>
      <c r="P15" s="2">
        <v>1.6160000000000001</v>
      </c>
      <c r="Q15" s="2">
        <v>0</v>
      </c>
      <c r="R15" s="3">
        <v>33018</v>
      </c>
      <c r="S15" s="3">
        <v>0</v>
      </c>
      <c r="T15" s="3">
        <v>-1701</v>
      </c>
      <c r="U15" s="3">
        <v>-66</v>
      </c>
      <c r="V15" s="3">
        <v>0</v>
      </c>
      <c r="W15" s="3">
        <v>15405</v>
      </c>
      <c r="X15" s="3">
        <v>1147</v>
      </c>
      <c r="Y15" s="4">
        <v>1</v>
      </c>
      <c r="Z15" s="4">
        <v>1.07</v>
      </c>
      <c r="AA15" s="5" t="s">
        <v>75</v>
      </c>
      <c r="AB15" s="3">
        <v>317350</v>
      </c>
      <c r="AC15" s="3">
        <v>1375797</v>
      </c>
      <c r="AD15" s="2">
        <v>567.9628242</v>
      </c>
      <c r="AE15" s="3">
        <v>76789801</v>
      </c>
      <c r="AF15" s="3">
        <v>1453871</v>
      </c>
      <c r="AG15" s="3">
        <v>159926</v>
      </c>
      <c r="AH15" s="3">
        <v>1701029</v>
      </c>
      <c r="AI15" s="4">
        <v>1.17</v>
      </c>
      <c r="AJ15" s="3">
        <v>151321133</v>
      </c>
      <c r="AK15" s="3">
        <v>137530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5140</v>
      </c>
      <c r="AR15" s="3">
        <v>5395</v>
      </c>
      <c r="AS15" s="3">
        <v>3304410</v>
      </c>
      <c r="AT15" s="2">
        <v>618.82600000000002</v>
      </c>
      <c r="AV15" s="5" t="s">
        <v>1815</v>
      </c>
      <c r="BA15" s="3">
        <f t="shared" si="14"/>
        <v>7098</v>
      </c>
      <c r="BB15" s="3">
        <f t="shared" si="0"/>
        <v>5140</v>
      </c>
      <c r="BC15" s="3">
        <f t="shared" si="1"/>
        <v>5395</v>
      </c>
      <c r="BD15" s="3">
        <f t="shared" si="2"/>
        <v>7098</v>
      </c>
      <c r="BE15" s="3">
        <f t="shared" si="3"/>
        <v>3304411.7867400008</v>
      </c>
      <c r="BF15" s="3">
        <f t="shared" si="15"/>
        <v>3257689.7867400008</v>
      </c>
      <c r="BG15" s="2">
        <f t="shared" si="4"/>
        <v>618.81339010587533</v>
      </c>
      <c r="BH15" s="6">
        <f t="shared" si="5"/>
        <v>1.4999999999999999E-2</v>
      </c>
      <c r="BI15" s="3">
        <f t="shared" si="16"/>
        <v>1707206.9975198326</v>
      </c>
      <c r="BJ15" s="3">
        <f t="shared" si="6"/>
        <v>318070082.51441991</v>
      </c>
      <c r="BK15" s="3">
        <f t="shared" si="17"/>
        <v>0</v>
      </c>
      <c r="BL15" s="3">
        <f t="shared" si="18"/>
        <v>0</v>
      </c>
      <c r="BM15" s="3">
        <f t="shared" si="7"/>
        <v>0</v>
      </c>
      <c r="BN15" s="3">
        <f t="shared" si="8"/>
        <v>0</v>
      </c>
      <c r="BO15" s="3">
        <f t="shared" si="19"/>
        <v>0</v>
      </c>
      <c r="BP15" s="3">
        <f t="shared" si="20"/>
        <v>0</v>
      </c>
      <c r="BQ15" s="3">
        <f t="shared" si="9"/>
        <v>197710878.13882717</v>
      </c>
      <c r="BR15" s="3">
        <f t="shared" si="21"/>
        <v>0</v>
      </c>
      <c r="BS15" s="3">
        <f t="shared" si="22"/>
        <v>0</v>
      </c>
      <c r="BT15" s="3">
        <f t="shared" si="10"/>
        <v>0</v>
      </c>
      <c r="BU15" s="3">
        <f t="shared" si="11"/>
        <v>0</v>
      </c>
      <c r="BV15" s="3">
        <f t="shared" si="12"/>
        <v>0</v>
      </c>
      <c r="BW15" s="3">
        <f t="shared" si="23"/>
        <v>0</v>
      </c>
      <c r="BX15" s="3">
        <f t="shared" si="13"/>
        <v>0</v>
      </c>
      <c r="BY15" s="3">
        <f t="shared" si="24"/>
        <v>1791200.4567400008</v>
      </c>
    </row>
    <row r="16" spans="1:77" x14ac:dyDescent="0.25">
      <c r="A16">
        <v>15901</v>
      </c>
      <c r="B16" t="s">
        <v>93</v>
      </c>
      <c r="C16" s="37">
        <v>42779.493055555555</v>
      </c>
      <c r="D16" s="5" t="s">
        <v>75</v>
      </c>
      <c r="E16" s="2">
        <v>4418.366</v>
      </c>
      <c r="F16" s="2">
        <v>306.42399999999998</v>
      </c>
      <c r="G16" s="2">
        <v>72.010000000000005</v>
      </c>
      <c r="H16" s="2">
        <v>0</v>
      </c>
      <c r="I16" s="2">
        <v>0</v>
      </c>
      <c r="J16" s="2">
        <v>0.98199999999999998</v>
      </c>
      <c r="K16" s="2">
        <v>0</v>
      </c>
      <c r="L16" s="2">
        <v>68.902000000000001</v>
      </c>
      <c r="M16" s="2">
        <v>229.25</v>
      </c>
      <c r="N16" s="2">
        <v>1296.5450000000001</v>
      </c>
      <c r="O16" s="2">
        <v>0.51600000000000001</v>
      </c>
      <c r="P16" s="2">
        <v>212.26599999999999</v>
      </c>
      <c r="Q16" s="2">
        <v>0</v>
      </c>
      <c r="R16" s="3">
        <v>402875</v>
      </c>
      <c r="S16" s="3">
        <v>0</v>
      </c>
      <c r="T16" s="3">
        <v>0</v>
      </c>
      <c r="U16" s="3">
        <v>0</v>
      </c>
      <c r="V16" s="3">
        <v>0</v>
      </c>
      <c r="W16" s="3">
        <v>172491</v>
      </c>
      <c r="X16" s="3">
        <v>116980</v>
      </c>
      <c r="Y16" s="4">
        <v>1</v>
      </c>
      <c r="Z16" s="4">
        <v>1.08</v>
      </c>
      <c r="AA16" s="5" t="s">
        <v>75</v>
      </c>
      <c r="AB16" s="3">
        <v>5987479</v>
      </c>
      <c r="AC16" s="3">
        <v>9825807</v>
      </c>
      <c r="AD16" s="2">
        <v>4117.2360978999995</v>
      </c>
      <c r="AE16" s="3">
        <v>1467461958</v>
      </c>
      <c r="AF16" s="3">
        <v>64048401</v>
      </c>
      <c r="AG16" s="3">
        <v>0</v>
      </c>
      <c r="AH16" s="3">
        <v>67891305</v>
      </c>
      <c r="AI16" s="4">
        <v>1.06</v>
      </c>
      <c r="AJ16" s="3">
        <v>5984429783</v>
      </c>
      <c r="AK16" s="3">
        <v>1790432</v>
      </c>
      <c r="AL16" s="3">
        <v>0</v>
      </c>
      <c r="AM16" s="3">
        <v>0</v>
      </c>
      <c r="AN16" s="3">
        <v>375000</v>
      </c>
      <c r="AO16" s="3">
        <v>0</v>
      </c>
      <c r="AP16" s="3">
        <v>0</v>
      </c>
      <c r="AQ16" s="3">
        <v>5140</v>
      </c>
      <c r="AR16" s="3">
        <v>5432</v>
      </c>
      <c r="AS16" s="3">
        <v>29276530</v>
      </c>
      <c r="AT16" s="2">
        <v>5433.8019999999997</v>
      </c>
      <c r="AU16" s="2">
        <v>5418.84</v>
      </c>
      <c r="AV16" s="5" t="s">
        <v>1317</v>
      </c>
      <c r="AW16" s="3">
        <v>33791923</v>
      </c>
      <c r="AX16" s="3">
        <v>0</v>
      </c>
      <c r="AY16" s="3">
        <v>497922</v>
      </c>
      <c r="AZ16" s="3">
        <v>0</v>
      </c>
      <c r="BA16" s="3">
        <f t="shared" si="14"/>
        <v>5511</v>
      </c>
      <c r="BB16" s="3">
        <f t="shared" si="0"/>
        <v>5140</v>
      </c>
      <c r="BC16" s="3">
        <f t="shared" si="1"/>
        <v>5432</v>
      </c>
      <c r="BD16" s="3">
        <f t="shared" si="2"/>
        <v>5511</v>
      </c>
      <c r="BE16" s="3">
        <f t="shared" si="3"/>
        <v>29276528.679860003</v>
      </c>
      <c r="BF16" s="3">
        <f t="shared" si="15"/>
        <v>28701162.679860003</v>
      </c>
      <c r="BG16" s="2">
        <f t="shared" si="4"/>
        <v>5433.8014935896508</v>
      </c>
      <c r="BH16" s="6">
        <f t="shared" si="5"/>
        <v>1.4999999999999999E-2</v>
      </c>
      <c r="BI16" s="3">
        <f t="shared" si="16"/>
        <v>19079456.207088027</v>
      </c>
      <c r="BJ16" s="3">
        <f t="shared" si="6"/>
        <v>2792973967.7050805</v>
      </c>
      <c r="BK16" s="3">
        <f t="shared" si="17"/>
        <v>3191455815.2949195</v>
      </c>
      <c r="BL16" s="3">
        <f t="shared" si="18"/>
        <v>34156577.860175215</v>
      </c>
      <c r="BM16" s="3">
        <f t="shared" si="7"/>
        <v>5501.0885427244066</v>
      </c>
      <c r="BN16" s="3">
        <f t="shared" si="8"/>
        <v>496724.6405128279</v>
      </c>
      <c r="BO16" s="3">
        <f t="shared" si="19"/>
        <v>188665.0536112939</v>
      </c>
      <c r="BP16" s="3">
        <f t="shared" si="20"/>
        <v>33659853.219662391</v>
      </c>
      <c r="BQ16" s="3">
        <f t="shared" si="9"/>
        <v>1736099577.2018933</v>
      </c>
      <c r="BR16" s="3">
        <f t="shared" si="21"/>
        <v>4248330205.7981067</v>
      </c>
      <c r="BS16" s="3">
        <f t="shared" si="22"/>
        <v>0</v>
      </c>
      <c r="BT16" s="3">
        <f t="shared" si="10"/>
        <v>0</v>
      </c>
      <c r="BU16" s="3">
        <f t="shared" si="11"/>
        <v>0</v>
      </c>
      <c r="BV16" s="3">
        <f t="shared" si="12"/>
        <v>0</v>
      </c>
      <c r="BW16" s="3">
        <f t="shared" si="23"/>
        <v>0</v>
      </c>
      <c r="BX16" s="3">
        <f t="shared" si="13"/>
        <v>33659853.219662391</v>
      </c>
      <c r="BY16" s="3">
        <f t="shared" si="24"/>
        <v>0</v>
      </c>
    </row>
    <row r="17" spans="1:77" x14ac:dyDescent="0.25">
      <c r="A17">
        <v>250906</v>
      </c>
      <c r="B17" t="s">
        <v>94</v>
      </c>
      <c r="C17" s="37">
        <v>42779.493055555555</v>
      </c>
      <c r="D17" s="5" t="s">
        <v>75</v>
      </c>
      <c r="E17" s="2">
        <v>667.46900000000005</v>
      </c>
      <c r="F17" s="2">
        <v>62.951999999999998</v>
      </c>
      <c r="G17" s="2">
        <v>17.172999999999998</v>
      </c>
      <c r="H17" s="2">
        <v>0.78200000000000003</v>
      </c>
      <c r="I17" s="2">
        <v>0</v>
      </c>
      <c r="J17" s="2">
        <v>0</v>
      </c>
      <c r="K17" s="2">
        <v>0</v>
      </c>
      <c r="L17" s="2">
        <v>67.531999999999996</v>
      </c>
      <c r="M17" s="2">
        <v>37.536999999999999</v>
      </c>
      <c r="N17" s="2">
        <v>504.50900000000001</v>
      </c>
      <c r="O17" s="2">
        <v>0</v>
      </c>
      <c r="P17" s="2">
        <v>13.457000000000001</v>
      </c>
      <c r="Q17" s="2">
        <v>0</v>
      </c>
      <c r="R17" s="3">
        <v>63355</v>
      </c>
      <c r="S17" s="3">
        <v>0</v>
      </c>
      <c r="T17" s="3">
        <v>-2699</v>
      </c>
      <c r="U17" s="3">
        <v>-105</v>
      </c>
      <c r="V17" s="3">
        <v>0</v>
      </c>
      <c r="W17" s="3">
        <v>60723</v>
      </c>
      <c r="X17" s="3">
        <v>8832</v>
      </c>
      <c r="Y17" s="4">
        <v>1</v>
      </c>
      <c r="Z17" s="4">
        <v>1.05</v>
      </c>
      <c r="AA17" s="5" t="s">
        <v>75</v>
      </c>
      <c r="AB17" s="3">
        <v>119580</v>
      </c>
      <c r="AC17" s="3">
        <v>2012970</v>
      </c>
      <c r="AD17" s="2">
        <v>829.74343490000001</v>
      </c>
      <c r="AE17" s="3">
        <v>69038284</v>
      </c>
      <c r="AF17" s="3">
        <v>2565563</v>
      </c>
      <c r="AG17" s="3">
        <v>282212</v>
      </c>
      <c r="AH17" s="3">
        <v>3001709</v>
      </c>
      <c r="AI17" s="4">
        <v>1.17</v>
      </c>
      <c r="AJ17" s="3">
        <v>240108876</v>
      </c>
      <c r="AK17" s="3">
        <v>321017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5140</v>
      </c>
      <c r="AR17" s="3">
        <v>5322</v>
      </c>
      <c r="AS17" s="3">
        <v>6358481</v>
      </c>
      <c r="AT17" s="2">
        <v>1192.7159999999999</v>
      </c>
      <c r="AV17" s="5" t="s">
        <v>1887</v>
      </c>
      <c r="BA17" s="3">
        <f t="shared" si="14"/>
        <v>6563</v>
      </c>
      <c r="BB17" s="3">
        <f t="shared" si="0"/>
        <v>5140</v>
      </c>
      <c r="BC17" s="3">
        <f t="shared" si="1"/>
        <v>5322</v>
      </c>
      <c r="BD17" s="3">
        <f t="shared" si="2"/>
        <v>6563</v>
      </c>
      <c r="BE17" s="3">
        <f t="shared" si="3"/>
        <v>6358483.0047200006</v>
      </c>
      <c r="BF17" s="3">
        <f t="shared" si="15"/>
        <v>6237104.0047200006</v>
      </c>
      <c r="BG17" s="2">
        <f t="shared" si="4"/>
        <v>1192.6958739908757</v>
      </c>
      <c r="BH17" s="6">
        <f t="shared" si="5"/>
        <v>1.4999999999999999E-2</v>
      </c>
      <c r="BI17" s="3">
        <f t="shared" si="16"/>
        <v>2744368.6108976393</v>
      </c>
      <c r="BJ17" s="3">
        <f t="shared" si="6"/>
        <v>613045679.23131013</v>
      </c>
      <c r="BK17" s="3">
        <f t="shared" si="17"/>
        <v>0</v>
      </c>
      <c r="BL17" s="3">
        <f t="shared" si="18"/>
        <v>0</v>
      </c>
      <c r="BM17" s="3">
        <f t="shared" si="7"/>
        <v>0</v>
      </c>
      <c r="BN17" s="3">
        <f t="shared" si="8"/>
        <v>0</v>
      </c>
      <c r="BO17" s="3">
        <f t="shared" si="19"/>
        <v>0</v>
      </c>
      <c r="BP17" s="3">
        <f t="shared" si="20"/>
        <v>0</v>
      </c>
      <c r="BQ17" s="3">
        <f t="shared" si="9"/>
        <v>381066331.74008477</v>
      </c>
      <c r="BR17" s="3">
        <f t="shared" si="21"/>
        <v>0</v>
      </c>
      <c r="BS17" s="3">
        <f t="shared" si="22"/>
        <v>0</v>
      </c>
      <c r="BT17" s="3">
        <f t="shared" si="10"/>
        <v>0</v>
      </c>
      <c r="BU17" s="3">
        <f t="shared" si="11"/>
        <v>0</v>
      </c>
      <c r="BV17" s="3">
        <f t="shared" si="12"/>
        <v>0</v>
      </c>
      <c r="BW17" s="3">
        <f t="shared" si="23"/>
        <v>0</v>
      </c>
      <c r="BX17" s="3">
        <f t="shared" si="13"/>
        <v>0</v>
      </c>
      <c r="BY17" s="3">
        <f t="shared" si="24"/>
        <v>3957394.2447200008</v>
      </c>
    </row>
    <row r="18" spans="1:77" x14ac:dyDescent="0.25">
      <c r="A18">
        <v>209901</v>
      </c>
      <c r="B18" t="s">
        <v>95</v>
      </c>
      <c r="C18" s="37">
        <v>42776.52847222222</v>
      </c>
      <c r="D18" s="5" t="s">
        <v>75</v>
      </c>
      <c r="E18" s="2">
        <v>414.86700000000002</v>
      </c>
      <c r="F18" s="2">
        <v>28.995999999999999</v>
      </c>
      <c r="G18" s="2">
        <v>7.82</v>
      </c>
      <c r="H18" s="2">
        <v>1.5</v>
      </c>
      <c r="I18" s="2">
        <v>0</v>
      </c>
      <c r="J18" s="2">
        <v>0</v>
      </c>
      <c r="K18" s="2">
        <v>0</v>
      </c>
      <c r="L18" s="2">
        <v>31.45</v>
      </c>
      <c r="M18" s="2">
        <v>19.2</v>
      </c>
      <c r="N18" s="2">
        <v>209.83</v>
      </c>
      <c r="O18" s="2">
        <v>0</v>
      </c>
      <c r="P18" s="2">
        <v>7.25</v>
      </c>
      <c r="Q18" s="2">
        <v>0</v>
      </c>
      <c r="R18" s="3">
        <v>35750</v>
      </c>
      <c r="S18" s="3">
        <v>0</v>
      </c>
      <c r="T18" s="3">
        <v>-3157</v>
      </c>
      <c r="U18" s="3">
        <v>-122</v>
      </c>
      <c r="V18" s="3">
        <v>0</v>
      </c>
      <c r="W18" s="3">
        <v>25155</v>
      </c>
      <c r="X18" s="3">
        <v>4860</v>
      </c>
      <c r="Y18" s="4">
        <v>0.85450000000000004</v>
      </c>
      <c r="Z18" s="4">
        <v>1.05</v>
      </c>
      <c r="AA18" s="5" t="s">
        <v>76</v>
      </c>
      <c r="AB18" s="3">
        <v>187116</v>
      </c>
      <c r="AC18" s="3">
        <v>2129317</v>
      </c>
      <c r="AD18" s="2">
        <v>891.58983699999999</v>
      </c>
      <c r="AE18" s="3">
        <v>109611281</v>
      </c>
      <c r="AF18" s="3">
        <v>2665218</v>
      </c>
      <c r="AG18" s="3">
        <v>391439</v>
      </c>
      <c r="AH18" s="3">
        <v>3243799</v>
      </c>
      <c r="AI18" s="4">
        <v>1.04</v>
      </c>
      <c r="AJ18" s="3">
        <v>280869463</v>
      </c>
      <c r="AK18" s="3">
        <v>189144</v>
      </c>
      <c r="AL18" s="3">
        <v>0</v>
      </c>
      <c r="AM18" s="3">
        <v>0</v>
      </c>
      <c r="AN18" s="3">
        <v>102000</v>
      </c>
      <c r="AO18" s="3">
        <v>0</v>
      </c>
      <c r="AP18" s="3">
        <v>0</v>
      </c>
      <c r="AQ18" s="3">
        <v>4392</v>
      </c>
      <c r="AR18" s="3">
        <v>4548</v>
      </c>
      <c r="AS18" s="3">
        <v>3717453</v>
      </c>
      <c r="AT18" s="2">
        <v>818.99</v>
      </c>
      <c r="AU18" s="2">
        <v>868.96699999999998</v>
      </c>
      <c r="AV18" s="5" t="s">
        <v>1895</v>
      </c>
      <c r="AW18" s="3">
        <v>0</v>
      </c>
      <c r="AX18" s="3">
        <v>3360</v>
      </c>
      <c r="AY18" s="3">
        <v>0</v>
      </c>
      <c r="AZ18" s="3">
        <v>145</v>
      </c>
      <c r="BA18" s="3">
        <f t="shared" si="14"/>
        <v>6704</v>
      </c>
      <c r="BB18" s="3">
        <f t="shared" si="0"/>
        <v>4392</v>
      </c>
      <c r="BC18" s="3">
        <f t="shared" si="1"/>
        <v>4548</v>
      </c>
      <c r="BD18" s="3">
        <f t="shared" si="2"/>
        <v>6704</v>
      </c>
      <c r="BE18" s="3">
        <f t="shared" si="3"/>
        <v>3717456.9199999995</v>
      </c>
      <c r="BF18" s="3">
        <f t="shared" si="15"/>
        <v>3659708.9199999995</v>
      </c>
      <c r="BG18" s="2">
        <f t="shared" si="4"/>
        <v>818.97619844908695</v>
      </c>
      <c r="BH18" s="6">
        <f t="shared" si="5"/>
        <v>1.4999999999999999E-2</v>
      </c>
      <c r="BI18" s="3">
        <f t="shared" si="16"/>
        <v>1938632.039580422</v>
      </c>
      <c r="BJ18" s="3">
        <f t="shared" si="6"/>
        <v>420953766.00283068</v>
      </c>
      <c r="BK18" s="3">
        <f t="shared" si="17"/>
        <v>0</v>
      </c>
      <c r="BL18" s="3">
        <f t="shared" si="18"/>
        <v>0</v>
      </c>
      <c r="BM18" s="3">
        <f t="shared" si="7"/>
        <v>0</v>
      </c>
      <c r="BN18" s="3">
        <f t="shared" si="8"/>
        <v>0</v>
      </c>
      <c r="BO18" s="3">
        <f t="shared" si="19"/>
        <v>0</v>
      </c>
      <c r="BP18" s="3">
        <f t="shared" si="20"/>
        <v>0</v>
      </c>
      <c r="BQ18" s="3">
        <f t="shared" si="9"/>
        <v>261662895.40448329</v>
      </c>
      <c r="BR18" s="3">
        <f t="shared" si="21"/>
        <v>19206567.595516711</v>
      </c>
      <c r="BS18" s="3">
        <f t="shared" si="22"/>
        <v>26767.593503112388</v>
      </c>
      <c r="BT18" s="3">
        <f t="shared" si="10"/>
        <v>445.27717311867394</v>
      </c>
      <c r="BU18" s="3">
        <f t="shared" si="11"/>
        <v>145</v>
      </c>
      <c r="BV18" s="3">
        <f t="shared" si="12"/>
        <v>841.69658394908663</v>
      </c>
      <c r="BW18" s="3">
        <f t="shared" si="23"/>
        <v>25780.8969191633</v>
      </c>
      <c r="BX18" s="3">
        <f t="shared" si="13"/>
        <v>25780.8969191633</v>
      </c>
      <c r="BY18" s="3">
        <f t="shared" si="24"/>
        <v>1317427.3586649993</v>
      </c>
    </row>
    <row r="19" spans="1:77" x14ac:dyDescent="0.25">
      <c r="A19">
        <v>101902</v>
      </c>
      <c r="B19" t="s">
        <v>96</v>
      </c>
      <c r="C19" s="37">
        <v>42779.493055555555</v>
      </c>
      <c r="D19" s="5" t="s">
        <v>75</v>
      </c>
      <c r="E19" s="2">
        <v>61495.207000000002</v>
      </c>
      <c r="F19" s="2">
        <v>3069.9090000000001</v>
      </c>
      <c r="G19" s="2">
        <v>1473.1130000000001</v>
      </c>
      <c r="H19" s="2">
        <v>18.454999999999998</v>
      </c>
      <c r="I19" s="2">
        <v>0</v>
      </c>
      <c r="J19" s="2">
        <v>0</v>
      </c>
      <c r="K19" s="2">
        <v>0</v>
      </c>
      <c r="L19" s="2">
        <v>3816</v>
      </c>
      <c r="M19" s="2">
        <v>3091.2330000000002</v>
      </c>
      <c r="N19" s="2">
        <v>62731.531999999999</v>
      </c>
      <c r="O19" s="2">
        <v>16.120999999999999</v>
      </c>
      <c r="P19" s="2">
        <v>20106.116999999998</v>
      </c>
      <c r="Q19" s="2">
        <v>0</v>
      </c>
      <c r="R19" s="3">
        <v>4409625</v>
      </c>
      <c r="S19" s="3">
        <v>0</v>
      </c>
      <c r="T19" s="3">
        <v>-208848</v>
      </c>
      <c r="U19" s="3">
        <v>-8071</v>
      </c>
      <c r="V19" s="3">
        <v>241651</v>
      </c>
      <c r="W19" s="3">
        <v>6672028</v>
      </c>
      <c r="X19" s="3">
        <v>11508741</v>
      </c>
      <c r="Y19" s="4">
        <v>1.0932999999999999</v>
      </c>
      <c r="Z19" s="4">
        <v>1.1599999999999999</v>
      </c>
      <c r="AA19" s="5" t="s">
        <v>75</v>
      </c>
      <c r="AB19" s="3">
        <v>22452453</v>
      </c>
      <c r="AC19" s="3">
        <v>117321541</v>
      </c>
      <c r="AD19" s="2">
        <v>48165.792445400002</v>
      </c>
      <c r="AE19" s="3">
        <v>5944045002</v>
      </c>
      <c r="AF19" s="3">
        <v>216688375</v>
      </c>
      <c r="AG19" s="3">
        <v>0</v>
      </c>
      <c r="AH19" s="3">
        <v>224904826</v>
      </c>
      <c r="AI19" s="4">
        <v>1.1334</v>
      </c>
      <c r="AJ19" s="3">
        <v>18585811281</v>
      </c>
      <c r="AK19" s="3">
        <v>25040354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5140</v>
      </c>
      <c r="AR19" s="3">
        <v>5724</v>
      </c>
      <c r="AS19" s="3">
        <v>505532215</v>
      </c>
      <c r="AT19" s="2">
        <v>91284.736999999994</v>
      </c>
      <c r="AV19" s="5" t="s">
        <v>1450</v>
      </c>
      <c r="AX19" s="3">
        <v>0</v>
      </c>
      <c r="AZ19" s="3">
        <v>0</v>
      </c>
      <c r="BA19" s="3">
        <f t="shared" si="14"/>
        <v>5724</v>
      </c>
      <c r="BB19" s="3">
        <f t="shared" si="0"/>
        <v>5140</v>
      </c>
      <c r="BC19" s="3">
        <f t="shared" si="1"/>
        <v>5724</v>
      </c>
      <c r="BD19" s="3">
        <f t="shared" si="2"/>
        <v>5724</v>
      </c>
      <c r="BE19" s="3">
        <f t="shared" si="3"/>
        <v>505532213.70028013</v>
      </c>
      <c r="BF19" s="3">
        <f t="shared" si="15"/>
        <v>494417757.70028013</v>
      </c>
      <c r="BG19" s="2">
        <f t="shared" si="4"/>
        <v>91283.246587782531</v>
      </c>
      <c r="BH19" s="6">
        <f t="shared" si="5"/>
        <v>1.4999999999999999E-2</v>
      </c>
      <c r="BI19" s="3">
        <f t="shared" si="16"/>
        <v>239857684.90021467</v>
      </c>
      <c r="BJ19" s="3">
        <f t="shared" si="6"/>
        <v>46919588746.120224</v>
      </c>
      <c r="BK19" s="3">
        <f t="shared" si="17"/>
        <v>0</v>
      </c>
      <c r="BL19" s="3">
        <f t="shared" si="18"/>
        <v>0</v>
      </c>
      <c r="BM19" s="3">
        <f t="shared" si="7"/>
        <v>0</v>
      </c>
      <c r="BN19" s="3">
        <f t="shared" si="8"/>
        <v>0</v>
      </c>
      <c r="BO19" s="3">
        <f t="shared" si="19"/>
        <v>0</v>
      </c>
      <c r="BP19" s="3">
        <f t="shared" si="20"/>
        <v>0</v>
      </c>
      <c r="BQ19" s="3">
        <f t="shared" si="9"/>
        <v>29164997284.79652</v>
      </c>
      <c r="BR19" s="3">
        <f t="shared" si="21"/>
        <v>0</v>
      </c>
      <c r="BS19" s="3">
        <f t="shared" si="22"/>
        <v>0</v>
      </c>
      <c r="BT19" s="3">
        <f t="shared" si="10"/>
        <v>0</v>
      </c>
      <c r="BU19" s="3">
        <f t="shared" si="11"/>
        <v>0</v>
      </c>
      <c r="BV19" s="3">
        <f t="shared" si="12"/>
        <v>0</v>
      </c>
      <c r="BW19" s="3">
        <f t="shared" si="23"/>
        <v>0</v>
      </c>
      <c r="BX19" s="3">
        <f t="shared" si="13"/>
        <v>0</v>
      </c>
      <c r="BY19" s="3">
        <f t="shared" si="24"/>
        <v>302333538.96510714</v>
      </c>
    </row>
    <row r="20" spans="1:77" x14ac:dyDescent="0.25">
      <c r="A20">
        <v>184907</v>
      </c>
      <c r="B20" t="s">
        <v>97</v>
      </c>
      <c r="C20" s="37">
        <v>42779.493055555555</v>
      </c>
      <c r="D20" s="5" t="s">
        <v>75</v>
      </c>
      <c r="E20" s="2">
        <v>4599.7309999999998</v>
      </c>
      <c r="F20" s="2">
        <v>376.49700000000001</v>
      </c>
      <c r="G20" s="2">
        <v>16.311</v>
      </c>
      <c r="H20" s="2">
        <v>0</v>
      </c>
      <c r="I20" s="2">
        <v>0</v>
      </c>
      <c r="J20" s="2">
        <v>0</v>
      </c>
      <c r="K20" s="2">
        <v>0</v>
      </c>
      <c r="L20" s="2">
        <v>170.59299999999999</v>
      </c>
      <c r="M20" s="2">
        <v>244.56899999999999</v>
      </c>
      <c r="N20" s="2">
        <v>713.101</v>
      </c>
      <c r="O20" s="2">
        <v>0</v>
      </c>
      <c r="P20" s="2">
        <v>110.789</v>
      </c>
      <c r="Q20" s="2">
        <v>0</v>
      </c>
      <c r="R20" s="3">
        <v>426370</v>
      </c>
      <c r="S20" s="3">
        <v>0</v>
      </c>
      <c r="T20" s="3">
        <v>-31676</v>
      </c>
      <c r="U20" s="3">
        <v>-1224</v>
      </c>
      <c r="V20" s="3">
        <v>0</v>
      </c>
      <c r="W20" s="3">
        <v>0</v>
      </c>
      <c r="X20" s="3">
        <v>61998</v>
      </c>
      <c r="Y20" s="4">
        <v>1</v>
      </c>
      <c r="Z20" s="4">
        <v>1.1100000000000001</v>
      </c>
      <c r="AA20" s="5" t="s">
        <v>75</v>
      </c>
      <c r="AB20" s="3">
        <v>646425</v>
      </c>
      <c r="AC20" s="3">
        <v>5050101</v>
      </c>
      <c r="AD20" s="2">
        <v>2046.7236066</v>
      </c>
      <c r="AE20" s="3">
        <v>266585078</v>
      </c>
      <c r="AF20" s="3">
        <v>29878371</v>
      </c>
      <c r="AG20" s="3">
        <v>3286621</v>
      </c>
      <c r="AH20" s="3">
        <v>34957694</v>
      </c>
      <c r="AI20" s="4">
        <v>1.17</v>
      </c>
      <c r="AJ20" s="3">
        <v>2818829415</v>
      </c>
      <c r="AK20" s="3">
        <v>1959086</v>
      </c>
      <c r="AL20" s="3">
        <v>0</v>
      </c>
      <c r="AM20" s="3">
        <v>0</v>
      </c>
      <c r="AN20" s="3">
        <v>650000</v>
      </c>
      <c r="AO20" s="3">
        <v>0</v>
      </c>
      <c r="AP20" s="3">
        <v>0</v>
      </c>
      <c r="AQ20" s="3">
        <v>5140</v>
      </c>
      <c r="AR20" s="3">
        <v>5541</v>
      </c>
      <c r="AS20" s="3">
        <v>30653942</v>
      </c>
      <c r="AT20" s="2">
        <v>5674.2219999999998</v>
      </c>
      <c r="AU20" s="2">
        <v>6006.4350000000004</v>
      </c>
      <c r="AV20" s="5" t="s">
        <v>1331</v>
      </c>
      <c r="AW20" s="3">
        <v>0</v>
      </c>
      <c r="AX20" s="3">
        <v>904107</v>
      </c>
      <c r="AY20" s="3">
        <v>0</v>
      </c>
      <c r="AZ20" s="3">
        <v>38415</v>
      </c>
      <c r="BA20" s="3">
        <f t="shared" si="14"/>
        <v>5596</v>
      </c>
      <c r="BB20" s="3">
        <f t="shared" si="0"/>
        <v>5140</v>
      </c>
      <c r="BC20" s="3">
        <f t="shared" si="1"/>
        <v>5541</v>
      </c>
      <c r="BD20" s="3">
        <f t="shared" si="2"/>
        <v>5596</v>
      </c>
      <c r="BE20" s="3">
        <f t="shared" si="3"/>
        <v>30653940.895880006</v>
      </c>
      <c r="BF20" s="3">
        <f t="shared" si="15"/>
        <v>30259246.895880006</v>
      </c>
      <c r="BG20" s="2">
        <f t="shared" si="4"/>
        <v>5673.9926015773171</v>
      </c>
      <c r="BH20" s="6">
        <f t="shared" si="5"/>
        <v>1.4999999999999999E-2</v>
      </c>
      <c r="BI20" s="3">
        <f t="shared" si="16"/>
        <v>13833005.455077289</v>
      </c>
      <c r="BJ20" s="3">
        <f t="shared" si="6"/>
        <v>2916432197.210741</v>
      </c>
      <c r="BK20" s="3">
        <f t="shared" si="17"/>
        <v>0</v>
      </c>
      <c r="BL20" s="3">
        <f t="shared" si="18"/>
        <v>0</v>
      </c>
      <c r="BM20" s="3">
        <f t="shared" si="7"/>
        <v>0</v>
      </c>
      <c r="BN20" s="3">
        <f t="shared" si="8"/>
        <v>0</v>
      </c>
      <c r="BO20" s="3">
        <f t="shared" si="19"/>
        <v>0</v>
      </c>
      <c r="BP20" s="3">
        <f t="shared" si="20"/>
        <v>0</v>
      </c>
      <c r="BQ20" s="3">
        <f t="shared" si="9"/>
        <v>1812840636.2039528</v>
      </c>
      <c r="BR20" s="3">
        <f t="shared" si="21"/>
        <v>1005988778.7960472</v>
      </c>
      <c r="BS20" s="3">
        <f t="shared" si="22"/>
        <v>1172935.0589863358</v>
      </c>
      <c r="BT20" s="3">
        <f t="shared" si="10"/>
        <v>372.52180068512587</v>
      </c>
      <c r="BU20" s="3">
        <f t="shared" si="11"/>
        <v>38415</v>
      </c>
      <c r="BV20" s="3">
        <f t="shared" si="12"/>
        <v>21809.441673730489</v>
      </c>
      <c r="BW20" s="3">
        <f t="shared" si="23"/>
        <v>1112710.6173126053</v>
      </c>
      <c r="BX20" s="3">
        <f t="shared" si="13"/>
        <v>1112710.6173126053</v>
      </c>
      <c r="BY20" s="3">
        <f t="shared" si="24"/>
        <v>2465646.7458800077</v>
      </c>
    </row>
    <row r="21" spans="1:77" x14ac:dyDescent="0.25">
      <c r="A21">
        <v>125901</v>
      </c>
      <c r="B21" t="s">
        <v>98</v>
      </c>
      <c r="C21" s="37">
        <v>42779.493055555555</v>
      </c>
      <c r="D21" s="5" t="s">
        <v>75</v>
      </c>
      <c r="E21" s="2">
        <v>4450.2579999999998</v>
      </c>
      <c r="F21" s="2">
        <v>264.09399999999999</v>
      </c>
      <c r="G21" s="2">
        <v>124.73</v>
      </c>
      <c r="H21" s="2">
        <v>0</v>
      </c>
      <c r="I21" s="2">
        <v>0</v>
      </c>
      <c r="J21" s="2">
        <v>0</v>
      </c>
      <c r="K21" s="2">
        <v>0</v>
      </c>
      <c r="L21" s="2">
        <v>251.46</v>
      </c>
      <c r="M21" s="2">
        <v>239.21199999999999</v>
      </c>
      <c r="N21" s="2">
        <v>4431.34</v>
      </c>
      <c r="O21" s="2">
        <v>2.1160000000000001</v>
      </c>
      <c r="P21" s="2">
        <v>162.15</v>
      </c>
      <c r="Q21" s="2">
        <v>0</v>
      </c>
      <c r="R21" s="3">
        <v>356165</v>
      </c>
      <c r="S21" s="3">
        <v>0</v>
      </c>
      <c r="T21" s="3">
        <v>-17359</v>
      </c>
      <c r="U21" s="3">
        <v>-671</v>
      </c>
      <c r="V21" s="3">
        <v>0</v>
      </c>
      <c r="W21" s="3">
        <v>156155</v>
      </c>
      <c r="X21" s="3">
        <v>90058</v>
      </c>
      <c r="Y21" s="4">
        <v>0.98229999999999995</v>
      </c>
      <c r="Z21" s="4">
        <v>1.1200000000000001</v>
      </c>
      <c r="AA21" s="5" t="s">
        <v>76</v>
      </c>
      <c r="AB21" s="3">
        <v>1286493</v>
      </c>
      <c r="AC21" s="3">
        <v>16842412</v>
      </c>
      <c r="AD21" s="2">
        <v>7205.5848964999996</v>
      </c>
      <c r="AE21" s="3">
        <v>411546065</v>
      </c>
      <c r="AF21" s="3">
        <v>15606016</v>
      </c>
      <c r="AG21" s="3">
        <v>0</v>
      </c>
      <c r="AH21" s="3">
        <v>16522709</v>
      </c>
      <c r="AI21" s="4">
        <v>1.04</v>
      </c>
      <c r="AJ21" s="3">
        <v>1544773617</v>
      </c>
      <c r="AK21" s="3">
        <v>1827761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5049</v>
      </c>
      <c r="AR21" s="3">
        <v>5479</v>
      </c>
      <c r="AS21" s="3">
        <v>34525391</v>
      </c>
      <c r="AT21" s="2">
        <v>6475.6629999999996</v>
      </c>
      <c r="AV21" s="5" t="s">
        <v>1682</v>
      </c>
      <c r="AX21" s="3">
        <v>0</v>
      </c>
      <c r="AZ21" s="3">
        <v>0</v>
      </c>
      <c r="BA21" s="3">
        <f t="shared" si="14"/>
        <v>5554</v>
      </c>
      <c r="BB21" s="3">
        <f t="shared" si="0"/>
        <v>5049</v>
      </c>
      <c r="BC21" s="3">
        <f t="shared" si="1"/>
        <v>5479</v>
      </c>
      <c r="BD21" s="3">
        <f t="shared" si="2"/>
        <v>5554</v>
      </c>
      <c r="BE21" s="3">
        <f t="shared" si="3"/>
        <v>34525391.956</v>
      </c>
      <c r="BF21" s="3">
        <f t="shared" si="15"/>
        <v>34030430.956</v>
      </c>
      <c r="BG21" s="2">
        <f t="shared" si="4"/>
        <v>6475.5499608991222</v>
      </c>
      <c r="BH21" s="6">
        <f t="shared" si="5"/>
        <v>1.4999999999999999E-2</v>
      </c>
      <c r="BI21" s="3">
        <f t="shared" si="16"/>
        <v>14464411.217819057</v>
      </c>
      <c r="BJ21" s="3">
        <f t="shared" si="6"/>
        <v>3328432679.9021487</v>
      </c>
      <c r="BK21" s="3">
        <f t="shared" si="17"/>
        <v>0</v>
      </c>
      <c r="BL21" s="3">
        <f t="shared" si="18"/>
        <v>0</v>
      </c>
      <c r="BM21" s="3">
        <f t="shared" si="7"/>
        <v>0</v>
      </c>
      <c r="BN21" s="3">
        <f t="shared" si="8"/>
        <v>0</v>
      </c>
      <c r="BO21" s="3">
        <f t="shared" si="19"/>
        <v>0</v>
      </c>
      <c r="BP21" s="3">
        <f t="shared" si="20"/>
        <v>0</v>
      </c>
      <c r="BQ21" s="3">
        <f t="shared" si="9"/>
        <v>2068938212.5072696</v>
      </c>
      <c r="BR21" s="3">
        <f t="shared" si="21"/>
        <v>0</v>
      </c>
      <c r="BS21" s="3">
        <f t="shared" si="22"/>
        <v>0</v>
      </c>
      <c r="BT21" s="3">
        <f t="shared" si="10"/>
        <v>0</v>
      </c>
      <c r="BU21" s="3">
        <f t="shared" si="11"/>
        <v>0</v>
      </c>
      <c r="BV21" s="3">
        <f t="shared" si="12"/>
        <v>0</v>
      </c>
      <c r="BW21" s="3">
        <f t="shared" si="23"/>
        <v>0</v>
      </c>
      <c r="BX21" s="3">
        <f t="shared" si="13"/>
        <v>0</v>
      </c>
      <c r="BY21" s="3">
        <f t="shared" si="24"/>
        <v>19351080.716209002</v>
      </c>
    </row>
    <row r="22" spans="1:77" x14ac:dyDescent="0.25">
      <c r="A22">
        <v>101903</v>
      </c>
      <c r="B22" t="s">
        <v>99</v>
      </c>
      <c r="C22" s="37">
        <v>42779.493055555555</v>
      </c>
      <c r="D22" s="5" t="s">
        <v>75</v>
      </c>
      <c r="E22" s="2">
        <v>41083.125</v>
      </c>
      <c r="F22" s="2">
        <v>2838.223</v>
      </c>
      <c r="G22" s="2">
        <v>899.29300000000001</v>
      </c>
      <c r="H22" s="2">
        <v>19.367000000000001</v>
      </c>
      <c r="I22" s="2">
        <v>0</v>
      </c>
      <c r="J22" s="2">
        <v>1.87</v>
      </c>
      <c r="K22" s="2">
        <v>0</v>
      </c>
      <c r="L22" s="2">
        <v>1633.9649999999999</v>
      </c>
      <c r="M22" s="2">
        <v>2182.047</v>
      </c>
      <c r="N22" s="2">
        <v>40031.769</v>
      </c>
      <c r="O22" s="2">
        <v>9.173</v>
      </c>
      <c r="P22" s="2">
        <v>16409.781999999999</v>
      </c>
      <c r="Q22" s="2">
        <v>0</v>
      </c>
      <c r="R22" s="3">
        <v>3153973</v>
      </c>
      <c r="S22" s="3">
        <v>0</v>
      </c>
      <c r="T22" s="3">
        <v>-154331</v>
      </c>
      <c r="U22" s="3">
        <v>-5964</v>
      </c>
      <c r="V22" s="3">
        <v>0</v>
      </c>
      <c r="W22" s="3">
        <v>3303832</v>
      </c>
      <c r="X22" s="3">
        <v>9392959</v>
      </c>
      <c r="Y22" s="4">
        <v>1</v>
      </c>
      <c r="Z22" s="4">
        <v>1.1599999999999999</v>
      </c>
      <c r="AA22" s="5" t="s">
        <v>75</v>
      </c>
      <c r="AB22" s="3">
        <v>22937723</v>
      </c>
      <c r="AC22" s="3">
        <v>88504537</v>
      </c>
      <c r="AD22" s="2">
        <v>36678.902943200002</v>
      </c>
      <c r="AE22" s="3">
        <v>5136115984</v>
      </c>
      <c r="AF22" s="3">
        <v>143834367</v>
      </c>
      <c r="AG22" s="3">
        <v>9349234</v>
      </c>
      <c r="AH22" s="3">
        <v>161813663</v>
      </c>
      <c r="AI22" s="4">
        <v>1.125</v>
      </c>
      <c r="AJ22" s="3">
        <v>13734225001</v>
      </c>
      <c r="AK22" s="3">
        <v>17178443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5140</v>
      </c>
      <c r="AR22" s="3">
        <v>5724</v>
      </c>
      <c r="AS22" s="3">
        <v>333300210</v>
      </c>
      <c r="AT22" s="2">
        <v>60373.777999999998</v>
      </c>
      <c r="AV22" s="5" t="s">
        <v>1450</v>
      </c>
      <c r="BA22" s="3">
        <f t="shared" si="14"/>
        <v>5724</v>
      </c>
      <c r="BB22" s="3">
        <f t="shared" si="0"/>
        <v>5140</v>
      </c>
      <c r="BC22" s="3">
        <f t="shared" si="1"/>
        <v>5724</v>
      </c>
      <c r="BD22" s="3">
        <f t="shared" si="2"/>
        <v>5724</v>
      </c>
      <c r="BE22" s="3">
        <f t="shared" si="3"/>
        <v>333300211.84487993</v>
      </c>
      <c r="BF22" s="3">
        <f t="shared" si="15"/>
        <v>326996737.84487993</v>
      </c>
      <c r="BG22" s="2">
        <f t="shared" si="4"/>
        <v>60372.677536775584</v>
      </c>
      <c r="BH22" s="6">
        <f t="shared" si="5"/>
        <v>1.4999999999999999E-2</v>
      </c>
      <c r="BI22" s="3">
        <f t="shared" si="16"/>
        <v>166253096.30662578</v>
      </c>
      <c r="BJ22" s="3">
        <f t="shared" si="6"/>
        <v>31031556253.902649</v>
      </c>
      <c r="BK22" s="3">
        <f t="shared" si="17"/>
        <v>0</v>
      </c>
      <c r="BL22" s="3">
        <f t="shared" si="18"/>
        <v>0</v>
      </c>
      <c r="BM22" s="3">
        <f t="shared" si="7"/>
        <v>0</v>
      </c>
      <c r="BN22" s="3">
        <f t="shared" si="8"/>
        <v>0</v>
      </c>
      <c r="BO22" s="3">
        <f t="shared" si="19"/>
        <v>0</v>
      </c>
      <c r="BP22" s="3">
        <f t="shared" si="20"/>
        <v>0</v>
      </c>
      <c r="BQ22" s="3">
        <f t="shared" si="9"/>
        <v>19289070472.999798</v>
      </c>
      <c r="BR22" s="3">
        <f t="shared" si="21"/>
        <v>0</v>
      </c>
      <c r="BS22" s="3">
        <f t="shared" si="22"/>
        <v>0</v>
      </c>
      <c r="BT22" s="3">
        <f t="shared" si="10"/>
        <v>0</v>
      </c>
      <c r="BU22" s="3">
        <f t="shared" si="11"/>
        <v>0</v>
      </c>
      <c r="BV22" s="3">
        <f t="shared" si="12"/>
        <v>0</v>
      </c>
      <c r="BW22" s="3">
        <f t="shared" si="23"/>
        <v>0</v>
      </c>
      <c r="BX22" s="3">
        <f t="shared" si="13"/>
        <v>0</v>
      </c>
      <c r="BY22" s="3">
        <f t="shared" si="24"/>
        <v>195957961.83487993</v>
      </c>
    </row>
    <row r="23" spans="1:77" x14ac:dyDescent="0.25">
      <c r="A23">
        <v>101815</v>
      </c>
      <c r="B23" t="s">
        <v>100</v>
      </c>
      <c r="C23" s="37">
        <v>42776.52847222222</v>
      </c>
      <c r="D23" s="5" t="s">
        <v>76</v>
      </c>
      <c r="E23" s="2">
        <v>205.71100000000001</v>
      </c>
      <c r="F23" s="2">
        <v>1.71</v>
      </c>
      <c r="G23" s="2">
        <v>8.8030000000000008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186.83</v>
      </c>
      <c r="O23" s="2">
        <v>0</v>
      </c>
      <c r="P23" s="2">
        <v>150.47</v>
      </c>
      <c r="Q23" s="2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97279</v>
      </c>
      <c r="Y23" s="4">
        <v>0</v>
      </c>
      <c r="Z23" s="4">
        <v>1</v>
      </c>
      <c r="AA23" s="5" t="s">
        <v>75</v>
      </c>
      <c r="AB23" s="3">
        <v>0</v>
      </c>
      <c r="AC23" s="3">
        <v>0</v>
      </c>
      <c r="AD23" s="2">
        <v>0</v>
      </c>
      <c r="AE23" s="3">
        <v>0</v>
      </c>
      <c r="AF23" s="3">
        <v>0</v>
      </c>
      <c r="AG23" s="3">
        <v>0</v>
      </c>
      <c r="AH23" s="3">
        <v>0</v>
      </c>
      <c r="AI23" s="4">
        <v>0</v>
      </c>
      <c r="AJ23" s="3">
        <v>0</v>
      </c>
      <c r="AK23" s="3">
        <v>91458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5050</v>
      </c>
      <c r="AR23" s="3">
        <v>5334</v>
      </c>
      <c r="AS23" s="3">
        <v>1742430</v>
      </c>
      <c r="AT23" s="2">
        <v>335.86</v>
      </c>
      <c r="AV23" s="5" t="s">
        <v>2031</v>
      </c>
      <c r="AX23" s="3">
        <v>0</v>
      </c>
      <c r="AZ23" s="3">
        <v>0</v>
      </c>
      <c r="BA23" s="3">
        <f t="shared" si="14"/>
        <v>6465</v>
      </c>
      <c r="BB23" s="3">
        <f t="shared" si="0"/>
        <v>5050</v>
      </c>
      <c r="BC23" s="3">
        <f t="shared" si="1"/>
        <v>5335</v>
      </c>
      <c r="BD23" s="3">
        <f t="shared" si="2"/>
        <v>6465</v>
      </c>
      <c r="BE23" s="3">
        <f t="shared" si="3"/>
        <v>1742429.3445000001</v>
      </c>
      <c r="BF23" s="3">
        <f t="shared" si="15"/>
        <v>1742429.3445000001</v>
      </c>
      <c r="BG23" s="2">
        <f t="shared" si="4"/>
        <v>335.81947614079445</v>
      </c>
      <c r="BH23" s="6">
        <f t="shared" si="5"/>
        <v>1.4999999999999999E-2</v>
      </c>
      <c r="BI23" s="3">
        <f t="shared" si="16"/>
        <v>0</v>
      </c>
      <c r="BJ23" s="3">
        <f t="shared" si="6"/>
        <v>172611210.73636836</v>
      </c>
      <c r="BK23" s="3">
        <f t="shared" si="17"/>
        <v>0</v>
      </c>
      <c r="BL23" s="3">
        <f t="shared" si="18"/>
        <v>0</v>
      </c>
      <c r="BM23" s="3">
        <f t="shared" si="7"/>
        <v>0</v>
      </c>
      <c r="BN23" s="3">
        <f t="shared" si="8"/>
        <v>0</v>
      </c>
      <c r="BO23" s="3">
        <f t="shared" si="19"/>
        <v>0</v>
      </c>
      <c r="BP23" s="3">
        <f t="shared" si="20"/>
        <v>0</v>
      </c>
      <c r="BQ23" s="3">
        <f t="shared" si="9"/>
        <v>107294322.62698382</v>
      </c>
      <c r="BR23" s="3">
        <f t="shared" si="21"/>
        <v>0</v>
      </c>
      <c r="BS23" s="3">
        <f t="shared" si="22"/>
        <v>0</v>
      </c>
      <c r="BT23" s="3">
        <f t="shared" si="10"/>
        <v>0</v>
      </c>
      <c r="BU23" s="3">
        <f t="shared" si="11"/>
        <v>0</v>
      </c>
      <c r="BV23" s="3">
        <f t="shared" si="12"/>
        <v>0</v>
      </c>
      <c r="BW23" s="3">
        <f t="shared" si="23"/>
        <v>0</v>
      </c>
      <c r="BX23" s="3">
        <f t="shared" si="13"/>
        <v>0</v>
      </c>
      <c r="BY23" s="3">
        <f t="shared" si="24"/>
        <v>1742429.3445000001</v>
      </c>
    </row>
    <row r="24" spans="1:77" x14ac:dyDescent="0.25">
      <c r="A24">
        <v>43901</v>
      </c>
      <c r="B24" t="s">
        <v>101</v>
      </c>
      <c r="C24" s="37">
        <v>42779.493055555555</v>
      </c>
      <c r="D24" s="5" t="s">
        <v>75</v>
      </c>
      <c r="E24" s="2">
        <v>19690.939999999999</v>
      </c>
      <c r="F24" s="2">
        <v>1715.42</v>
      </c>
      <c r="G24" s="2">
        <v>555</v>
      </c>
      <c r="H24" s="2">
        <v>0.61</v>
      </c>
      <c r="I24" s="2">
        <v>0</v>
      </c>
      <c r="J24" s="2">
        <v>0</v>
      </c>
      <c r="K24" s="2">
        <v>0</v>
      </c>
      <c r="L24" s="2">
        <v>790</v>
      </c>
      <c r="M24" s="2">
        <v>1050</v>
      </c>
      <c r="N24" s="2">
        <v>2775</v>
      </c>
      <c r="O24" s="2">
        <v>0.8</v>
      </c>
      <c r="P24" s="2">
        <v>1300</v>
      </c>
      <c r="Q24" s="2">
        <v>0</v>
      </c>
      <c r="R24" s="3">
        <v>1718750</v>
      </c>
      <c r="S24" s="3">
        <v>0</v>
      </c>
      <c r="T24" s="3">
        <v>-112541</v>
      </c>
      <c r="U24" s="3">
        <v>-4349</v>
      </c>
      <c r="V24" s="3">
        <v>0</v>
      </c>
      <c r="W24" s="3">
        <v>858066</v>
      </c>
      <c r="X24" s="3">
        <v>725140</v>
      </c>
      <c r="Y24" s="4">
        <v>1</v>
      </c>
      <c r="Z24" s="4">
        <v>1.1200000000000001</v>
      </c>
      <c r="AA24" s="5" t="s">
        <v>75</v>
      </c>
      <c r="AB24" s="3">
        <v>519208</v>
      </c>
      <c r="AC24" s="3">
        <v>14486240</v>
      </c>
      <c r="AD24" s="2">
        <v>5748.8167555999999</v>
      </c>
      <c r="AE24" s="3">
        <v>735888952</v>
      </c>
      <c r="AF24" s="3">
        <v>107907754</v>
      </c>
      <c r="AG24" s="3">
        <v>8632620</v>
      </c>
      <c r="AH24" s="3">
        <v>123014839</v>
      </c>
      <c r="AI24" s="4">
        <v>1.1399999999999999</v>
      </c>
      <c r="AJ24" s="3">
        <v>10015227806</v>
      </c>
      <c r="AK24" s="3">
        <v>7824248</v>
      </c>
      <c r="AL24" s="3">
        <v>0</v>
      </c>
      <c r="AM24" s="3">
        <v>0</v>
      </c>
      <c r="AN24" s="3">
        <v>1050000</v>
      </c>
      <c r="AO24" s="3">
        <v>0</v>
      </c>
      <c r="AP24" s="3">
        <v>0</v>
      </c>
      <c r="AQ24" s="3">
        <v>5140</v>
      </c>
      <c r="AR24" s="3">
        <v>5578</v>
      </c>
      <c r="AS24" s="3">
        <v>135767030</v>
      </c>
      <c r="AT24" s="2">
        <v>24916.981</v>
      </c>
      <c r="AU24" s="2">
        <v>24163</v>
      </c>
      <c r="AV24" s="5" t="s">
        <v>1318</v>
      </c>
      <c r="AW24" s="3">
        <v>0</v>
      </c>
      <c r="AX24" s="3">
        <v>1915676</v>
      </c>
      <c r="AY24" s="3">
        <v>0</v>
      </c>
      <c r="AZ24" s="3">
        <v>80536</v>
      </c>
      <c r="BA24" s="3">
        <f t="shared" si="14"/>
        <v>5578</v>
      </c>
      <c r="BB24" s="3">
        <f t="shared" si="0"/>
        <v>5140</v>
      </c>
      <c r="BC24" s="3">
        <f t="shared" si="1"/>
        <v>5578</v>
      </c>
      <c r="BD24" s="3">
        <f t="shared" si="2"/>
        <v>5578</v>
      </c>
      <c r="BE24" s="3">
        <f t="shared" si="3"/>
        <v>135767030.78399998</v>
      </c>
      <c r="BF24" s="3">
        <f t="shared" si="15"/>
        <v>133302755.78399998</v>
      </c>
      <c r="BG24" s="2">
        <f t="shared" si="4"/>
        <v>24916.168307346114</v>
      </c>
      <c r="BH24" s="6">
        <f t="shared" si="5"/>
        <v>1.4999999999999999E-2</v>
      </c>
      <c r="BI24" s="3">
        <f t="shared" si="16"/>
        <v>57211442.610755727</v>
      </c>
      <c r="BJ24" s="3">
        <f t="shared" si="6"/>
        <v>12806910509.975903</v>
      </c>
      <c r="BK24" s="3">
        <f t="shared" si="17"/>
        <v>0</v>
      </c>
      <c r="BL24" s="3">
        <f t="shared" si="18"/>
        <v>0</v>
      </c>
      <c r="BM24" s="3">
        <f t="shared" si="7"/>
        <v>0</v>
      </c>
      <c r="BN24" s="3">
        <f t="shared" si="8"/>
        <v>0</v>
      </c>
      <c r="BO24" s="3">
        <f t="shared" si="19"/>
        <v>0</v>
      </c>
      <c r="BP24" s="3">
        <f t="shared" si="20"/>
        <v>0</v>
      </c>
      <c r="BQ24" s="3">
        <f t="shared" si="9"/>
        <v>7960715774.1970835</v>
      </c>
      <c r="BR24" s="3">
        <f t="shared" si="21"/>
        <v>2054512031.8029165</v>
      </c>
      <c r="BS24" s="3">
        <f t="shared" si="22"/>
        <v>1770885.4955208488</v>
      </c>
      <c r="BT24" s="3">
        <f t="shared" si="10"/>
        <v>275.39284611655495</v>
      </c>
      <c r="BU24" s="3">
        <f t="shared" si="11"/>
        <v>70835.419820833966</v>
      </c>
      <c r="BV24" s="3">
        <f t="shared" si="12"/>
        <v>15115.491638345282</v>
      </c>
      <c r="BW24" s="3">
        <f t="shared" si="23"/>
        <v>1684934.5840616699</v>
      </c>
      <c r="BX24" s="3">
        <f t="shared" si="13"/>
        <v>1684934.5840616699</v>
      </c>
      <c r="BY24" s="3">
        <f t="shared" si="24"/>
        <v>35614752.723999977</v>
      </c>
    </row>
    <row r="25" spans="1:77" x14ac:dyDescent="0.25">
      <c r="A25">
        <v>57832</v>
      </c>
      <c r="B25" t="s">
        <v>102</v>
      </c>
      <c r="C25" s="37">
        <v>42712.649305555555</v>
      </c>
      <c r="D25" s="5" t="s">
        <v>76</v>
      </c>
      <c r="E25" s="2">
        <v>46.387</v>
      </c>
      <c r="F25" s="2">
        <v>2.8250000000000002</v>
      </c>
      <c r="G25" s="2">
        <v>3.25</v>
      </c>
      <c r="H25" s="2">
        <v>0</v>
      </c>
      <c r="I25" s="2">
        <v>0</v>
      </c>
      <c r="J25" s="2">
        <v>0</v>
      </c>
      <c r="K25" s="2">
        <v>0</v>
      </c>
      <c r="L25" s="2">
        <v>1.4390000000000001</v>
      </c>
      <c r="M25" s="2">
        <v>0</v>
      </c>
      <c r="N25" s="2">
        <v>106.33</v>
      </c>
      <c r="O25" s="2">
        <v>0</v>
      </c>
      <c r="P25" s="2">
        <v>2.278</v>
      </c>
      <c r="Q25" s="2">
        <v>0</v>
      </c>
      <c r="R25" s="3">
        <v>13404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1473</v>
      </c>
      <c r="Y25" s="4">
        <v>0</v>
      </c>
      <c r="Z25" s="4">
        <v>1</v>
      </c>
      <c r="AA25" s="5" t="s">
        <v>75</v>
      </c>
      <c r="AB25" s="3">
        <v>0</v>
      </c>
      <c r="AC25" s="3">
        <v>0</v>
      </c>
      <c r="AD25" s="2">
        <v>0</v>
      </c>
      <c r="AE25" s="3">
        <v>0</v>
      </c>
      <c r="AF25" s="3">
        <v>0</v>
      </c>
      <c r="AG25" s="3">
        <v>0</v>
      </c>
      <c r="AH25" s="3">
        <v>0</v>
      </c>
      <c r="AI25" s="4">
        <v>0</v>
      </c>
      <c r="AJ25" s="3">
        <v>0</v>
      </c>
      <c r="AK25" s="3">
        <v>49309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5050</v>
      </c>
      <c r="AR25" s="3">
        <v>5335</v>
      </c>
      <c r="AS25" s="3">
        <v>506264</v>
      </c>
      <c r="AT25" s="2">
        <v>94.99</v>
      </c>
      <c r="AV25" s="5" t="s">
        <v>1302</v>
      </c>
      <c r="AX25" s="3">
        <v>0</v>
      </c>
      <c r="AZ25" s="3">
        <v>0</v>
      </c>
      <c r="BA25" s="3">
        <f t="shared" si="14"/>
        <v>6466</v>
      </c>
      <c r="BB25" s="3">
        <f t="shared" si="0"/>
        <v>5050</v>
      </c>
      <c r="BC25" s="3">
        <f t="shared" si="1"/>
        <v>5335</v>
      </c>
      <c r="BD25" s="3">
        <f t="shared" si="2"/>
        <v>6466</v>
      </c>
      <c r="BE25" s="3">
        <f t="shared" si="3"/>
        <v>506264.82770000008</v>
      </c>
      <c r="BF25" s="3">
        <f t="shared" si="15"/>
        <v>492860.82770000008</v>
      </c>
      <c r="BG25" s="2">
        <f t="shared" si="4"/>
        <v>94.989369578154736</v>
      </c>
      <c r="BH25" s="6">
        <f t="shared" si="5"/>
        <v>1.4999999999999999E-2</v>
      </c>
      <c r="BI25" s="3">
        <f t="shared" si="16"/>
        <v>0</v>
      </c>
      <c r="BJ25" s="3">
        <f t="shared" si="6"/>
        <v>48824535.963171534</v>
      </c>
      <c r="BK25" s="3">
        <f t="shared" si="17"/>
        <v>0</v>
      </c>
      <c r="BL25" s="3">
        <f t="shared" si="18"/>
        <v>0</v>
      </c>
      <c r="BM25" s="3">
        <f t="shared" si="7"/>
        <v>0</v>
      </c>
      <c r="BN25" s="3">
        <f t="shared" si="8"/>
        <v>0</v>
      </c>
      <c r="BO25" s="3">
        <f t="shared" si="19"/>
        <v>0</v>
      </c>
      <c r="BP25" s="3">
        <f t="shared" si="20"/>
        <v>0</v>
      </c>
      <c r="BQ25" s="3">
        <f t="shared" si="9"/>
        <v>30349103.580220439</v>
      </c>
      <c r="BR25" s="3">
        <f t="shared" si="21"/>
        <v>0</v>
      </c>
      <c r="BS25" s="3">
        <f t="shared" si="22"/>
        <v>0</v>
      </c>
      <c r="BT25" s="3">
        <f t="shared" si="10"/>
        <v>0</v>
      </c>
      <c r="BU25" s="3">
        <f t="shared" si="11"/>
        <v>0</v>
      </c>
      <c r="BV25" s="3">
        <f t="shared" si="12"/>
        <v>0</v>
      </c>
      <c r="BW25" s="3">
        <f t="shared" si="23"/>
        <v>0</v>
      </c>
      <c r="BX25" s="3">
        <f t="shared" si="13"/>
        <v>0</v>
      </c>
      <c r="BY25" s="3">
        <f t="shared" si="24"/>
        <v>506264.82770000008</v>
      </c>
    </row>
    <row r="26" spans="1:77" x14ac:dyDescent="0.25">
      <c r="A26">
        <v>22901</v>
      </c>
      <c r="B26" t="s">
        <v>103</v>
      </c>
      <c r="C26" s="37">
        <v>42779.493055555555</v>
      </c>
      <c r="D26" s="5" t="s">
        <v>75</v>
      </c>
      <c r="E26" s="2">
        <v>890.15899999999999</v>
      </c>
      <c r="F26" s="2">
        <v>70.042000000000002</v>
      </c>
      <c r="G26" s="2">
        <v>28.531999999999901</v>
      </c>
      <c r="H26" s="2">
        <v>0</v>
      </c>
      <c r="I26" s="2">
        <v>0</v>
      </c>
      <c r="J26" s="2">
        <v>0</v>
      </c>
      <c r="K26" s="2">
        <v>0</v>
      </c>
      <c r="L26" s="2">
        <v>58.000999999999998</v>
      </c>
      <c r="M26" s="2">
        <v>48.533000000000001</v>
      </c>
      <c r="N26" s="2">
        <v>611.55700000000002</v>
      </c>
      <c r="O26" s="2">
        <v>0.38600000000000001</v>
      </c>
      <c r="P26" s="2">
        <v>67.838999999999999</v>
      </c>
      <c r="Q26" s="2">
        <v>0</v>
      </c>
      <c r="R26" s="3">
        <v>72242</v>
      </c>
      <c r="S26" s="3">
        <v>0</v>
      </c>
      <c r="T26" s="3">
        <v>-5466</v>
      </c>
      <c r="U26" s="3">
        <v>-212</v>
      </c>
      <c r="V26" s="3">
        <v>0</v>
      </c>
      <c r="W26" s="3">
        <v>56839</v>
      </c>
      <c r="X26" s="3">
        <v>47949</v>
      </c>
      <c r="Y26" s="4">
        <v>1</v>
      </c>
      <c r="Z26" s="4">
        <v>1.1000000000000001</v>
      </c>
      <c r="AA26" s="5" t="s">
        <v>76</v>
      </c>
      <c r="AB26" s="3">
        <v>287244</v>
      </c>
      <c r="AC26" s="3">
        <v>3933600</v>
      </c>
      <c r="AD26" s="2">
        <v>1625.2983494</v>
      </c>
      <c r="AE26" s="3">
        <v>148818989</v>
      </c>
      <c r="AF26" s="3">
        <v>4788026</v>
      </c>
      <c r="AG26" s="3">
        <v>526683</v>
      </c>
      <c r="AH26" s="3">
        <v>5601991</v>
      </c>
      <c r="AI26" s="4">
        <v>1.17</v>
      </c>
      <c r="AJ26" s="3">
        <v>486382577</v>
      </c>
      <c r="AK26" s="3">
        <v>390050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5140</v>
      </c>
      <c r="AR26" s="3">
        <v>5505</v>
      </c>
      <c r="AS26" s="3">
        <v>8645553</v>
      </c>
      <c r="AT26" s="2">
        <v>1603.04</v>
      </c>
      <c r="AV26" s="5" t="s">
        <v>1352</v>
      </c>
      <c r="BA26" s="3">
        <f t="shared" si="14"/>
        <v>7068</v>
      </c>
      <c r="BB26" s="3">
        <f t="shared" si="0"/>
        <v>5140</v>
      </c>
      <c r="BC26" s="3">
        <f t="shared" si="1"/>
        <v>5505</v>
      </c>
      <c r="BD26" s="3">
        <f t="shared" si="2"/>
        <v>7068</v>
      </c>
      <c r="BE26" s="3">
        <f t="shared" si="3"/>
        <v>8645552.6107599996</v>
      </c>
      <c r="BF26" s="3">
        <f t="shared" si="15"/>
        <v>8521937.6107599996</v>
      </c>
      <c r="BG26" s="2">
        <f t="shared" si="4"/>
        <v>1603.0002061539419</v>
      </c>
      <c r="BH26" s="6">
        <f t="shared" si="5"/>
        <v>1.4999999999999999E-2</v>
      </c>
      <c r="BI26" s="3">
        <f t="shared" si="16"/>
        <v>3772886.4877170958</v>
      </c>
      <c r="BJ26" s="3">
        <f t="shared" si="6"/>
        <v>823942105.96312618</v>
      </c>
      <c r="BK26" s="3">
        <f t="shared" si="17"/>
        <v>0</v>
      </c>
      <c r="BL26" s="3">
        <f t="shared" si="18"/>
        <v>0</v>
      </c>
      <c r="BM26" s="3">
        <f t="shared" si="7"/>
        <v>0</v>
      </c>
      <c r="BN26" s="3">
        <f t="shared" si="8"/>
        <v>0</v>
      </c>
      <c r="BO26" s="3">
        <f t="shared" si="19"/>
        <v>0</v>
      </c>
      <c r="BP26" s="3">
        <f t="shared" si="20"/>
        <v>0</v>
      </c>
      <c r="BQ26" s="3">
        <f t="shared" si="9"/>
        <v>512158565.86618441</v>
      </c>
      <c r="BR26" s="3">
        <f t="shared" si="21"/>
        <v>0</v>
      </c>
      <c r="BS26" s="3">
        <f t="shared" si="22"/>
        <v>0</v>
      </c>
      <c r="BT26" s="3">
        <f t="shared" si="10"/>
        <v>0</v>
      </c>
      <c r="BU26" s="3">
        <f t="shared" si="11"/>
        <v>0</v>
      </c>
      <c r="BV26" s="3">
        <f t="shared" si="12"/>
        <v>0</v>
      </c>
      <c r="BW26" s="3">
        <f t="shared" si="23"/>
        <v>0</v>
      </c>
      <c r="BX26" s="3">
        <f t="shared" si="13"/>
        <v>0</v>
      </c>
      <c r="BY26" s="3">
        <f t="shared" si="24"/>
        <v>3781726.8407600001</v>
      </c>
    </row>
    <row r="27" spans="1:77" x14ac:dyDescent="0.25">
      <c r="A27">
        <v>37901</v>
      </c>
      <c r="B27" t="s">
        <v>104</v>
      </c>
      <c r="C27" s="37">
        <v>42779.493055555555</v>
      </c>
      <c r="D27" s="5" t="s">
        <v>75</v>
      </c>
      <c r="E27" s="2">
        <v>528.79999999999995</v>
      </c>
      <c r="F27" s="2">
        <v>51.6</v>
      </c>
      <c r="G27" s="2">
        <v>11</v>
      </c>
      <c r="H27" s="2">
        <v>0</v>
      </c>
      <c r="I27" s="2">
        <v>0</v>
      </c>
      <c r="J27" s="2">
        <v>0</v>
      </c>
      <c r="K27" s="2">
        <v>0</v>
      </c>
      <c r="L27" s="2">
        <v>44</v>
      </c>
      <c r="M27" s="2">
        <v>29.5</v>
      </c>
      <c r="N27" s="2">
        <v>490</v>
      </c>
      <c r="O27" s="2">
        <v>0</v>
      </c>
      <c r="P27" s="2">
        <v>70</v>
      </c>
      <c r="Q27" s="2">
        <v>0</v>
      </c>
      <c r="R27" s="3">
        <v>52250</v>
      </c>
      <c r="S27" s="3">
        <v>0</v>
      </c>
      <c r="T27" s="3">
        <v>-1406</v>
      </c>
      <c r="U27" s="3">
        <v>-55</v>
      </c>
      <c r="V27" s="3">
        <v>0</v>
      </c>
      <c r="W27" s="3">
        <v>59277</v>
      </c>
      <c r="X27" s="3">
        <v>46102</v>
      </c>
      <c r="Y27" s="4">
        <v>0.97599999999999998</v>
      </c>
      <c r="Z27" s="4">
        <v>1.05</v>
      </c>
      <c r="AA27" s="5" t="s">
        <v>75</v>
      </c>
      <c r="AB27" s="3">
        <v>185874</v>
      </c>
      <c r="AC27" s="3">
        <v>2296554</v>
      </c>
      <c r="AD27" s="2">
        <v>1007.8797838</v>
      </c>
      <c r="AE27" s="3">
        <v>64001939</v>
      </c>
      <c r="AF27" s="3">
        <v>1236352</v>
      </c>
      <c r="AG27" s="3">
        <v>5067</v>
      </c>
      <c r="AH27" s="3">
        <v>1317424</v>
      </c>
      <c r="AI27" s="4">
        <v>1.04</v>
      </c>
      <c r="AJ27" s="3">
        <v>125087494</v>
      </c>
      <c r="AK27" s="3">
        <v>233699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5017</v>
      </c>
      <c r="AR27" s="3">
        <v>5195</v>
      </c>
      <c r="AS27" s="3">
        <v>5118324</v>
      </c>
      <c r="AT27" s="2">
        <v>981.19100000000003</v>
      </c>
      <c r="AV27" s="5" t="s">
        <v>1398</v>
      </c>
      <c r="BA27" s="3">
        <f t="shared" si="14"/>
        <v>6586</v>
      </c>
      <c r="BB27" s="3">
        <f t="shared" si="0"/>
        <v>5017</v>
      </c>
      <c r="BC27" s="3">
        <f t="shared" si="1"/>
        <v>5195</v>
      </c>
      <c r="BD27" s="3">
        <f t="shared" si="2"/>
        <v>6586</v>
      </c>
      <c r="BE27" s="3">
        <f t="shared" si="3"/>
        <v>5118323.84</v>
      </c>
      <c r="BF27" s="3">
        <f t="shared" si="15"/>
        <v>5008202.84</v>
      </c>
      <c r="BG27" s="2">
        <f t="shared" si="4"/>
        <v>981.14471244505921</v>
      </c>
      <c r="BH27" s="6">
        <f t="shared" si="5"/>
        <v>1.4999999999999999E-2</v>
      </c>
      <c r="BI27" s="3">
        <f t="shared" si="16"/>
        <v>2182879.9862780692</v>
      </c>
      <c r="BJ27" s="3">
        <f t="shared" si="6"/>
        <v>504308382.19676042</v>
      </c>
      <c r="BK27" s="3">
        <f t="shared" si="17"/>
        <v>0</v>
      </c>
      <c r="BL27" s="3">
        <f t="shared" si="18"/>
        <v>0</v>
      </c>
      <c r="BM27" s="3">
        <f t="shared" si="7"/>
        <v>0</v>
      </c>
      <c r="BN27" s="3">
        <f t="shared" si="8"/>
        <v>0</v>
      </c>
      <c r="BO27" s="3">
        <f t="shared" si="19"/>
        <v>0</v>
      </c>
      <c r="BP27" s="3">
        <f t="shared" si="20"/>
        <v>0</v>
      </c>
      <c r="BQ27" s="3">
        <f t="shared" si="9"/>
        <v>313475735.62619644</v>
      </c>
      <c r="BR27" s="3">
        <f t="shared" si="21"/>
        <v>0</v>
      </c>
      <c r="BS27" s="3">
        <f t="shared" si="22"/>
        <v>0</v>
      </c>
      <c r="BT27" s="3">
        <f t="shared" si="10"/>
        <v>0</v>
      </c>
      <c r="BU27" s="3">
        <f t="shared" si="11"/>
        <v>0</v>
      </c>
      <c r="BV27" s="3">
        <f t="shared" si="12"/>
        <v>0</v>
      </c>
      <c r="BW27" s="3">
        <f t="shared" si="23"/>
        <v>0</v>
      </c>
      <c r="BX27" s="3">
        <f t="shared" si="13"/>
        <v>0</v>
      </c>
      <c r="BY27" s="3">
        <f t="shared" si="24"/>
        <v>3897469.8985599997</v>
      </c>
    </row>
    <row r="28" spans="1:77" x14ac:dyDescent="0.25">
      <c r="A28">
        <v>126901</v>
      </c>
      <c r="B28" t="s">
        <v>105</v>
      </c>
      <c r="C28" s="37">
        <v>42779.493055555555</v>
      </c>
      <c r="D28" s="5" t="s">
        <v>75</v>
      </c>
      <c r="E28" s="2">
        <v>3124.3629999999998</v>
      </c>
      <c r="F28" s="2">
        <v>155.09700000000001</v>
      </c>
      <c r="G28" s="2">
        <v>86.831000000000003</v>
      </c>
      <c r="H28" s="2">
        <v>0.91400000000000003</v>
      </c>
      <c r="I28" s="2">
        <v>0</v>
      </c>
      <c r="J28" s="2">
        <v>0</v>
      </c>
      <c r="K28" s="2">
        <v>0</v>
      </c>
      <c r="L28" s="2">
        <v>178.40299999999999</v>
      </c>
      <c r="M28" s="2">
        <v>167.608</v>
      </c>
      <c r="N28" s="2">
        <v>2288.8420000000001</v>
      </c>
      <c r="O28" s="2">
        <v>0.68100000000000005</v>
      </c>
      <c r="P28" s="2">
        <v>368.63299999999998</v>
      </c>
      <c r="Q28" s="2">
        <v>0</v>
      </c>
      <c r="R28" s="3">
        <v>262961</v>
      </c>
      <c r="S28" s="3">
        <v>0</v>
      </c>
      <c r="T28" s="3">
        <v>-16206</v>
      </c>
      <c r="U28" s="3">
        <v>-627</v>
      </c>
      <c r="V28" s="3">
        <v>9374</v>
      </c>
      <c r="W28" s="3">
        <v>285719</v>
      </c>
      <c r="X28" s="3">
        <v>208904</v>
      </c>
      <c r="Y28" s="4">
        <v>0.98329999999999995</v>
      </c>
      <c r="Z28" s="4">
        <v>1.1000000000000001</v>
      </c>
      <c r="AA28" s="5" t="s">
        <v>75</v>
      </c>
      <c r="AB28" s="3">
        <v>298472</v>
      </c>
      <c r="AC28" s="3">
        <v>6244142</v>
      </c>
      <c r="AD28" s="2">
        <v>2638.7975418999999</v>
      </c>
      <c r="AE28" s="3">
        <v>204926010</v>
      </c>
      <c r="AF28" s="3">
        <v>15109667</v>
      </c>
      <c r="AG28" s="3">
        <v>0</v>
      </c>
      <c r="AH28" s="3">
        <v>15980935</v>
      </c>
      <c r="AI28" s="4">
        <v>1.04</v>
      </c>
      <c r="AJ28" s="3">
        <v>1442178936</v>
      </c>
      <c r="AK28" s="3">
        <v>1320665</v>
      </c>
      <c r="AL28" s="3">
        <v>0</v>
      </c>
      <c r="AM28" s="3">
        <v>0</v>
      </c>
      <c r="AN28" s="3">
        <v>250000</v>
      </c>
      <c r="AO28" s="3">
        <v>0</v>
      </c>
      <c r="AP28" s="3">
        <v>0</v>
      </c>
      <c r="AQ28" s="3">
        <v>5054</v>
      </c>
      <c r="AR28" s="3">
        <v>5413</v>
      </c>
      <c r="AS28" s="3">
        <v>23979140</v>
      </c>
      <c r="AT28" s="2">
        <v>4483.6409999999996</v>
      </c>
      <c r="AU28" s="2">
        <v>4593.8999999999996</v>
      </c>
      <c r="AV28" s="5" t="s">
        <v>1686</v>
      </c>
      <c r="AW28" s="3">
        <v>0</v>
      </c>
      <c r="AX28" s="3">
        <v>0</v>
      </c>
      <c r="AY28" s="3">
        <v>0</v>
      </c>
      <c r="AZ28" s="3">
        <v>0</v>
      </c>
      <c r="BA28" s="3">
        <f t="shared" si="14"/>
        <v>5667</v>
      </c>
      <c r="BB28" s="3">
        <f t="shared" si="0"/>
        <v>5054</v>
      </c>
      <c r="BC28" s="3">
        <f t="shared" si="1"/>
        <v>5413</v>
      </c>
      <c r="BD28" s="3">
        <f t="shared" si="2"/>
        <v>5667</v>
      </c>
      <c r="BE28" s="3">
        <f t="shared" si="3"/>
        <v>23979139.733339999</v>
      </c>
      <c r="BF28" s="3">
        <f t="shared" si="15"/>
        <v>23437291.733339999</v>
      </c>
      <c r="BG28" s="2">
        <f t="shared" si="4"/>
        <v>4483.5951398436473</v>
      </c>
      <c r="BH28" s="6">
        <f t="shared" si="5"/>
        <v>1.4999999999999999E-2</v>
      </c>
      <c r="BI28" s="3">
        <f t="shared" si="16"/>
        <v>9795925.7450222522</v>
      </c>
      <c r="BJ28" s="3">
        <f t="shared" si="6"/>
        <v>2304567901.8796349</v>
      </c>
      <c r="BK28" s="3">
        <f t="shared" si="17"/>
        <v>0</v>
      </c>
      <c r="BL28" s="3">
        <f t="shared" si="18"/>
        <v>0</v>
      </c>
      <c r="BM28" s="3">
        <f t="shared" si="7"/>
        <v>0</v>
      </c>
      <c r="BN28" s="3">
        <f t="shared" si="8"/>
        <v>0</v>
      </c>
      <c r="BO28" s="3">
        <f t="shared" si="19"/>
        <v>0</v>
      </c>
      <c r="BP28" s="3">
        <f t="shared" si="20"/>
        <v>0</v>
      </c>
      <c r="BQ28" s="3">
        <f t="shared" si="9"/>
        <v>1432508647.1800454</v>
      </c>
      <c r="BR28" s="3">
        <f t="shared" si="21"/>
        <v>9670288.8199546337</v>
      </c>
      <c r="BS28" s="3">
        <f t="shared" si="22"/>
        <v>0</v>
      </c>
      <c r="BT28" s="3">
        <f t="shared" si="10"/>
        <v>0</v>
      </c>
      <c r="BU28" s="3">
        <f t="shared" si="11"/>
        <v>0</v>
      </c>
      <c r="BV28" s="3">
        <f t="shared" si="12"/>
        <v>0</v>
      </c>
      <c r="BW28" s="3">
        <f t="shared" si="23"/>
        <v>0</v>
      </c>
      <c r="BX28" s="3">
        <f t="shared" si="13"/>
        <v>0</v>
      </c>
      <c r="BY28" s="3">
        <f t="shared" si="24"/>
        <v>9798194.2556519993</v>
      </c>
    </row>
    <row r="29" spans="1:77" x14ac:dyDescent="0.25">
      <c r="A29">
        <v>20901</v>
      </c>
      <c r="B29" t="s">
        <v>106</v>
      </c>
      <c r="C29" s="37">
        <v>42779.493055555555</v>
      </c>
      <c r="D29" s="5" t="s">
        <v>75</v>
      </c>
      <c r="E29" s="2">
        <v>20024.916000000001</v>
      </c>
      <c r="F29" s="2">
        <v>1417.2750000000001</v>
      </c>
      <c r="G29" s="2">
        <v>731.678</v>
      </c>
      <c r="H29" s="2">
        <v>12</v>
      </c>
      <c r="I29" s="2">
        <v>0</v>
      </c>
      <c r="J29" s="2">
        <v>4.0670000000000002</v>
      </c>
      <c r="K29" s="2">
        <v>0</v>
      </c>
      <c r="L29" s="2">
        <v>1259.9280000000001</v>
      </c>
      <c r="M29" s="2">
        <v>1087.7619999999999</v>
      </c>
      <c r="N29" s="2">
        <v>10768.843000000001</v>
      </c>
      <c r="O29" s="2">
        <v>2.883</v>
      </c>
      <c r="P29" s="2">
        <v>3350.3069999999998</v>
      </c>
      <c r="Q29" s="2">
        <v>0</v>
      </c>
      <c r="R29" s="3">
        <v>1613445</v>
      </c>
      <c r="S29" s="3">
        <v>0</v>
      </c>
      <c r="T29" s="3">
        <v>-57313</v>
      </c>
      <c r="U29" s="3">
        <v>-2215</v>
      </c>
      <c r="V29" s="3">
        <v>561950</v>
      </c>
      <c r="W29" s="3">
        <v>2351545</v>
      </c>
      <c r="X29" s="3">
        <v>1867461</v>
      </c>
      <c r="Y29" s="4">
        <v>0.98</v>
      </c>
      <c r="Z29" s="4">
        <v>1.1499999999999999</v>
      </c>
      <c r="AA29" s="5" t="s">
        <v>75</v>
      </c>
      <c r="AB29" s="3">
        <v>2121383</v>
      </c>
      <c r="AC29" s="3">
        <v>27593361</v>
      </c>
      <c r="AD29" s="2">
        <v>11258.345095000001</v>
      </c>
      <c r="AE29" s="3">
        <v>1070825746</v>
      </c>
      <c r="AF29" s="3">
        <v>55627853</v>
      </c>
      <c r="AG29" s="3">
        <v>0</v>
      </c>
      <c r="AH29" s="3">
        <v>59033640</v>
      </c>
      <c r="AI29" s="4">
        <v>1.04</v>
      </c>
      <c r="AJ29" s="3">
        <v>5100366861</v>
      </c>
      <c r="AK29" s="3">
        <v>8122372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5037</v>
      </c>
      <c r="AR29" s="3">
        <v>5574</v>
      </c>
      <c r="AS29" s="3">
        <v>152898196</v>
      </c>
      <c r="AT29" s="2">
        <v>28048.027999999998</v>
      </c>
      <c r="AV29" s="5" t="s">
        <v>1345</v>
      </c>
      <c r="AX29" s="3">
        <v>0</v>
      </c>
      <c r="AZ29" s="3">
        <v>0</v>
      </c>
      <c r="BA29" s="3">
        <f t="shared" si="14"/>
        <v>5574</v>
      </c>
      <c r="BB29" s="3">
        <f t="shared" si="0"/>
        <v>5037</v>
      </c>
      <c r="BC29" s="3">
        <f t="shared" si="1"/>
        <v>5574</v>
      </c>
      <c r="BD29" s="3">
        <f t="shared" si="2"/>
        <v>5574</v>
      </c>
      <c r="BE29" s="3">
        <f t="shared" si="3"/>
        <v>152898195.27298</v>
      </c>
      <c r="BF29" s="3">
        <f t="shared" si="15"/>
        <v>148428568.27298</v>
      </c>
      <c r="BG29" s="2">
        <f t="shared" si="4"/>
        <v>28048.1939557677</v>
      </c>
      <c r="BH29" s="6">
        <f t="shared" si="5"/>
        <v>1.4999999999999999E-2</v>
      </c>
      <c r="BI29" s="3">
        <f t="shared" si="16"/>
        <v>65906705.633099899</v>
      </c>
      <c r="BJ29" s="3">
        <f t="shared" si="6"/>
        <v>14416771693.264597</v>
      </c>
      <c r="BK29" s="3">
        <f t="shared" si="17"/>
        <v>0</v>
      </c>
      <c r="BL29" s="3">
        <f t="shared" si="18"/>
        <v>0</v>
      </c>
      <c r="BM29" s="3">
        <f t="shared" si="7"/>
        <v>0</v>
      </c>
      <c r="BN29" s="3">
        <f t="shared" si="8"/>
        <v>0</v>
      </c>
      <c r="BO29" s="3">
        <f t="shared" si="19"/>
        <v>0</v>
      </c>
      <c r="BP29" s="3">
        <f t="shared" si="20"/>
        <v>0</v>
      </c>
      <c r="BQ29" s="3">
        <f t="shared" si="9"/>
        <v>8961397968.8677807</v>
      </c>
      <c r="BR29" s="3">
        <f t="shared" si="21"/>
        <v>0</v>
      </c>
      <c r="BS29" s="3">
        <f t="shared" si="22"/>
        <v>0</v>
      </c>
      <c r="BT29" s="3">
        <f t="shared" si="10"/>
        <v>0</v>
      </c>
      <c r="BU29" s="3">
        <f t="shared" si="11"/>
        <v>0</v>
      </c>
      <c r="BV29" s="3">
        <f t="shared" si="12"/>
        <v>0</v>
      </c>
      <c r="BW29" s="3">
        <f t="shared" si="23"/>
        <v>0</v>
      </c>
      <c r="BX29" s="3">
        <f t="shared" si="13"/>
        <v>0</v>
      </c>
      <c r="BY29" s="3">
        <f t="shared" si="24"/>
        <v>102914600.03518</v>
      </c>
    </row>
    <row r="30" spans="1:77" x14ac:dyDescent="0.25">
      <c r="A30">
        <v>249901</v>
      </c>
      <c r="B30" t="s">
        <v>107</v>
      </c>
      <c r="C30" s="37">
        <v>42779.493055555555</v>
      </c>
      <c r="D30" s="5" t="s">
        <v>75</v>
      </c>
      <c r="E30" s="2">
        <v>565.38300000000004</v>
      </c>
      <c r="F30" s="2">
        <v>54.872</v>
      </c>
      <c r="G30" s="2">
        <v>9.8960000000000008</v>
      </c>
      <c r="H30" s="2">
        <v>0</v>
      </c>
      <c r="I30" s="2">
        <v>0</v>
      </c>
      <c r="J30" s="2">
        <v>0</v>
      </c>
      <c r="K30" s="2">
        <v>0</v>
      </c>
      <c r="L30" s="2">
        <v>70.921000000000006</v>
      </c>
      <c r="M30" s="2">
        <v>32.731999999999999</v>
      </c>
      <c r="N30" s="2">
        <v>253.5</v>
      </c>
      <c r="O30" s="2">
        <v>0</v>
      </c>
      <c r="P30" s="2">
        <v>26.648</v>
      </c>
      <c r="Q30" s="2">
        <v>0</v>
      </c>
      <c r="R30" s="3">
        <v>52743</v>
      </c>
      <c r="S30" s="3">
        <v>0</v>
      </c>
      <c r="T30" s="3">
        <v>-4769</v>
      </c>
      <c r="U30" s="3">
        <v>-185</v>
      </c>
      <c r="V30" s="3">
        <v>0</v>
      </c>
      <c r="W30" s="3">
        <v>88744</v>
      </c>
      <c r="X30" s="3">
        <v>17676</v>
      </c>
      <c r="Y30" s="4">
        <v>0.95730000000000004</v>
      </c>
      <c r="Z30" s="4">
        <v>1.1000000000000001</v>
      </c>
      <c r="AA30" s="5" t="s">
        <v>75</v>
      </c>
      <c r="AB30" s="3">
        <v>224367</v>
      </c>
      <c r="AC30" s="3">
        <v>1519630</v>
      </c>
      <c r="AD30" s="2">
        <v>661.62187589999996</v>
      </c>
      <c r="AE30" s="3">
        <v>55339443</v>
      </c>
      <c r="AF30" s="3">
        <v>4324080</v>
      </c>
      <c r="AG30" s="3">
        <v>689739</v>
      </c>
      <c r="AH30" s="3">
        <v>5284836</v>
      </c>
      <c r="AI30" s="4">
        <v>1.17</v>
      </c>
      <c r="AJ30" s="3">
        <v>424402661</v>
      </c>
      <c r="AK30" s="3">
        <v>264295</v>
      </c>
      <c r="AL30" s="3">
        <v>0</v>
      </c>
      <c r="AM30" s="3">
        <v>0</v>
      </c>
      <c r="AN30" s="3">
        <v>63093</v>
      </c>
      <c r="AO30" s="3">
        <v>0</v>
      </c>
      <c r="AP30" s="3">
        <v>0</v>
      </c>
      <c r="AQ30" s="3">
        <v>4921</v>
      </c>
      <c r="AR30" s="3">
        <v>5270</v>
      </c>
      <c r="AS30" s="3">
        <v>5337978</v>
      </c>
      <c r="AT30" s="2">
        <v>1022.04199999999</v>
      </c>
      <c r="AU30" s="2">
        <v>1058.7349999999999</v>
      </c>
      <c r="AV30" s="5" t="s">
        <v>2032</v>
      </c>
      <c r="AW30" s="3">
        <v>0</v>
      </c>
      <c r="AX30" s="3">
        <v>99830</v>
      </c>
      <c r="AY30" s="3">
        <v>0</v>
      </c>
      <c r="AZ30" s="3">
        <v>4212</v>
      </c>
      <c r="BA30" s="3">
        <f t="shared" si="14"/>
        <v>6633</v>
      </c>
      <c r="BB30" s="3">
        <f t="shared" si="0"/>
        <v>4921</v>
      </c>
      <c r="BC30" s="3">
        <f t="shared" si="1"/>
        <v>5270</v>
      </c>
      <c r="BD30" s="3">
        <f t="shared" si="2"/>
        <v>6633</v>
      </c>
      <c r="BE30" s="3">
        <f t="shared" si="3"/>
        <v>5337976.3214699998</v>
      </c>
      <c r="BF30" s="3">
        <f t="shared" si="15"/>
        <v>5201258.3214699998</v>
      </c>
      <c r="BG30" s="2">
        <f t="shared" si="4"/>
        <v>1021.9537680956989</v>
      </c>
      <c r="BH30" s="6">
        <f t="shared" si="5"/>
        <v>1.4999999999999999E-2</v>
      </c>
      <c r="BI30" s="3">
        <f t="shared" si="16"/>
        <v>2429516.0280485586</v>
      </c>
      <c r="BJ30" s="3">
        <f t="shared" si="6"/>
        <v>525284236.80118924</v>
      </c>
      <c r="BK30" s="3">
        <f t="shared" si="17"/>
        <v>0</v>
      </c>
      <c r="BL30" s="3">
        <f t="shared" si="18"/>
        <v>0</v>
      </c>
      <c r="BM30" s="3">
        <f t="shared" si="7"/>
        <v>0</v>
      </c>
      <c r="BN30" s="3">
        <f t="shared" si="8"/>
        <v>0</v>
      </c>
      <c r="BO30" s="3">
        <f t="shared" si="19"/>
        <v>0</v>
      </c>
      <c r="BP30" s="3">
        <f t="shared" si="20"/>
        <v>0</v>
      </c>
      <c r="BQ30" s="3">
        <f t="shared" si="9"/>
        <v>326514228.9065758</v>
      </c>
      <c r="BR30" s="3">
        <f t="shared" si="21"/>
        <v>97888432.093424201</v>
      </c>
      <c r="BS30" s="3">
        <f t="shared" si="22"/>
        <v>159088.23263406992</v>
      </c>
      <c r="BT30" s="3">
        <f t="shared" si="10"/>
        <v>519.25124592939346</v>
      </c>
      <c r="BU30" s="3">
        <f t="shared" si="11"/>
        <v>4212</v>
      </c>
      <c r="BV30" s="3">
        <f t="shared" si="12"/>
        <v>1899.2744262227575</v>
      </c>
      <c r="BW30" s="3">
        <f t="shared" si="23"/>
        <v>152976.95820784717</v>
      </c>
      <c r="BX30" s="3">
        <f t="shared" si="13"/>
        <v>152976.95820784717</v>
      </c>
      <c r="BY30" s="3">
        <f t="shared" si="24"/>
        <v>1275169.647717</v>
      </c>
    </row>
    <row r="31" spans="1:77" x14ac:dyDescent="0.25">
      <c r="A31">
        <v>188901</v>
      </c>
      <c r="B31" t="s">
        <v>108</v>
      </c>
      <c r="C31" s="37">
        <v>42779.493055555555</v>
      </c>
      <c r="D31" s="5" t="s">
        <v>75</v>
      </c>
      <c r="E31" s="2">
        <v>28237.804</v>
      </c>
      <c r="F31" s="2">
        <v>2093.9110000000001</v>
      </c>
      <c r="G31" s="2">
        <v>827.3</v>
      </c>
      <c r="H31" s="2">
        <v>9.0190000000000001</v>
      </c>
      <c r="I31" s="2">
        <v>0</v>
      </c>
      <c r="J31" s="2">
        <v>0</v>
      </c>
      <c r="K31" s="2">
        <v>0</v>
      </c>
      <c r="L31" s="2">
        <v>1462.258</v>
      </c>
      <c r="M31" s="2">
        <v>1518.674</v>
      </c>
      <c r="N31" s="2">
        <v>26215.708999999999</v>
      </c>
      <c r="O31" s="2">
        <v>10.372</v>
      </c>
      <c r="P31" s="2">
        <v>4906.259</v>
      </c>
      <c r="Q31" s="2">
        <v>0</v>
      </c>
      <c r="R31" s="3">
        <v>2100047</v>
      </c>
      <c r="S31" s="3">
        <v>0</v>
      </c>
      <c r="T31" s="3">
        <v>-88758</v>
      </c>
      <c r="U31" s="3">
        <v>-3430</v>
      </c>
      <c r="V31" s="3">
        <v>28993</v>
      </c>
      <c r="W31" s="3">
        <v>1162152</v>
      </c>
      <c r="X31" s="3">
        <v>2718558</v>
      </c>
      <c r="Y31" s="4">
        <v>1</v>
      </c>
      <c r="Z31" s="4">
        <v>1.1100000000000001</v>
      </c>
      <c r="AA31" s="5" t="s">
        <v>75</v>
      </c>
      <c r="AB31" s="3">
        <v>7244955</v>
      </c>
      <c r="AC31" s="3">
        <v>72021839</v>
      </c>
      <c r="AD31" s="2">
        <v>30916.1713007</v>
      </c>
      <c r="AE31" s="3">
        <v>3581764637</v>
      </c>
      <c r="AF31" s="3">
        <v>86093547</v>
      </c>
      <c r="AG31" s="3">
        <v>1721871</v>
      </c>
      <c r="AH31" s="3">
        <v>92981031</v>
      </c>
      <c r="AI31" s="4">
        <v>1.08</v>
      </c>
      <c r="AJ31" s="3">
        <v>7898680592</v>
      </c>
      <c r="AK31" s="3">
        <v>11843310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5140</v>
      </c>
      <c r="AR31" s="3">
        <v>5541</v>
      </c>
      <c r="AS31" s="3">
        <v>220366721</v>
      </c>
      <c r="AT31" s="2">
        <v>40721.701000000001</v>
      </c>
      <c r="AV31" s="5" t="s">
        <v>1323</v>
      </c>
      <c r="BA31" s="3">
        <f t="shared" si="14"/>
        <v>5541</v>
      </c>
      <c r="BB31" s="3">
        <f t="shared" si="0"/>
        <v>5140</v>
      </c>
      <c r="BC31" s="3">
        <f t="shared" si="1"/>
        <v>5541</v>
      </c>
      <c r="BD31" s="3">
        <f t="shared" si="2"/>
        <v>5541</v>
      </c>
      <c r="BE31" s="3">
        <f t="shared" si="3"/>
        <v>220366721.05039996</v>
      </c>
      <c r="BF31" s="3">
        <f t="shared" si="15"/>
        <v>217164287.05039996</v>
      </c>
      <c r="BG31" s="2">
        <f t="shared" si="4"/>
        <v>40721.05833600746</v>
      </c>
      <c r="BH31" s="6">
        <f t="shared" si="5"/>
        <v>1.4999999999999999E-2</v>
      </c>
      <c r="BI31" s="3">
        <f t="shared" si="16"/>
        <v>92562494.689961791</v>
      </c>
      <c r="BJ31" s="3">
        <f t="shared" si="6"/>
        <v>20930623984.707836</v>
      </c>
      <c r="BK31" s="3">
        <f t="shared" si="17"/>
        <v>0</v>
      </c>
      <c r="BL31" s="3">
        <f t="shared" si="18"/>
        <v>0</v>
      </c>
      <c r="BM31" s="3">
        <f t="shared" si="7"/>
        <v>0</v>
      </c>
      <c r="BN31" s="3">
        <f t="shared" si="8"/>
        <v>0</v>
      </c>
      <c r="BO31" s="3">
        <f t="shared" si="19"/>
        <v>0</v>
      </c>
      <c r="BP31" s="3">
        <f t="shared" si="20"/>
        <v>0</v>
      </c>
      <c r="BQ31" s="3">
        <f t="shared" si="9"/>
        <v>13010378138.354383</v>
      </c>
      <c r="BR31" s="3">
        <f t="shared" si="21"/>
        <v>0</v>
      </c>
      <c r="BS31" s="3">
        <f t="shared" si="22"/>
        <v>0</v>
      </c>
      <c r="BT31" s="3">
        <f t="shared" si="10"/>
        <v>0</v>
      </c>
      <c r="BU31" s="3">
        <f t="shared" si="11"/>
        <v>0</v>
      </c>
      <c r="BV31" s="3">
        <f t="shared" si="12"/>
        <v>0</v>
      </c>
      <c r="BW31" s="3">
        <f t="shared" si="23"/>
        <v>0</v>
      </c>
      <c r="BX31" s="3">
        <f t="shared" si="13"/>
        <v>0</v>
      </c>
      <c r="BY31" s="3">
        <f t="shared" si="24"/>
        <v>141379915.13039994</v>
      </c>
    </row>
    <row r="32" spans="1:77" x14ac:dyDescent="0.25">
      <c r="A32">
        <v>84804</v>
      </c>
      <c r="B32" t="s">
        <v>109</v>
      </c>
      <c r="C32" s="37">
        <v>42776.52847222222</v>
      </c>
      <c r="D32" s="5" t="s">
        <v>76</v>
      </c>
      <c r="E32" s="2">
        <v>240.96799999999999</v>
      </c>
      <c r="F32" s="2">
        <v>10.845999999999901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12.218999999999999</v>
      </c>
      <c r="N32" s="2">
        <v>257.83</v>
      </c>
      <c r="O32" s="2">
        <v>0</v>
      </c>
      <c r="P32" s="2">
        <v>0</v>
      </c>
      <c r="Q32" s="2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4">
        <v>0</v>
      </c>
      <c r="Z32" s="4">
        <v>1</v>
      </c>
      <c r="AA32" s="5" t="s">
        <v>75</v>
      </c>
      <c r="AB32" s="3">
        <v>0</v>
      </c>
      <c r="AC32" s="3">
        <v>0</v>
      </c>
      <c r="AD32" s="2">
        <v>0</v>
      </c>
      <c r="AE32" s="3">
        <v>0</v>
      </c>
      <c r="AF32" s="3">
        <v>0</v>
      </c>
      <c r="AG32" s="3">
        <v>0</v>
      </c>
      <c r="AH32" s="3">
        <v>0</v>
      </c>
      <c r="AI32" s="4">
        <v>0</v>
      </c>
      <c r="AJ32" s="3">
        <v>0</v>
      </c>
      <c r="AK32" s="3">
        <v>93549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5050</v>
      </c>
      <c r="AR32" s="3">
        <v>5334</v>
      </c>
      <c r="AS32" s="3">
        <v>1970831</v>
      </c>
      <c r="AT32" s="2">
        <v>379.88499999999999</v>
      </c>
      <c r="AV32" s="5" t="s">
        <v>2031</v>
      </c>
      <c r="AX32" s="3">
        <v>0</v>
      </c>
      <c r="AZ32" s="3">
        <v>0</v>
      </c>
      <c r="BA32" s="3">
        <f t="shared" si="14"/>
        <v>6465</v>
      </c>
      <c r="BB32" s="3">
        <f t="shared" si="0"/>
        <v>5050</v>
      </c>
      <c r="BC32" s="3">
        <f t="shared" si="1"/>
        <v>5335</v>
      </c>
      <c r="BD32" s="3">
        <f t="shared" si="2"/>
        <v>6465</v>
      </c>
      <c r="BE32" s="3">
        <f t="shared" si="3"/>
        <v>1970831.2001999991</v>
      </c>
      <c r="BF32" s="3">
        <f t="shared" si="15"/>
        <v>1970831.2001999991</v>
      </c>
      <c r="BG32" s="2">
        <f t="shared" si="4"/>
        <v>379.83950586129316</v>
      </c>
      <c r="BH32" s="6">
        <f t="shared" si="5"/>
        <v>1.4999999999999999E-2</v>
      </c>
      <c r="BI32" s="3">
        <f t="shared" si="16"/>
        <v>0</v>
      </c>
      <c r="BJ32" s="3">
        <f t="shared" si="6"/>
        <v>195237506.01270467</v>
      </c>
      <c r="BK32" s="3">
        <f t="shared" si="17"/>
        <v>0</v>
      </c>
      <c r="BL32" s="3">
        <f t="shared" si="18"/>
        <v>0</v>
      </c>
      <c r="BM32" s="3">
        <f t="shared" si="7"/>
        <v>0</v>
      </c>
      <c r="BN32" s="3">
        <f t="shared" si="8"/>
        <v>0</v>
      </c>
      <c r="BO32" s="3">
        <f t="shared" si="19"/>
        <v>0</v>
      </c>
      <c r="BP32" s="3">
        <f t="shared" si="20"/>
        <v>0</v>
      </c>
      <c r="BQ32" s="3">
        <f t="shared" si="9"/>
        <v>121358722.12268317</v>
      </c>
      <c r="BR32" s="3">
        <f t="shared" si="21"/>
        <v>0</v>
      </c>
      <c r="BS32" s="3">
        <f t="shared" si="22"/>
        <v>0</v>
      </c>
      <c r="BT32" s="3">
        <f t="shared" si="10"/>
        <v>0</v>
      </c>
      <c r="BU32" s="3">
        <f t="shared" si="11"/>
        <v>0</v>
      </c>
      <c r="BV32" s="3">
        <f t="shared" si="12"/>
        <v>0</v>
      </c>
      <c r="BW32" s="3">
        <f t="shared" si="23"/>
        <v>0</v>
      </c>
      <c r="BX32" s="3">
        <f t="shared" si="13"/>
        <v>0</v>
      </c>
      <c r="BY32" s="3">
        <f t="shared" si="24"/>
        <v>1970831.2001999991</v>
      </c>
    </row>
    <row r="33" spans="1:77" x14ac:dyDescent="0.25">
      <c r="A33">
        <v>140901</v>
      </c>
      <c r="B33" t="s">
        <v>110</v>
      </c>
      <c r="C33" s="37">
        <v>42776.52847222222</v>
      </c>
      <c r="D33" s="5" t="s">
        <v>75</v>
      </c>
      <c r="E33" s="2">
        <v>130</v>
      </c>
      <c r="F33" s="2">
        <v>7.7469999999999999</v>
      </c>
      <c r="G33" s="2">
        <v>9.6809999999999992</v>
      </c>
      <c r="H33" s="2">
        <v>0</v>
      </c>
      <c r="I33" s="2">
        <v>0</v>
      </c>
      <c r="J33" s="2">
        <v>0</v>
      </c>
      <c r="K33" s="2">
        <v>0</v>
      </c>
      <c r="L33" s="2">
        <v>11.265000000000001</v>
      </c>
      <c r="M33" s="2">
        <v>2.6819999999999999</v>
      </c>
      <c r="N33" s="2">
        <v>117.68600000000001</v>
      </c>
      <c r="O33" s="2">
        <v>0</v>
      </c>
      <c r="P33" s="2">
        <v>35.070999999999998</v>
      </c>
      <c r="Q33" s="2">
        <v>0</v>
      </c>
      <c r="R33" s="3">
        <v>9610</v>
      </c>
      <c r="S33" s="3">
        <v>0</v>
      </c>
      <c r="T33" s="3">
        <v>-505</v>
      </c>
      <c r="U33" s="3">
        <v>-20</v>
      </c>
      <c r="V33" s="3">
        <v>0</v>
      </c>
      <c r="W33" s="3">
        <v>9360</v>
      </c>
      <c r="X33" s="3">
        <v>25700</v>
      </c>
      <c r="Y33" s="4">
        <v>1</v>
      </c>
      <c r="Z33" s="4">
        <v>1.06</v>
      </c>
      <c r="AA33" s="5" t="s">
        <v>75</v>
      </c>
      <c r="AB33" s="3">
        <v>80427</v>
      </c>
      <c r="AC33" s="3">
        <v>829310</v>
      </c>
      <c r="AD33" s="2">
        <v>371.4804211</v>
      </c>
      <c r="AE33" s="3">
        <v>26912424</v>
      </c>
      <c r="AF33" s="3">
        <v>471283</v>
      </c>
      <c r="AG33" s="3">
        <v>51841</v>
      </c>
      <c r="AH33" s="3">
        <v>551401</v>
      </c>
      <c r="AI33" s="4">
        <v>1.17</v>
      </c>
      <c r="AJ33" s="3">
        <v>44866906</v>
      </c>
      <c r="AK33" s="3">
        <v>55188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5140</v>
      </c>
      <c r="AR33" s="3">
        <v>5359</v>
      </c>
      <c r="AS33" s="3">
        <v>1417873</v>
      </c>
      <c r="AT33" s="2">
        <v>266.69900000000001</v>
      </c>
      <c r="AV33" s="5" t="s">
        <v>1382</v>
      </c>
      <c r="BA33" s="3">
        <f t="shared" si="14"/>
        <v>7328</v>
      </c>
      <c r="BB33" s="3">
        <f t="shared" si="0"/>
        <v>5140</v>
      </c>
      <c r="BC33" s="3">
        <f t="shared" si="1"/>
        <v>5359</v>
      </c>
      <c r="BD33" s="3">
        <f t="shared" si="2"/>
        <v>7328</v>
      </c>
      <c r="BE33" s="3">
        <f t="shared" si="3"/>
        <v>1417873.0867200005</v>
      </c>
      <c r="BF33" s="3">
        <f t="shared" si="15"/>
        <v>1399408.0867200005</v>
      </c>
      <c r="BG33" s="2">
        <f t="shared" si="4"/>
        <v>266.69534980743123</v>
      </c>
      <c r="BH33" s="6">
        <f t="shared" si="5"/>
        <v>1.4999999999999999E-2</v>
      </c>
      <c r="BI33" s="3">
        <f t="shared" si="16"/>
        <v>597935.59324167634</v>
      </c>
      <c r="BJ33" s="3">
        <f t="shared" si="6"/>
        <v>137081409.80101964</v>
      </c>
      <c r="BK33" s="3">
        <f t="shared" si="17"/>
        <v>0</v>
      </c>
      <c r="BL33" s="3">
        <f t="shared" si="18"/>
        <v>0</v>
      </c>
      <c r="BM33" s="3">
        <f t="shared" si="7"/>
        <v>0</v>
      </c>
      <c r="BN33" s="3">
        <f t="shared" si="8"/>
        <v>0</v>
      </c>
      <c r="BO33" s="3">
        <f t="shared" si="19"/>
        <v>0</v>
      </c>
      <c r="BP33" s="3">
        <f t="shared" si="20"/>
        <v>0</v>
      </c>
      <c r="BQ33" s="3">
        <f t="shared" si="9"/>
        <v>85209164.263474271</v>
      </c>
      <c r="BR33" s="3">
        <f t="shared" si="21"/>
        <v>0</v>
      </c>
      <c r="BS33" s="3">
        <f t="shared" si="22"/>
        <v>0</v>
      </c>
      <c r="BT33" s="3">
        <f t="shared" si="10"/>
        <v>0</v>
      </c>
      <c r="BU33" s="3">
        <f t="shared" si="11"/>
        <v>0</v>
      </c>
      <c r="BV33" s="3">
        <f t="shared" si="12"/>
        <v>0</v>
      </c>
      <c r="BW33" s="3">
        <f t="shared" si="23"/>
        <v>0</v>
      </c>
      <c r="BX33" s="3">
        <f t="shared" si="13"/>
        <v>0</v>
      </c>
      <c r="BY33" s="3">
        <f t="shared" si="24"/>
        <v>969204.02672000043</v>
      </c>
    </row>
    <row r="34" spans="1:77" x14ac:dyDescent="0.25">
      <c r="A34">
        <v>101819</v>
      </c>
      <c r="B34" t="s">
        <v>111</v>
      </c>
      <c r="C34" s="37">
        <v>42776.52847222222</v>
      </c>
      <c r="D34" s="5" t="s">
        <v>76</v>
      </c>
      <c r="E34" s="2">
        <v>446.00200000000001</v>
      </c>
      <c r="F34" s="2">
        <v>21.02</v>
      </c>
      <c r="G34" s="2">
        <v>6.0670000000000002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515</v>
      </c>
      <c r="O34" s="2">
        <v>0</v>
      </c>
      <c r="P34" s="2">
        <v>363.60500000000002</v>
      </c>
      <c r="Q34" s="2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235071</v>
      </c>
      <c r="Y34" s="4">
        <v>0</v>
      </c>
      <c r="Z34" s="4">
        <v>1</v>
      </c>
      <c r="AA34" s="5" t="s">
        <v>75</v>
      </c>
      <c r="AB34" s="3">
        <v>0</v>
      </c>
      <c r="AC34" s="3">
        <v>0</v>
      </c>
      <c r="AD34" s="2">
        <v>0</v>
      </c>
      <c r="AE34" s="3">
        <v>0</v>
      </c>
      <c r="AF34" s="3">
        <v>0</v>
      </c>
      <c r="AG34" s="3">
        <v>0</v>
      </c>
      <c r="AH34" s="3">
        <v>0</v>
      </c>
      <c r="AI34" s="4">
        <v>0</v>
      </c>
      <c r="AJ34" s="3">
        <v>0</v>
      </c>
      <c r="AK34" s="3">
        <v>184158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5050</v>
      </c>
      <c r="AR34" s="3">
        <v>5334</v>
      </c>
      <c r="AS34" s="3">
        <v>3963408</v>
      </c>
      <c r="AT34" s="2">
        <v>763.96100000000001</v>
      </c>
      <c r="AV34" s="5" t="s">
        <v>2031</v>
      </c>
      <c r="AX34" s="3">
        <v>0</v>
      </c>
      <c r="AZ34" s="3">
        <v>0</v>
      </c>
      <c r="BA34" s="3">
        <f t="shared" si="14"/>
        <v>6465</v>
      </c>
      <c r="BB34" s="3">
        <f t="shared" si="0"/>
        <v>5050</v>
      </c>
      <c r="BC34" s="3">
        <f t="shared" si="1"/>
        <v>5335</v>
      </c>
      <c r="BD34" s="3">
        <f t="shared" si="2"/>
        <v>6465</v>
      </c>
      <c r="BE34" s="3">
        <f t="shared" si="3"/>
        <v>3963408.3330000001</v>
      </c>
      <c r="BF34" s="3">
        <f t="shared" si="15"/>
        <v>3963408.3330000001</v>
      </c>
      <c r="BG34" s="2">
        <f t="shared" si="4"/>
        <v>763.87011864865872</v>
      </c>
      <c r="BH34" s="6">
        <f t="shared" si="5"/>
        <v>1.4999999999999999E-2</v>
      </c>
      <c r="BI34" s="3">
        <f t="shared" si="16"/>
        <v>0</v>
      </c>
      <c r="BJ34" s="3">
        <f t="shared" si="6"/>
        <v>392629240.98541057</v>
      </c>
      <c r="BK34" s="3">
        <f t="shared" si="17"/>
        <v>0</v>
      </c>
      <c r="BL34" s="3">
        <f t="shared" si="18"/>
        <v>0</v>
      </c>
      <c r="BM34" s="3">
        <f t="shared" si="7"/>
        <v>0</v>
      </c>
      <c r="BN34" s="3">
        <f t="shared" si="8"/>
        <v>0</v>
      </c>
      <c r="BO34" s="3">
        <f t="shared" si="19"/>
        <v>0</v>
      </c>
      <c r="BP34" s="3">
        <f t="shared" si="20"/>
        <v>0</v>
      </c>
      <c r="BQ34" s="3">
        <f t="shared" si="9"/>
        <v>244056502.90824646</v>
      </c>
      <c r="BR34" s="3">
        <f t="shared" si="21"/>
        <v>0</v>
      </c>
      <c r="BS34" s="3">
        <f t="shared" si="22"/>
        <v>0</v>
      </c>
      <c r="BT34" s="3">
        <f t="shared" si="10"/>
        <v>0</v>
      </c>
      <c r="BU34" s="3">
        <f t="shared" si="11"/>
        <v>0</v>
      </c>
      <c r="BV34" s="3">
        <f t="shared" si="12"/>
        <v>0</v>
      </c>
      <c r="BW34" s="3">
        <f t="shared" si="23"/>
        <v>0</v>
      </c>
      <c r="BX34" s="3">
        <f t="shared" si="13"/>
        <v>0</v>
      </c>
      <c r="BY34" s="3">
        <f t="shared" si="24"/>
        <v>3963408.3330000001</v>
      </c>
    </row>
    <row r="35" spans="1:77" x14ac:dyDescent="0.25">
      <c r="A35">
        <v>36901</v>
      </c>
      <c r="B35" t="s">
        <v>112</v>
      </c>
      <c r="C35" s="37">
        <v>42779.493055555555</v>
      </c>
      <c r="D35" s="5" t="s">
        <v>75</v>
      </c>
      <c r="E35" s="2">
        <v>1063.7529999999999</v>
      </c>
      <c r="F35" s="2">
        <v>68.277000000000001</v>
      </c>
      <c r="G35" s="2">
        <v>20.087</v>
      </c>
      <c r="H35" s="2">
        <v>0</v>
      </c>
      <c r="I35" s="2">
        <v>0</v>
      </c>
      <c r="J35" s="2">
        <v>0</v>
      </c>
      <c r="K35" s="2">
        <v>0</v>
      </c>
      <c r="L35" s="2">
        <v>63.125999999999998</v>
      </c>
      <c r="M35" s="2">
        <v>57.451999999999998</v>
      </c>
      <c r="N35" s="2">
        <v>706.38699999999994</v>
      </c>
      <c r="O35" s="2">
        <v>0.08</v>
      </c>
      <c r="P35" s="2">
        <v>102.51900000000001</v>
      </c>
      <c r="Q35" s="2">
        <v>0</v>
      </c>
      <c r="R35" s="3">
        <v>85494</v>
      </c>
      <c r="S35" s="3">
        <v>0</v>
      </c>
      <c r="T35" s="3">
        <v>-7099</v>
      </c>
      <c r="U35" s="3">
        <v>-275</v>
      </c>
      <c r="V35" s="3">
        <v>0</v>
      </c>
      <c r="W35" s="3">
        <v>134987</v>
      </c>
      <c r="X35" s="3">
        <v>69446</v>
      </c>
      <c r="Y35" s="4">
        <v>1</v>
      </c>
      <c r="Z35" s="4">
        <v>1.1200000000000001</v>
      </c>
      <c r="AA35" s="5" t="s">
        <v>76</v>
      </c>
      <c r="AB35" s="3">
        <v>1317317</v>
      </c>
      <c r="AC35" s="3">
        <v>4504168</v>
      </c>
      <c r="AD35" s="2">
        <v>1872.3651414999999</v>
      </c>
      <c r="AE35" s="3">
        <v>309614868</v>
      </c>
      <c r="AF35" s="3">
        <v>6210528</v>
      </c>
      <c r="AG35" s="3">
        <v>0</v>
      </c>
      <c r="AH35" s="3">
        <v>6583160</v>
      </c>
      <c r="AI35" s="4">
        <v>1.06</v>
      </c>
      <c r="AJ35" s="3">
        <v>631722042</v>
      </c>
      <c r="AK35" s="3">
        <v>472959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5140</v>
      </c>
      <c r="AR35" s="3">
        <v>5578</v>
      </c>
      <c r="AS35" s="3">
        <v>9682903</v>
      </c>
      <c r="AT35" s="2">
        <v>1770.039</v>
      </c>
      <c r="AU35" s="2">
        <v>1770.039</v>
      </c>
      <c r="AV35" s="5" t="s">
        <v>1395</v>
      </c>
      <c r="AW35" s="3">
        <v>0</v>
      </c>
      <c r="AX35" s="3">
        <v>0</v>
      </c>
      <c r="AY35" s="3">
        <v>0</v>
      </c>
      <c r="AZ35" s="3">
        <v>0</v>
      </c>
      <c r="BA35" s="3">
        <f t="shared" si="14"/>
        <v>6774</v>
      </c>
      <c r="BB35" s="3">
        <f t="shared" si="0"/>
        <v>5140</v>
      </c>
      <c r="BC35" s="3">
        <f t="shared" si="1"/>
        <v>5578</v>
      </c>
      <c r="BD35" s="3">
        <f t="shared" si="2"/>
        <v>6774</v>
      </c>
      <c r="BE35" s="3">
        <f t="shared" si="3"/>
        <v>9682902.5363600012</v>
      </c>
      <c r="BF35" s="3">
        <f t="shared" si="15"/>
        <v>9469520.5363600012</v>
      </c>
      <c r="BG35" s="2">
        <f t="shared" si="4"/>
        <v>1769.9871700787155</v>
      </c>
      <c r="BH35" s="6">
        <f t="shared" si="5"/>
        <v>1.4999999999999999E-2</v>
      </c>
      <c r="BI35" s="3">
        <f t="shared" si="16"/>
        <v>5030216.3862662325</v>
      </c>
      <c r="BJ35" s="3">
        <f t="shared" si="6"/>
        <v>909773405.42045975</v>
      </c>
      <c r="BK35" s="3">
        <f t="shared" si="17"/>
        <v>0</v>
      </c>
      <c r="BL35" s="3">
        <f t="shared" si="18"/>
        <v>0</v>
      </c>
      <c r="BM35" s="3">
        <f t="shared" si="7"/>
        <v>0</v>
      </c>
      <c r="BN35" s="3">
        <f t="shared" si="8"/>
        <v>0</v>
      </c>
      <c r="BO35" s="3">
        <f t="shared" si="19"/>
        <v>0</v>
      </c>
      <c r="BP35" s="3">
        <f t="shared" si="20"/>
        <v>0</v>
      </c>
      <c r="BQ35" s="3">
        <f t="shared" si="9"/>
        <v>565510900.84014964</v>
      </c>
      <c r="BR35" s="3">
        <f t="shared" si="21"/>
        <v>66211141.159850359</v>
      </c>
      <c r="BS35" s="3">
        <f t="shared" si="22"/>
        <v>0</v>
      </c>
      <c r="BT35" s="3">
        <f t="shared" si="10"/>
        <v>0</v>
      </c>
      <c r="BU35" s="3">
        <f t="shared" si="11"/>
        <v>0</v>
      </c>
      <c r="BV35" s="3">
        <f t="shared" si="12"/>
        <v>0</v>
      </c>
      <c r="BW35" s="3">
        <f t="shared" si="23"/>
        <v>0</v>
      </c>
      <c r="BX35" s="3">
        <f t="shared" si="13"/>
        <v>0</v>
      </c>
      <c r="BY35" s="3">
        <f t="shared" si="24"/>
        <v>3365682.1163600013</v>
      </c>
    </row>
    <row r="36" spans="1:77" x14ac:dyDescent="0.25">
      <c r="A36">
        <v>93901</v>
      </c>
      <c r="B36" t="s">
        <v>113</v>
      </c>
      <c r="C36" s="37">
        <v>42779.493055555555</v>
      </c>
      <c r="D36" s="5" t="s">
        <v>75</v>
      </c>
      <c r="E36" s="2">
        <v>733.74199999999996</v>
      </c>
      <c r="F36" s="2">
        <v>31.959</v>
      </c>
      <c r="G36" s="2">
        <v>19.791</v>
      </c>
      <c r="H36" s="2">
        <v>0</v>
      </c>
      <c r="I36" s="2">
        <v>0</v>
      </c>
      <c r="J36" s="2">
        <v>0</v>
      </c>
      <c r="K36" s="2">
        <v>0</v>
      </c>
      <c r="L36" s="2">
        <v>47.476999999999997</v>
      </c>
      <c r="M36" s="2">
        <v>39.567999999999998</v>
      </c>
      <c r="N36" s="2">
        <v>422.68200000000002</v>
      </c>
      <c r="O36" s="2">
        <v>0</v>
      </c>
      <c r="P36" s="2">
        <v>40.043999999999997</v>
      </c>
      <c r="Q36" s="2">
        <v>0</v>
      </c>
      <c r="R36" s="3">
        <v>58119</v>
      </c>
      <c r="S36" s="3">
        <v>0</v>
      </c>
      <c r="T36" s="3">
        <v>-6310</v>
      </c>
      <c r="U36" s="3">
        <v>-244</v>
      </c>
      <c r="V36" s="3">
        <v>0</v>
      </c>
      <c r="W36" s="3">
        <v>97968</v>
      </c>
      <c r="X36" s="3">
        <v>26461</v>
      </c>
      <c r="Y36" s="4">
        <v>1</v>
      </c>
      <c r="Z36" s="4">
        <v>1.08</v>
      </c>
      <c r="AA36" s="5" t="s">
        <v>75</v>
      </c>
      <c r="AB36" s="3">
        <v>184885</v>
      </c>
      <c r="AC36" s="3">
        <v>1665169</v>
      </c>
      <c r="AD36" s="2">
        <v>654.30616310000005</v>
      </c>
      <c r="AE36" s="3">
        <v>115502904</v>
      </c>
      <c r="AF36" s="3">
        <v>5731648</v>
      </c>
      <c r="AG36" s="3">
        <v>0</v>
      </c>
      <c r="AH36" s="3">
        <v>5960914</v>
      </c>
      <c r="AI36" s="4">
        <v>1.04</v>
      </c>
      <c r="AJ36" s="3">
        <v>561535434</v>
      </c>
      <c r="AK36" s="3">
        <v>313136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5140</v>
      </c>
      <c r="AR36" s="3">
        <v>5432</v>
      </c>
      <c r="AS36" s="3">
        <v>6393129</v>
      </c>
      <c r="AT36" s="2">
        <v>1182.059</v>
      </c>
      <c r="AU36" s="2">
        <v>1182.059</v>
      </c>
      <c r="AV36" s="5" t="s">
        <v>1569</v>
      </c>
      <c r="AW36" s="3">
        <v>0</v>
      </c>
      <c r="AX36" s="3">
        <v>0</v>
      </c>
      <c r="AY36" s="3">
        <v>0</v>
      </c>
      <c r="AZ36" s="3">
        <v>0</v>
      </c>
      <c r="BA36" s="3">
        <f t="shared" si="14"/>
        <v>6608</v>
      </c>
      <c r="BB36" s="3">
        <f t="shared" si="0"/>
        <v>5140</v>
      </c>
      <c r="BC36" s="3">
        <f t="shared" si="1"/>
        <v>5432</v>
      </c>
      <c r="BD36" s="3">
        <f t="shared" si="2"/>
        <v>6608</v>
      </c>
      <c r="BE36" s="3">
        <f t="shared" si="3"/>
        <v>6393128.2980800001</v>
      </c>
      <c r="BF36" s="3">
        <f t="shared" si="15"/>
        <v>6243351.2980800001</v>
      </c>
      <c r="BG36" s="2">
        <f t="shared" si="4"/>
        <v>1182.0124497018273</v>
      </c>
      <c r="BH36" s="6">
        <f t="shared" si="5"/>
        <v>1.4999999999999999E-2</v>
      </c>
      <c r="BI36" s="3">
        <f t="shared" si="16"/>
        <v>3029010.2060818919</v>
      </c>
      <c r="BJ36" s="3">
        <f t="shared" si="6"/>
        <v>607554399.14673924</v>
      </c>
      <c r="BK36" s="3">
        <f t="shared" si="17"/>
        <v>0</v>
      </c>
      <c r="BL36" s="3">
        <f t="shared" si="18"/>
        <v>0</v>
      </c>
      <c r="BM36" s="3">
        <f t="shared" si="7"/>
        <v>0</v>
      </c>
      <c r="BN36" s="3">
        <f t="shared" si="8"/>
        <v>0</v>
      </c>
      <c r="BO36" s="3">
        <f t="shared" si="19"/>
        <v>0</v>
      </c>
      <c r="BP36" s="3">
        <f t="shared" si="20"/>
        <v>0</v>
      </c>
      <c r="BQ36" s="3">
        <f t="shared" si="9"/>
        <v>377652977.67973381</v>
      </c>
      <c r="BR36" s="3">
        <f t="shared" si="21"/>
        <v>183882456.32026619</v>
      </c>
      <c r="BS36" s="3">
        <f t="shared" si="22"/>
        <v>0</v>
      </c>
      <c r="BT36" s="3">
        <f t="shared" si="10"/>
        <v>0</v>
      </c>
      <c r="BU36" s="3">
        <f t="shared" si="11"/>
        <v>0</v>
      </c>
      <c r="BV36" s="3">
        <f t="shared" si="12"/>
        <v>0</v>
      </c>
      <c r="BW36" s="3">
        <f t="shared" si="23"/>
        <v>0</v>
      </c>
      <c r="BX36" s="3">
        <f t="shared" si="13"/>
        <v>0</v>
      </c>
      <c r="BY36" s="3">
        <f t="shared" si="24"/>
        <v>777773.95808000024</v>
      </c>
    </row>
    <row r="37" spans="1:77" x14ac:dyDescent="0.25">
      <c r="A37">
        <v>2901</v>
      </c>
      <c r="B37" t="s">
        <v>114</v>
      </c>
      <c r="C37" s="37">
        <v>42779.493055555555</v>
      </c>
      <c r="D37" s="5" t="s">
        <v>75</v>
      </c>
      <c r="E37" s="2">
        <v>3833.0949999999998</v>
      </c>
      <c r="F37" s="2">
        <v>271.95299999999997</v>
      </c>
      <c r="G37" s="2">
        <v>57.953999999999901</v>
      </c>
      <c r="H37" s="2">
        <v>1.0529999999999999</v>
      </c>
      <c r="I37" s="2">
        <v>0</v>
      </c>
      <c r="J37" s="2">
        <v>0</v>
      </c>
      <c r="K37" s="2">
        <v>0</v>
      </c>
      <c r="L37" s="2">
        <v>210.042</v>
      </c>
      <c r="M37" s="2">
        <v>164.113</v>
      </c>
      <c r="N37" s="2">
        <v>2068.6799999999998</v>
      </c>
      <c r="O37" s="2">
        <v>0.14399999999999999</v>
      </c>
      <c r="P37" s="2">
        <v>352.95499999999998</v>
      </c>
      <c r="Q37" s="2">
        <v>0</v>
      </c>
      <c r="R37" s="3">
        <v>301362</v>
      </c>
      <c r="S37" s="3">
        <v>0</v>
      </c>
      <c r="T37" s="3">
        <v>0</v>
      </c>
      <c r="U37" s="3">
        <v>0</v>
      </c>
      <c r="V37" s="3">
        <v>0</v>
      </c>
      <c r="W37" s="3">
        <v>132036</v>
      </c>
      <c r="X37" s="3">
        <v>202631</v>
      </c>
      <c r="Y37" s="4">
        <v>1</v>
      </c>
      <c r="Z37" s="4">
        <v>1.1200000000000001</v>
      </c>
      <c r="AA37" s="5" t="s">
        <v>76</v>
      </c>
      <c r="AB37" s="3">
        <v>7635731</v>
      </c>
      <c r="AC37" s="3">
        <v>9529806</v>
      </c>
      <c r="AD37" s="2">
        <v>4038.6778282999999</v>
      </c>
      <c r="AE37" s="3">
        <v>2443154790</v>
      </c>
      <c r="AF37" s="3">
        <v>48528120</v>
      </c>
      <c r="AG37" s="3">
        <v>0</v>
      </c>
      <c r="AH37" s="3">
        <v>51439807</v>
      </c>
      <c r="AI37" s="4">
        <v>1.06</v>
      </c>
      <c r="AJ37" s="3">
        <v>4679594936</v>
      </c>
      <c r="AK37" s="3">
        <v>1463022</v>
      </c>
      <c r="AL37" s="3">
        <v>0</v>
      </c>
      <c r="AM37" s="3">
        <v>0</v>
      </c>
      <c r="AN37" s="3">
        <v>350000</v>
      </c>
      <c r="AO37" s="3">
        <v>0</v>
      </c>
      <c r="AP37" s="3">
        <v>0</v>
      </c>
      <c r="AQ37" s="3">
        <v>5140</v>
      </c>
      <c r="AR37" s="3">
        <v>5578</v>
      </c>
      <c r="AS37" s="3">
        <v>28711482</v>
      </c>
      <c r="AT37" s="2">
        <v>5285.5730000000003</v>
      </c>
      <c r="AU37" s="2">
        <v>4817.5959999999995</v>
      </c>
      <c r="AV37" s="5" t="s">
        <v>1274</v>
      </c>
      <c r="AW37" s="3">
        <v>13581262</v>
      </c>
      <c r="AX37" s="3">
        <v>0</v>
      </c>
      <c r="AY37" s="3">
        <v>335263</v>
      </c>
      <c r="AZ37" s="3">
        <v>0</v>
      </c>
      <c r="BA37" s="3">
        <f t="shared" si="14"/>
        <v>5741</v>
      </c>
      <c r="BB37" s="3">
        <f t="shared" si="0"/>
        <v>5140</v>
      </c>
      <c r="BC37" s="3">
        <f t="shared" si="1"/>
        <v>5578</v>
      </c>
      <c r="BD37" s="3">
        <f t="shared" si="2"/>
        <v>5741</v>
      </c>
      <c r="BE37" s="3">
        <f t="shared" si="3"/>
        <v>28711486.906199995</v>
      </c>
      <c r="BF37" s="3">
        <f t="shared" si="15"/>
        <v>28278088.906199995</v>
      </c>
      <c r="BG37" s="2">
        <f t="shared" si="4"/>
        <v>5285.5743187984817</v>
      </c>
      <c r="BH37" s="6">
        <f t="shared" si="5"/>
        <v>1.4999999999999999E-2</v>
      </c>
      <c r="BI37" s="3">
        <f t="shared" si="16"/>
        <v>21002182.057580393</v>
      </c>
      <c r="BJ37" s="3">
        <f t="shared" si="6"/>
        <v>2716785199.8624196</v>
      </c>
      <c r="BK37" s="3">
        <f t="shared" si="17"/>
        <v>1962809736.1375804</v>
      </c>
      <c r="BL37" s="3">
        <f t="shared" si="18"/>
        <v>20354639.176071808</v>
      </c>
      <c r="BM37" s="3">
        <f t="shared" si="7"/>
        <v>5330.2591401898217</v>
      </c>
      <c r="BN37" s="3">
        <f t="shared" si="8"/>
        <v>305495.67877627711</v>
      </c>
      <c r="BO37" s="3">
        <f t="shared" si="19"/>
        <v>138494.3709377668</v>
      </c>
      <c r="BP37" s="3">
        <f t="shared" si="20"/>
        <v>20049143.497295536</v>
      </c>
      <c r="BQ37" s="3">
        <f t="shared" si="9"/>
        <v>1688740994.8561149</v>
      </c>
      <c r="BR37" s="3">
        <f t="shared" si="21"/>
        <v>2990853941.1438851</v>
      </c>
      <c r="BS37" s="3">
        <f t="shared" si="22"/>
        <v>0</v>
      </c>
      <c r="BT37" s="3">
        <f t="shared" si="10"/>
        <v>0</v>
      </c>
      <c r="BU37" s="3">
        <f t="shared" si="11"/>
        <v>0</v>
      </c>
      <c r="BV37" s="3">
        <f t="shared" si="12"/>
        <v>0</v>
      </c>
      <c r="BW37" s="3">
        <f t="shared" si="23"/>
        <v>0</v>
      </c>
      <c r="BX37" s="3">
        <f t="shared" si="13"/>
        <v>20049143.497295536</v>
      </c>
      <c r="BY37" s="3">
        <f t="shared" si="24"/>
        <v>0</v>
      </c>
    </row>
    <row r="38" spans="1:77" x14ac:dyDescent="0.25">
      <c r="A38">
        <v>20902</v>
      </c>
      <c r="B38" t="s">
        <v>115</v>
      </c>
      <c r="C38" s="37">
        <v>42779.493055555555</v>
      </c>
      <c r="D38" s="5" t="s">
        <v>75</v>
      </c>
      <c r="E38" s="2">
        <v>6001.7870000000003</v>
      </c>
      <c r="F38" s="2">
        <v>314.17399999999998</v>
      </c>
      <c r="G38" s="2">
        <v>200.68100000000001</v>
      </c>
      <c r="H38" s="2">
        <v>6.2619999999999996</v>
      </c>
      <c r="I38" s="2">
        <v>0</v>
      </c>
      <c r="J38" s="2">
        <v>2.0129999999999999</v>
      </c>
      <c r="K38" s="2">
        <v>0</v>
      </c>
      <c r="L38" s="2">
        <v>310.63099999999997</v>
      </c>
      <c r="M38" s="2">
        <v>320.88200000000001</v>
      </c>
      <c r="N38" s="2">
        <v>4584.9639999999999</v>
      </c>
      <c r="O38" s="2">
        <v>1.0009999999999999</v>
      </c>
      <c r="P38" s="2">
        <v>523.48199999999997</v>
      </c>
      <c r="Q38" s="2">
        <v>0</v>
      </c>
      <c r="R38" s="3">
        <v>504231</v>
      </c>
      <c r="S38" s="3">
        <v>0</v>
      </c>
      <c r="T38" s="3">
        <v>-26979</v>
      </c>
      <c r="U38" s="3">
        <v>-1043</v>
      </c>
      <c r="V38" s="3">
        <v>0</v>
      </c>
      <c r="W38" s="3">
        <v>622847</v>
      </c>
      <c r="X38" s="3">
        <v>291789</v>
      </c>
      <c r="Y38" s="4">
        <v>0.98</v>
      </c>
      <c r="Z38" s="4">
        <v>1.1499999999999999</v>
      </c>
      <c r="AA38" s="5" t="s">
        <v>76</v>
      </c>
      <c r="AB38" s="3">
        <v>3667716</v>
      </c>
      <c r="AC38" s="3">
        <v>16562385</v>
      </c>
      <c r="AD38" s="2">
        <v>6878.0263353</v>
      </c>
      <c r="AE38" s="3">
        <v>1545666972</v>
      </c>
      <c r="AF38" s="3">
        <v>25675312</v>
      </c>
      <c r="AG38" s="3">
        <v>0</v>
      </c>
      <c r="AH38" s="3">
        <v>27247270</v>
      </c>
      <c r="AI38" s="4">
        <v>1.04</v>
      </c>
      <c r="AJ38" s="3">
        <v>2400853670</v>
      </c>
      <c r="AK38" s="3">
        <v>2483985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5037</v>
      </c>
      <c r="AR38" s="3">
        <v>5574</v>
      </c>
      <c r="AS38" s="3">
        <v>45662024</v>
      </c>
      <c r="AT38" s="2">
        <v>8420.7829999999994</v>
      </c>
      <c r="AV38" s="5" t="s">
        <v>1345</v>
      </c>
      <c r="AX38" s="3">
        <v>0</v>
      </c>
      <c r="AZ38" s="3">
        <v>0</v>
      </c>
      <c r="BA38" s="3">
        <f t="shared" si="14"/>
        <v>5574</v>
      </c>
      <c r="BB38" s="3">
        <f t="shared" si="0"/>
        <v>5037</v>
      </c>
      <c r="BC38" s="3">
        <f t="shared" si="1"/>
        <v>5574</v>
      </c>
      <c r="BD38" s="3">
        <f t="shared" si="2"/>
        <v>5574</v>
      </c>
      <c r="BE38" s="3">
        <f t="shared" si="3"/>
        <v>45662022.706199996</v>
      </c>
      <c r="BF38" s="3">
        <f t="shared" si="15"/>
        <v>44561923.706199996</v>
      </c>
      <c r="BG38" s="2">
        <f t="shared" si="4"/>
        <v>8420.7608662971179</v>
      </c>
      <c r="BH38" s="6">
        <f t="shared" si="5"/>
        <v>1.4999999999999999E-2</v>
      </c>
      <c r="BI38" s="3">
        <f t="shared" si="16"/>
        <v>22283707.724254139</v>
      </c>
      <c r="BJ38" s="3">
        <f t="shared" si="6"/>
        <v>4328271085.2767181</v>
      </c>
      <c r="BK38" s="3">
        <f t="shared" si="17"/>
        <v>0</v>
      </c>
      <c r="BL38" s="3">
        <f t="shared" si="18"/>
        <v>0</v>
      </c>
      <c r="BM38" s="3">
        <f t="shared" si="7"/>
        <v>0</v>
      </c>
      <c r="BN38" s="3">
        <f t="shared" si="8"/>
        <v>0</v>
      </c>
      <c r="BO38" s="3">
        <f t="shared" si="19"/>
        <v>0</v>
      </c>
      <c r="BP38" s="3">
        <f t="shared" si="20"/>
        <v>0</v>
      </c>
      <c r="BQ38" s="3">
        <f t="shared" si="9"/>
        <v>2690433096.781929</v>
      </c>
      <c r="BR38" s="3">
        <f t="shared" si="21"/>
        <v>0</v>
      </c>
      <c r="BS38" s="3">
        <f t="shared" si="22"/>
        <v>0</v>
      </c>
      <c r="BT38" s="3">
        <f t="shared" si="10"/>
        <v>0</v>
      </c>
      <c r="BU38" s="3">
        <f t="shared" si="11"/>
        <v>0</v>
      </c>
      <c r="BV38" s="3">
        <f t="shared" si="12"/>
        <v>0</v>
      </c>
      <c r="BW38" s="3">
        <f t="shared" si="23"/>
        <v>0</v>
      </c>
      <c r="BX38" s="3">
        <f t="shared" si="13"/>
        <v>0</v>
      </c>
      <c r="BY38" s="3">
        <f t="shared" si="24"/>
        <v>22133656.740199998</v>
      </c>
    </row>
    <row r="39" spans="1:77" x14ac:dyDescent="0.25">
      <c r="A39">
        <v>43902</v>
      </c>
      <c r="B39" t="s">
        <v>116</v>
      </c>
      <c r="C39" s="37">
        <v>42779.493055555555</v>
      </c>
      <c r="D39" s="5" t="s">
        <v>75</v>
      </c>
      <c r="E39" s="2">
        <v>2976.77</v>
      </c>
      <c r="F39" s="2">
        <v>198</v>
      </c>
      <c r="G39" s="2">
        <v>54</v>
      </c>
      <c r="H39" s="2">
        <v>0.23</v>
      </c>
      <c r="I39" s="2">
        <v>0</v>
      </c>
      <c r="J39" s="2">
        <v>0</v>
      </c>
      <c r="K39" s="2">
        <v>0</v>
      </c>
      <c r="L39" s="2">
        <v>146</v>
      </c>
      <c r="M39" s="2">
        <v>81.5</v>
      </c>
      <c r="N39" s="2">
        <v>1153</v>
      </c>
      <c r="O39" s="2">
        <v>0</v>
      </c>
      <c r="P39" s="2">
        <v>289</v>
      </c>
      <c r="Q39" s="2">
        <v>0</v>
      </c>
      <c r="R39" s="3">
        <v>146025</v>
      </c>
      <c r="S39" s="3">
        <v>0</v>
      </c>
      <c r="T39" s="3">
        <v>-8090</v>
      </c>
      <c r="U39" s="3">
        <v>-313</v>
      </c>
      <c r="V39" s="3">
        <v>0</v>
      </c>
      <c r="W39" s="3">
        <v>315192</v>
      </c>
      <c r="X39" s="3">
        <v>166031</v>
      </c>
      <c r="Y39" s="4">
        <v>1</v>
      </c>
      <c r="Z39" s="4">
        <v>1.0900000000000001</v>
      </c>
      <c r="AA39" s="5" t="s">
        <v>75</v>
      </c>
      <c r="AB39" s="3">
        <v>86036</v>
      </c>
      <c r="AC39" s="3">
        <v>2444136</v>
      </c>
      <c r="AD39" s="2">
        <v>998.12823139999898</v>
      </c>
      <c r="AE39" s="3">
        <v>58126254</v>
      </c>
      <c r="AF39" s="3">
        <v>7455811</v>
      </c>
      <c r="AG39" s="3">
        <v>820139</v>
      </c>
      <c r="AH39" s="3">
        <v>8723299</v>
      </c>
      <c r="AI39" s="4">
        <v>1.17</v>
      </c>
      <c r="AJ39" s="3">
        <v>719873078</v>
      </c>
      <c r="AK39" s="3">
        <v>1138413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5140</v>
      </c>
      <c r="AR39" s="3">
        <v>5468</v>
      </c>
      <c r="AS39" s="3">
        <v>21717760</v>
      </c>
      <c r="AT39" s="2">
        <v>4013.0650000000001</v>
      </c>
      <c r="AV39" s="5" t="s">
        <v>1413</v>
      </c>
      <c r="BA39" s="3">
        <f t="shared" si="14"/>
        <v>5745</v>
      </c>
      <c r="BB39" s="3">
        <f t="shared" si="0"/>
        <v>5140</v>
      </c>
      <c r="BC39" s="3">
        <f t="shared" si="1"/>
        <v>5468</v>
      </c>
      <c r="BD39" s="3">
        <f t="shared" si="2"/>
        <v>5745</v>
      </c>
      <c r="BE39" s="3">
        <f t="shared" si="3"/>
        <v>21717759.150000002</v>
      </c>
      <c r="BF39" s="3">
        <f t="shared" si="15"/>
        <v>21264632.150000002</v>
      </c>
      <c r="BG39" s="2">
        <f t="shared" si="4"/>
        <v>4013.0055919121937</v>
      </c>
      <c r="BH39" s="6">
        <f t="shared" si="5"/>
        <v>1.4999999999999999E-2</v>
      </c>
      <c r="BI39" s="3">
        <f t="shared" si="16"/>
        <v>9034222.2036531214</v>
      </c>
      <c r="BJ39" s="3">
        <f t="shared" si="6"/>
        <v>2062684874.2428675</v>
      </c>
      <c r="BK39" s="3">
        <f t="shared" si="17"/>
        <v>0</v>
      </c>
      <c r="BL39" s="3">
        <f t="shared" si="18"/>
        <v>0</v>
      </c>
      <c r="BM39" s="3">
        <f t="shared" si="7"/>
        <v>0</v>
      </c>
      <c r="BN39" s="3">
        <f t="shared" si="8"/>
        <v>0</v>
      </c>
      <c r="BO39" s="3">
        <f t="shared" si="19"/>
        <v>0</v>
      </c>
      <c r="BP39" s="3">
        <f t="shared" si="20"/>
        <v>0</v>
      </c>
      <c r="BQ39" s="3">
        <f t="shared" si="9"/>
        <v>1282155286.6159458</v>
      </c>
      <c r="BR39" s="3">
        <f t="shared" si="21"/>
        <v>0</v>
      </c>
      <c r="BS39" s="3">
        <f t="shared" si="22"/>
        <v>0</v>
      </c>
      <c r="BT39" s="3">
        <f t="shared" si="10"/>
        <v>0</v>
      </c>
      <c r="BU39" s="3">
        <f t="shared" si="11"/>
        <v>0</v>
      </c>
      <c r="BV39" s="3">
        <f t="shared" si="12"/>
        <v>0</v>
      </c>
      <c r="BW39" s="3">
        <f t="shared" si="23"/>
        <v>0</v>
      </c>
      <c r="BX39" s="3">
        <f t="shared" si="13"/>
        <v>0</v>
      </c>
      <c r="BY39" s="3">
        <f t="shared" si="24"/>
        <v>14519028.370000001</v>
      </c>
    </row>
    <row r="40" spans="1:77" x14ac:dyDescent="0.25">
      <c r="A40">
        <v>127901</v>
      </c>
      <c r="B40" t="s">
        <v>117</v>
      </c>
      <c r="C40" s="37">
        <v>42779.493055555555</v>
      </c>
      <c r="D40" s="5" t="s">
        <v>75</v>
      </c>
      <c r="E40" s="2">
        <v>607.74</v>
      </c>
      <c r="F40" s="2">
        <v>29.545000000000002</v>
      </c>
      <c r="G40" s="2">
        <v>40.595999999999997</v>
      </c>
      <c r="H40" s="2">
        <v>0</v>
      </c>
      <c r="I40" s="2">
        <v>0</v>
      </c>
      <c r="J40" s="2">
        <v>0</v>
      </c>
      <c r="K40" s="2">
        <v>0</v>
      </c>
      <c r="L40" s="2">
        <v>44.104999999999997</v>
      </c>
      <c r="M40" s="2">
        <v>33.094000000000001</v>
      </c>
      <c r="N40" s="2">
        <v>467.70599999999899</v>
      </c>
      <c r="O40" s="2">
        <v>0.127</v>
      </c>
      <c r="P40" s="2">
        <v>17.707000000000001</v>
      </c>
      <c r="Q40" s="2">
        <v>0</v>
      </c>
      <c r="R40" s="3">
        <v>45858</v>
      </c>
      <c r="S40" s="3">
        <v>0</v>
      </c>
      <c r="T40" s="3">
        <v>-1453</v>
      </c>
      <c r="U40" s="3">
        <v>-57</v>
      </c>
      <c r="V40" s="3">
        <v>0</v>
      </c>
      <c r="W40" s="3">
        <v>39592</v>
      </c>
      <c r="X40" s="3">
        <v>11842</v>
      </c>
      <c r="Y40" s="4">
        <v>1</v>
      </c>
      <c r="Z40" s="4">
        <v>1.06</v>
      </c>
      <c r="AA40" s="5" t="s">
        <v>75</v>
      </c>
      <c r="AB40" s="3">
        <v>164990</v>
      </c>
      <c r="AC40" s="3">
        <v>2775868</v>
      </c>
      <c r="AD40" s="2">
        <v>1198.2690163</v>
      </c>
      <c r="AE40" s="3">
        <v>63388714</v>
      </c>
      <c r="AF40" s="3">
        <v>1325858</v>
      </c>
      <c r="AG40" s="3">
        <v>145845</v>
      </c>
      <c r="AH40" s="3">
        <v>1551254</v>
      </c>
      <c r="AI40" s="4">
        <v>1.17</v>
      </c>
      <c r="AJ40" s="3">
        <v>129287676</v>
      </c>
      <c r="AK40" s="3">
        <v>254336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5140</v>
      </c>
      <c r="AR40" s="3">
        <v>5359</v>
      </c>
      <c r="AS40" s="3">
        <v>5709026</v>
      </c>
      <c r="AT40" s="2">
        <v>1072.0129999999999</v>
      </c>
      <c r="AV40" s="5" t="s">
        <v>1693</v>
      </c>
      <c r="BA40" s="3">
        <f t="shared" si="14"/>
        <v>6688</v>
      </c>
      <c r="BB40" s="3">
        <f t="shared" si="0"/>
        <v>5140</v>
      </c>
      <c r="BC40" s="3">
        <f t="shared" si="1"/>
        <v>5359</v>
      </c>
      <c r="BD40" s="3">
        <f t="shared" si="2"/>
        <v>6688</v>
      </c>
      <c r="BE40" s="3">
        <f t="shared" si="3"/>
        <v>5709026.860799998</v>
      </c>
      <c r="BF40" s="3">
        <f t="shared" si="15"/>
        <v>5625029.860799998</v>
      </c>
      <c r="BG40" s="2">
        <f t="shared" si="4"/>
        <v>1072.0027421875702</v>
      </c>
      <c r="BH40" s="6">
        <f t="shared" si="5"/>
        <v>1.4999999999999999E-2</v>
      </c>
      <c r="BI40" s="3">
        <f t="shared" si="16"/>
        <v>2376632.3364081602</v>
      </c>
      <c r="BJ40" s="3">
        <f t="shared" si="6"/>
        <v>551009409.48441112</v>
      </c>
      <c r="BK40" s="3">
        <f t="shared" si="17"/>
        <v>0</v>
      </c>
      <c r="BL40" s="3">
        <f t="shared" si="18"/>
        <v>0</v>
      </c>
      <c r="BM40" s="3">
        <f t="shared" si="7"/>
        <v>0</v>
      </c>
      <c r="BN40" s="3">
        <f t="shared" si="8"/>
        <v>0</v>
      </c>
      <c r="BO40" s="3">
        <f t="shared" si="19"/>
        <v>0</v>
      </c>
      <c r="BP40" s="3">
        <f t="shared" si="20"/>
        <v>0</v>
      </c>
      <c r="BQ40" s="3">
        <f t="shared" si="9"/>
        <v>342504876.12892866</v>
      </c>
      <c r="BR40" s="3">
        <f t="shared" si="21"/>
        <v>0</v>
      </c>
      <c r="BS40" s="3">
        <f t="shared" si="22"/>
        <v>0</v>
      </c>
      <c r="BT40" s="3">
        <f t="shared" si="10"/>
        <v>0</v>
      </c>
      <c r="BU40" s="3">
        <f t="shared" si="11"/>
        <v>0</v>
      </c>
      <c r="BV40" s="3">
        <f t="shared" si="12"/>
        <v>0</v>
      </c>
      <c r="BW40" s="3">
        <f t="shared" si="23"/>
        <v>0</v>
      </c>
      <c r="BX40" s="3">
        <f t="shared" si="13"/>
        <v>0</v>
      </c>
      <c r="BY40" s="3">
        <f t="shared" si="24"/>
        <v>4416150.1007999983</v>
      </c>
    </row>
    <row r="41" spans="1:77" x14ac:dyDescent="0.25">
      <c r="A41">
        <v>71906</v>
      </c>
      <c r="B41" t="s">
        <v>118</v>
      </c>
      <c r="C41" s="37">
        <v>42779.493055555555</v>
      </c>
      <c r="D41" s="5" t="s">
        <v>75</v>
      </c>
      <c r="E41" s="2">
        <v>717.54399999999998</v>
      </c>
      <c r="F41" s="2">
        <v>41.372999999999998</v>
      </c>
      <c r="G41" s="2">
        <v>21.45</v>
      </c>
      <c r="H41" s="2">
        <v>0</v>
      </c>
      <c r="I41" s="2">
        <v>0</v>
      </c>
      <c r="J41" s="2">
        <v>0</v>
      </c>
      <c r="K41" s="2">
        <v>0</v>
      </c>
      <c r="L41" s="2">
        <v>15.851000000000001</v>
      </c>
      <c r="M41" s="2">
        <v>37.311</v>
      </c>
      <c r="N41" s="2">
        <v>738.75699999999995</v>
      </c>
      <c r="O41" s="2">
        <v>0.32600000000000001</v>
      </c>
      <c r="P41" s="2">
        <v>129.00200000000001</v>
      </c>
      <c r="Q41" s="2">
        <v>0</v>
      </c>
      <c r="R41" s="3">
        <v>53522</v>
      </c>
      <c r="S41" s="3">
        <v>0</v>
      </c>
      <c r="T41" s="3">
        <v>-1989</v>
      </c>
      <c r="U41" s="3">
        <v>-77</v>
      </c>
      <c r="V41" s="3">
        <v>0</v>
      </c>
      <c r="W41" s="3">
        <v>75576</v>
      </c>
      <c r="X41" s="3">
        <v>86676</v>
      </c>
      <c r="Y41" s="4">
        <v>1</v>
      </c>
      <c r="Z41" s="4">
        <v>1.1000000000000001</v>
      </c>
      <c r="AA41" s="5" t="s">
        <v>75</v>
      </c>
      <c r="AB41" s="3">
        <v>138317</v>
      </c>
      <c r="AC41" s="3">
        <v>2549650</v>
      </c>
      <c r="AD41" s="2">
        <v>1081.2346196000001</v>
      </c>
      <c r="AE41" s="3">
        <v>81888772</v>
      </c>
      <c r="AF41" s="3">
        <v>1786026</v>
      </c>
      <c r="AG41" s="3">
        <v>0</v>
      </c>
      <c r="AH41" s="3">
        <v>1857467</v>
      </c>
      <c r="AI41" s="4">
        <v>1.04</v>
      </c>
      <c r="AJ41" s="3">
        <v>176951068</v>
      </c>
      <c r="AK41" s="3">
        <v>301812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5140</v>
      </c>
      <c r="AR41" s="3">
        <v>5505</v>
      </c>
      <c r="AS41" s="3">
        <v>6643289</v>
      </c>
      <c r="AT41" s="2">
        <v>1225.7260000000001</v>
      </c>
      <c r="AV41" s="5" t="s">
        <v>1500</v>
      </c>
      <c r="AX41" s="3">
        <v>0</v>
      </c>
      <c r="AZ41" s="3">
        <v>0</v>
      </c>
      <c r="BA41" s="3">
        <f t="shared" si="14"/>
        <v>6719</v>
      </c>
      <c r="BB41" s="3">
        <f t="shared" si="0"/>
        <v>5140</v>
      </c>
      <c r="BC41" s="3">
        <f t="shared" si="1"/>
        <v>5505</v>
      </c>
      <c r="BD41" s="3">
        <f t="shared" si="2"/>
        <v>6719</v>
      </c>
      <c r="BE41" s="3">
        <f t="shared" si="3"/>
        <v>6643289.0641700011</v>
      </c>
      <c r="BF41" s="3">
        <f t="shared" si="15"/>
        <v>6516180.0641700011</v>
      </c>
      <c r="BG41" s="2">
        <f t="shared" si="4"/>
        <v>1225.7116237288644</v>
      </c>
      <c r="BH41" s="6">
        <f t="shared" si="5"/>
        <v>1.4999999999999999E-2</v>
      </c>
      <c r="BI41" s="3">
        <f t="shared" si="16"/>
        <v>2745327.2021450996</v>
      </c>
      <c r="BJ41" s="3">
        <f t="shared" si="6"/>
        <v>630015774.5966363</v>
      </c>
      <c r="BK41" s="3">
        <f t="shared" si="17"/>
        <v>0</v>
      </c>
      <c r="BL41" s="3">
        <f t="shared" si="18"/>
        <v>0</v>
      </c>
      <c r="BM41" s="3">
        <f t="shared" si="7"/>
        <v>0</v>
      </c>
      <c r="BN41" s="3">
        <f t="shared" si="8"/>
        <v>0</v>
      </c>
      <c r="BO41" s="3">
        <f t="shared" si="19"/>
        <v>0</v>
      </c>
      <c r="BP41" s="3">
        <f t="shared" si="20"/>
        <v>0</v>
      </c>
      <c r="BQ41" s="3">
        <f t="shared" si="9"/>
        <v>391614863.78137219</v>
      </c>
      <c r="BR41" s="3">
        <f t="shared" si="21"/>
        <v>0</v>
      </c>
      <c r="BS41" s="3">
        <f t="shared" si="22"/>
        <v>0</v>
      </c>
      <c r="BT41" s="3">
        <f t="shared" si="10"/>
        <v>0</v>
      </c>
      <c r="BU41" s="3">
        <f t="shared" si="11"/>
        <v>0</v>
      </c>
      <c r="BV41" s="3">
        <f t="shared" si="12"/>
        <v>0</v>
      </c>
      <c r="BW41" s="3">
        <f t="shared" si="23"/>
        <v>0</v>
      </c>
      <c r="BX41" s="3">
        <f t="shared" si="13"/>
        <v>0</v>
      </c>
      <c r="BY41" s="3">
        <f t="shared" si="24"/>
        <v>4873778.3841700014</v>
      </c>
    </row>
    <row r="42" spans="1:77" x14ac:dyDescent="0.25">
      <c r="A42">
        <v>110901</v>
      </c>
      <c r="B42" t="s">
        <v>119</v>
      </c>
      <c r="C42" s="37">
        <v>42776.52847222222</v>
      </c>
      <c r="D42" s="5" t="s">
        <v>75</v>
      </c>
      <c r="E42" s="2">
        <v>205.07299999999901</v>
      </c>
      <c r="F42" s="2">
        <v>10.01</v>
      </c>
      <c r="G42" s="2">
        <v>8.8109999999999999</v>
      </c>
      <c r="H42" s="2">
        <v>0</v>
      </c>
      <c r="I42" s="2">
        <v>0</v>
      </c>
      <c r="J42" s="2">
        <v>0</v>
      </c>
      <c r="K42" s="2">
        <v>0</v>
      </c>
      <c r="L42" s="2">
        <v>20.619</v>
      </c>
      <c r="M42" s="2">
        <v>10</v>
      </c>
      <c r="N42" s="2">
        <v>224.67</v>
      </c>
      <c r="O42" s="2">
        <v>0</v>
      </c>
      <c r="P42" s="2">
        <v>9.2260000000000009</v>
      </c>
      <c r="Q42" s="2">
        <v>0</v>
      </c>
      <c r="R42" s="3">
        <v>16013</v>
      </c>
      <c r="S42" s="3">
        <v>0</v>
      </c>
      <c r="T42" s="3">
        <v>-896</v>
      </c>
      <c r="U42" s="3">
        <v>-35</v>
      </c>
      <c r="V42" s="3">
        <v>0</v>
      </c>
      <c r="W42" s="3">
        <v>5363</v>
      </c>
      <c r="X42" s="3">
        <v>6669</v>
      </c>
      <c r="Y42" s="4">
        <v>1</v>
      </c>
      <c r="Z42" s="4">
        <v>1.06</v>
      </c>
      <c r="AA42" s="5" t="s">
        <v>75</v>
      </c>
      <c r="AB42" s="3">
        <v>109454</v>
      </c>
      <c r="AC42" s="3">
        <v>1332441</v>
      </c>
      <c r="AD42" s="2">
        <v>560.70705499999997</v>
      </c>
      <c r="AE42" s="3">
        <v>46263405</v>
      </c>
      <c r="AF42" s="3">
        <v>848808</v>
      </c>
      <c r="AG42" s="3">
        <v>93369</v>
      </c>
      <c r="AH42" s="3">
        <v>993105</v>
      </c>
      <c r="AI42" s="4">
        <v>1.17</v>
      </c>
      <c r="AJ42" s="3">
        <v>79648578</v>
      </c>
      <c r="AK42" s="3">
        <v>87838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5140</v>
      </c>
      <c r="AR42" s="3">
        <v>5359</v>
      </c>
      <c r="AS42" s="3">
        <v>2186441</v>
      </c>
      <c r="AT42" s="2">
        <v>412.79</v>
      </c>
      <c r="AV42" s="5" t="s">
        <v>1506</v>
      </c>
      <c r="BA42" s="3">
        <f t="shared" si="14"/>
        <v>7228</v>
      </c>
      <c r="BB42" s="3">
        <f t="shared" si="0"/>
        <v>5140</v>
      </c>
      <c r="BC42" s="3">
        <f t="shared" si="1"/>
        <v>5359</v>
      </c>
      <c r="BD42" s="3">
        <f t="shared" si="2"/>
        <v>7228</v>
      </c>
      <c r="BE42" s="3">
        <f t="shared" si="3"/>
        <v>2186440.605799993</v>
      </c>
      <c r="BF42" s="3">
        <f t="shared" si="15"/>
        <v>2165960.605799993</v>
      </c>
      <c r="BG42" s="2">
        <f t="shared" si="4"/>
        <v>412.78282362000078</v>
      </c>
      <c r="BH42" s="6">
        <f t="shared" si="5"/>
        <v>1.4999999999999999E-2</v>
      </c>
      <c r="BI42" s="3">
        <f t="shared" si="16"/>
        <v>973660.12840068713</v>
      </c>
      <c r="BJ42" s="3">
        <f t="shared" si="6"/>
        <v>212170371.34068039</v>
      </c>
      <c r="BK42" s="3">
        <f t="shared" si="17"/>
        <v>0</v>
      </c>
      <c r="BL42" s="3">
        <f t="shared" si="18"/>
        <v>0</v>
      </c>
      <c r="BM42" s="3">
        <f t="shared" si="7"/>
        <v>0</v>
      </c>
      <c r="BN42" s="3">
        <f t="shared" si="8"/>
        <v>0</v>
      </c>
      <c r="BO42" s="3">
        <f t="shared" si="19"/>
        <v>0</v>
      </c>
      <c r="BP42" s="3">
        <f t="shared" si="20"/>
        <v>0</v>
      </c>
      <c r="BQ42" s="3">
        <f t="shared" si="9"/>
        <v>131884112.14659025</v>
      </c>
      <c r="BR42" s="3">
        <f t="shared" si="21"/>
        <v>0</v>
      </c>
      <c r="BS42" s="3">
        <f t="shared" si="22"/>
        <v>0</v>
      </c>
      <c r="BT42" s="3">
        <f t="shared" si="10"/>
        <v>0</v>
      </c>
      <c r="BU42" s="3">
        <f t="shared" si="11"/>
        <v>0</v>
      </c>
      <c r="BV42" s="3">
        <f t="shared" si="12"/>
        <v>0</v>
      </c>
      <c r="BW42" s="3">
        <f t="shared" si="23"/>
        <v>0</v>
      </c>
      <c r="BX42" s="3">
        <f t="shared" si="13"/>
        <v>0</v>
      </c>
      <c r="BY42" s="3">
        <f t="shared" si="24"/>
        <v>1389954.825799993</v>
      </c>
    </row>
    <row r="43" spans="1:77" x14ac:dyDescent="0.25">
      <c r="A43">
        <v>228905</v>
      </c>
      <c r="B43" t="s">
        <v>120</v>
      </c>
      <c r="C43" s="37">
        <v>42776.52847222222</v>
      </c>
      <c r="D43" s="5" t="s">
        <v>75</v>
      </c>
      <c r="E43" s="2">
        <v>130</v>
      </c>
      <c r="F43" s="2">
        <v>12.842000000000001</v>
      </c>
      <c r="G43" s="2">
        <v>6.9</v>
      </c>
      <c r="H43" s="2">
        <v>0</v>
      </c>
      <c r="I43" s="2">
        <v>0</v>
      </c>
      <c r="J43" s="2">
        <v>0</v>
      </c>
      <c r="K43" s="2">
        <v>0</v>
      </c>
      <c r="L43" s="2">
        <v>37.241</v>
      </c>
      <c r="M43" s="2">
        <v>8.3979999999999997</v>
      </c>
      <c r="N43" s="2">
        <v>126.328</v>
      </c>
      <c r="O43" s="2">
        <v>0</v>
      </c>
      <c r="P43" s="2">
        <v>0</v>
      </c>
      <c r="Q43" s="2">
        <v>0</v>
      </c>
      <c r="R43" s="3">
        <v>17251</v>
      </c>
      <c r="S43" s="3">
        <v>0</v>
      </c>
      <c r="T43" s="3">
        <v>-429</v>
      </c>
      <c r="U43" s="3">
        <v>-17</v>
      </c>
      <c r="V43" s="3">
        <v>0</v>
      </c>
      <c r="W43" s="3">
        <v>35195</v>
      </c>
      <c r="X43" s="3">
        <v>0</v>
      </c>
      <c r="Y43" s="4">
        <v>0.97330000000000005</v>
      </c>
      <c r="Z43" s="4">
        <v>1.05</v>
      </c>
      <c r="AA43" s="5" t="s">
        <v>75</v>
      </c>
      <c r="AB43" s="3">
        <v>50534</v>
      </c>
      <c r="AC43" s="3">
        <v>930220</v>
      </c>
      <c r="AD43" s="2">
        <v>334.81046650000002</v>
      </c>
      <c r="AE43" s="3">
        <v>19035971</v>
      </c>
      <c r="AF43" s="3">
        <v>844647</v>
      </c>
      <c r="AG43" s="3">
        <v>5814</v>
      </c>
      <c r="AH43" s="3">
        <v>902530</v>
      </c>
      <c r="AI43" s="4">
        <v>1.04</v>
      </c>
      <c r="AJ43" s="3">
        <v>38130261</v>
      </c>
      <c r="AK43" s="3">
        <v>64362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5003</v>
      </c>
      <c r="AR43" s="3">
        <v>5180</v>
      </c>
      <c r="AS43" s="3">
        <v>1659933</v>
      </c>
      <c r="AT43" s="2">
        <v>315.91000000000003</v>
      </c>
      <c r="AV43" s="5" t="s">
        <v>1428</v>
      </c>
      <c r="BA43" s="3">
        <f t="shared" si="14"/>
        <v>7084</v>
      </c>
      <c r="BB43" s="3">
        <f t="shared" si="0"/>
        <v>5003</v>
      </c>
      <c r="BC43" s="3">
        <f t="shared" si="1"/>
        <v>5180</v>
      </c>
      <c r="BD43" s="3">
        <f t="shared" si="2"/>
        <v>7084</v>
      </c>
      <c r="BE43" s="3">
        <f t="shared" si="3"/>
        <v>1659931.3496400001</v>
      </c>
      <c r="BF43" s="3">
        <f t="shared" si="15"/>
        <v>1607914.3496400001</v>
      </c>
      <c r="BG43" s="2">
        <f t="shared" si="4"/>
        <v>315.89910575631689</v>
      </c>
      <c r="BH43" s="6">
        <f t="shared" si="5"/>
        <v>1.4999999999999999E-2</v>
      </c>
      <c r="BI43" s="3">
        <f t="shared" si="16"/>
        <v>860995.30679414351</v>
      </c>
      <c r="BJ43" s="3">
        <f t="shared" si="6"/>
        <v>162372140.35874689</v>
      </c>
      <c r="BK43" s="3">
        <f t="shared" si="17"/>
        <v>0</v>
      </c>
      <c r="BL43" s="3">
        <f t="shared" si="18"/>
        <v>0</v>
      </c>
      <c r="BM43" s="3">
        <f t="shared" si="7"/>
        <v>0</v>
      </c>
      <c r="BN43" s="3">
        <f t="shared" si="8"/>
        <v>0</v>
      </c>
      <c r="BO43" s="3">
        <f t="shared" si="19"/>
        <v>0</v>
      </c>
      <c r="BP43" s="3">
        <f t="shared" si="20"/>
        <v>0</v>
      </c>
      <c r="BQ43" s="3">
        <f t="shared" si="9"/>
        <v>100929764.28914325</v>
      </c>
      <c r="BR43" s="3">
        <f t="shared" si="21"/>
        <v>0</v>
      </c>
      <c r="BS43" s="3">
        <f t="shared" si="22"/>
        <v>0</v>
      </c>
      <c r="BT43" s="3">
        <f t="shared" si="10"/>
        <v>0</v>
      </c>
      <c r="BU43" s="3">
        <f t="shared" si="11"/>
        <v>0</v>
      </c>
      <c r="BV43" s="3">
        <f t="shared" si="12"/>
        <v>0</v>
      </c>
      <c r="BW43" s="3">
        <f t="shared" si="23"/>
        <v>0</v>
      </c>
      <c r="BX43" s="3">
        <f t="shared" si="13"/>
        <v>0</v>
      </c>
      <c r="BY43" s="3">
        <f t="shared" si="24"/>
        <v>1288809.5193270002</v>
      </c>
    </row>
    <row r="44" spans="1:77" x14ac:dyDescent="0.25">
      <c r="A44">
        <v>109912</v>
      </c>
      <c r="B44" t="s">
        <v>121</v>
      </c>
      <c r="C44" s="37">
        <v>42779.493055555555</v>
      </c>
      <c r="D44" s="5" t="s">
        <v>75</v>
      </c>
      <c r="E44" s="2">
        <v>244.97499999999999</v>
      </c>
      <c r="F44" s="2">
        <v>9.4570000000000007</v>
      </c>
      <c r="G44" s="2">
        <v>8.5709999999999997</v>
      </c>
      <c r="H44" s="2">
        <v>0</v>
      </c>
      <c r="I44" s="2">
        <v>0</v>
      </c>
      <c r="J44" s="2">
        <v>0</v>
      </c>
      <c r="K44" s="2">
        <v>0</v>
      </c>
      <c r="L44" s="2">
        <v>12.125999999999999</v>
      </c>
      <c r="M44" s="2">
        <v>12.151</v>
      </c>
      <c r="N44" s="2">
        <v>140.251</v>
      </c>
      <c r="O44" s="2">
        <v>0</v>
      </c>
      <c r="P44" s="2">
        <v>6.2510000000000003</v>
      </c>
      <c r="Q44" s="2">
        <v>0</v>
      </c>
      <c r="R44" s="3">
        <v>23772</v>
      </c>
      <c r="S44" s="3">
        <v>0</v>
      </c>
      <c r="T44" s="3">
        <v>-805</v>
      </c>
      <c r="U44" s="3">
        <v>-32</v>
      </c>
      <c r="V44" s="3">
        <v>0</v>
      </c>
      <c r="W44" s="3">
        <v>48218</v>
      </c>
      <c r="X44" s="3">
        <v>4484</v>
      </c>
      <c r="Y44" s="4">
        <v>1</v>
      </c>
      <c r="Z44" s="4">
        <v>1.06</v>
      </c>
      <c r="AA44" s="5" t="s">
        <v>75</v>
      </c>
      <c r="AB44" s="3">
        <v>88772</v>
      </c>
      <c r="AC44" s="3">
        <v>620432</v>
      </c>
      <c r="AD44" s="2">
        <v>283.37664849999999</v>
      </c>
      <c r="AE44" s="3">
        <v>21152102</v>
      </c>
      <c r="AF44" s="3">
        <v>693203</v>
      </c>
      <c r="AG44" s="3">
        <v>76253</v>
      </c>
      <c r="AH44" s="3">
        <v>811048</v>
      </c>
      <c r="AI44" s="4">
        <v>1.17</v>
      </c>
      <c r="AJ44" s="3">
        <v>71632622</v>
      </c>
      <c r="AK44" s="3">
        <v>95746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5140</v>
      </c>
      <c r="AR44" s="3">
        <v>5359</v>
      </c>
      <c r="AS44" s="3">
        <v>2297702</v>
      </c>
      <c r="AT44" s="2">
        <v>424.33</v>
      </c>
      <c r="AV44" s="5" t="s">
        <v>1630</v>
      </c>
      <c r="BA44" s="3">
        <f t="shared" si="14"/>
        <v>7174</v>
      </c>
      <c r="BB44" s="3">
        <f t="shared" si="0"/>
        <v>5140</v>
      </c>
      <c r="BC44" s="3">
        <f t="shared" si="1"/>
        <v>5359</v>
      </c>
      <c r="BD44" s="3">
        <f t="shared" si="2"/>
        <v>7174</v>
      </c>
      <c r="BE44" s="3">
        <f t="shared" si="3"/>
        <v>2297701.6098799999</v>
      </c>
      <c r="BF44" s="3">
        <f t="shared" si="15"/>
        <v>2226516.6098799999</v>
      </c>
      <c r="BG44" s="2">
        <f t="shared" si="4"/>
        <v>424.32342056546423</v>
      </c>
      <c r="BH44" s="6">
        <f t="shared" si="5"/>
        <v>1.4999999999999999E-2</v>
      </c>
      <c r="BI44" s="3">
        <f t="shared" si="16"/>
        <v>966204.12451320421</v>
      </c>
      <c r="BJ44" s="3">
        <f t="shared" si="6"/>
        <v>218102238.1706486</v>
      </c>
      <c r="BK44" s="3">
        <f t="shared" si="17"/>
        <v>0</v>
      </c>
      <c r="BL44" s="3">
        <f t="shared" si="18"/>
        <v>0</v>
      </c>
      <c r="BM44" s="3">
        <f t="shared" si="7"/>
        <v>0</v>
      </c>
      <c r="BN44" s="3">
        <f t="shared" si="8"/>
        <v>0</v>
      </c>
      <c r="BO44" s="3">
        <f t="shared" si="19"/>
        <v>0</v>
      </c>
      <c r="BP44" s="3">
        <f t="shared" si="20"/>
        <v>0</v>
      </c>
      <c r="BQ44" s="3">
        <f t="shared" si="9"/>
        <v>135571332.87066582</v>
      </c>
      <c r="BR44" s="3">
        <f t="shared" si="21"/>
        <v>0</v>
      </c>
      <c r="BS44" s="3">
        <f t="shared" si="22"/>
        <v>0</v>
      </c>
      <c r="BT44" s="3">
        <f t="shared" si="10"/>
        <v>0</v>
      </c>
      <c r="BU44" s="3">
        <f t="shared" si="11"/>
        <v>0</v>
      </c>
      <c r="BV44" s="3">
        <f t="shared" si="12"/>
        <v>0</v>
      </c>
      <c r="BW44" s="3">
        <f t="shared" si="23"/>
        <v>0</v>
      </c>
      <c r="BX44" s="3">
        <f t="shared" si="13"/>
        <v>0</v>
      </c>
      <c r="BY44" s="3">
        <f t="shared" si="24"/>
        <v>1581375.3898799999</v>
      </c>
    </row>
    <row r="45" spans="1:77" x14ac:dyDescent="0.25">
      <c r="A45">
        <v>4901</v>
      </c>
      <c r="B45" t="s">
        <v>122</v>
      </c>
      <c r="C45" s="37">
        <v>42779.493055555555</v>
      </c>
      <c r="D45" s="5" t="s">
        <v>75</v>
      </c>
      <c r="E45" s="2">
        <v>2825.299</v>
      </c>
      <c r="F45" s="2">
        <v>154.30600000000001</v>
      </c>
      <c r="G45" s="2">
        <v>117.57599999999999</v>
      </c>
      <c r="H45" s="2">
        <v>1.0129999999999999</v>
      </c>
      <c r="I45" s="2">
        <v>0</v>
      </c>
      <c r="J45" s="2">
        <v>0</v>
      </c>
      <c r="K45" s="2">
        <v>0</v>
      </c>
      <c r="L45" s="2">
        <v>186.27</v>
      </c>
      <c r="M45" s="2">
        <v>153.077</v>
      </c>
      <c r="N45" s="2">
        <v>2101.4369999999999</v>
      </c>
      <c r="O45" s="2">
        <v>0.67</v>
      </c>
      <c r="P45" s="2">
        <v>115.363</v>
      </c>
      <c r="Q45" s="2">
        <v>0</v>
      </c>
      <c r="R45" s="3">
        <v>237514</v>
      </c>
      <c r="S45" s="3">
        <v>0</v>
      </c>
      <c r="T45" s="3">
        <v>0</v>
      </c>
      <c r="U45" s="3">
        <v>0</v>
      </c>
      <c r="V45" s="3">
        <v>0</v>
      </c>
      <c r="W45" s="3">
        <v>392907</v>
      </c>
      <c r="X45" s="3">
        <v>65699</v>
      </c>
      <c r="Y45" s="4">
        <v>0.97470000000000001</v>
      </c>
      <c r="Z45" s="4">
        <v>1.1100000000000001</v>
      </c>
      <c r="AA45" s="5" t="s">
        <v>76</v>
      </c>
      <c r="AB45" s="3">
        <v>3746173</v>
      </c>
      <c r="AC45" s="3">
        <v>8198175</v>
      </c>
      <c r="AD45" s="2">
        <v>3497.9387068000001</v>
      </c>
      <c r="AE45" s="3">
        <v>685116099</v>
      </c>
      <c r="AF45" s="3">
        <v>28700959</v>
      </c>
      <c r="AG45" s="3">
        <v>744983</v>
      </c>
      <c r="AH45" s="3">
        <v>31212698</v>
      </c>
      <c r="AI45" s="4">
        <v>1.06</v>
      </c>
      <c r="AJ45" s="3">
        <v>2687249051</v>
      </c>
      <c r="AK45" s="3">
        <v>1233298</v>
      </c>
      <c r="AL45" s="3">
        <v>0</v>
      </c>
      <c r="AM45" s="3">
        <v>0</v>
      </c>
      <c r="AN45" s="3">
        <v>495000</v>
      </c>
      <c r="AO45" s="3">
        <v>0</v>
      </c>
      <c r="AP45" s="3">
        <v>0</v>
      </c>
      <c r="AQ45" s="3">
        <v>5010</v>
      </c>
      <c r="AR45" s="3">
        <v>5401</v>
      </c>
      <c r="AS45" s="3">
        <v>22364038</v>
      </c>
      <c r="AT45" s="2">
        <v>4181.0410000000002</v>
      </c>
      <c r="AU45" s="2">
        <v>4424.2150000000001</v>
      </c>
      <c r="AV45" s="5" t="s">
        <v>1281</v>
      </c>
      <c r="AW45" s="3">
        <v>3931594</v>
      </c>
      <c r="AX45" s="3">
        <v>306727</v>
      </c>
      <c r="AY45" s="3">
        <v>64312</v>
      </c>
      <c r="AZ45" s="3">
        <v>12995</v>
      </c>
      <c r="BA45" s="3">
        <f t="shared" si="14"/>
        <v>5695</v>
      </c>
      <c r="BB45" s="3">
        <f t="shared" si="0"/>
        <v>5010</v>
      </c>
      <c r="BC45" s="3">
        <f t="shared" si="1"/>
        <v>5401</v>
      </c>
      <c r="BD45" s="3">
        <f t="shared" si="2"/>
        <v>5695</v>
      </c>
      <c r="BE45" s="3">
        <f t="shared" si="3"/>
        <v>22364037.304300003</v>
      </c>
      <c r="BF45" s="3">
        <f t="shared" si="15"/>
        <v>21733616.304300003</v>
      </c>
      <c r="BG45" s="2">
        <f t="shared" si="4"/>
        <v>4181.0228708305904</v>
      </c>
      <c r="BH45" s="6">
        <f t="shared" si="5"/>
        <v>1.4999999999999999E-2</v>
      </c>
      <c r="BI45" s="3">
        <f t="shared" si="16"/>
        <v>13043565.133158095</v>
      </c>
      <c r="BJ45" s="3">
        <f t="shared" si="6"/>
        <v>2149045755.6069236</v>
      </c>
      <c r="BK45" s="3">
        <f t="shared" si="17"/>
        <v>538203295.39307642</v>
      </c>
      <c r="BL45" s="3">
        <f t="shared" si="18"/>
        <v>5748239.3412673585</v>
      </c>
      <c r="BM45" s="3">
        <f t="shared" si="7"/>
        <v>5489.7378865982901</v>
      </c>
      <c r="BN45" s="3">
        <f t="shared" si="8"/>
        <v>64312</v>
      </c>
      <c r="BO45" s="3">
        <f t="shared" si="19"/>
        <v>91160.926682061967</v>
      </c>
      <c r="BP45" s="3">
        <f t="shared" si="20"/>
        <v>5683927.3412673576</v>
      </c>
      <c r="BQ45" s="3">
        <f t="shared" si="9"/>
        <v>1335836807.2303736</v>
      </c>
      <c r="BR45" s="3">
        <f t="shared" si="21"/>
        <v>1351412243.7696264</v>
      </c>
      <c r="BS45" s="3">
        <f t="shared" si="22"/>
        <v>374650.48028413189</v>
      </c>
      <c r="BT45" s="3">
        <f t="shared" si="10"/>
        <v>88.574621846614988</v>
      </c>
      <c r="BU45" s="3">
        <f t="shared" si="11"/>
        <v>12995</v>
      </c>
      <c r="BV45" s="3">
        <f t="shared" si="12"/>
        <v>5941.5558289977143</v>
      </c>
      <c r="BW45" s="3">
        <f t="shared" si="23"/>
        <v>355713.9244551342</v>
      </c>
      <c r="BX45" s="3">
        <f t="shared" si="13"/>
        <v>6039641.2657224918</v>
      </c>
      <c r="BY45" s="3">
        <f t="shared" si="24"/>
        <v>0</v>
      </c>
    </row>
    <row r="46" spans="1:77" x14ac:dyDescent="0.25">
      <c r="A46">
        <v>205901</v>
      </c>
      <c r="B46" t="s">
        <v>123</v>
      </c>
      <c r="C46" s="37">
        <v>42779.493055555555</v>
      </c>
      <c r="D46" s="5" t="s">
        <v>75</v>
      </c>
      <c r="E46" s="2">
        <v>1535.327</v>
      </c>
      <c r="F46" s="2">
        <v>156.041</v>
      </c>
      <c r="G46" s="2">
        <v>42.865000000000002</v>
      </c>
      <c r="H46" s="2">
        <v>0</v>
      </c>
      <c r="I46" s="2">
        <v>0</v>
      </c>
      <c r="J46" s="2">
        <v>0</v>
      </c>
      <c r="K46" s="2">
        <v>0</v>
      </c>
      <c r="L46" s="2">
        <v>160.999</v>
      </c>
      <c r="M46" s="2">
        <v>72.108999999999995</v>
      </c>
      <c r="N46" s="2">
        <v>1443.164</v>
      </c>
      <c r="O46" s="2">
        <v>0.32800000000000001</v>
      </c>
      <c r="P46" s="2">
        <v>146.60599999999999</v>
      </c>
      <c r="Q46" s="2">
        <v>0</v>
      </c>
      <c r="R46" s="3">
        <v>117658</v>
      </c>
      <c r="S46" s="3">
        <v>0</v>
      </c>
      <c r="T46" s="3">
        <v>-8056</v>
      </c>
      <c r="U46" s="3">
        <v>-312</v>
      </c>
      <c r="V46" s="3">
        <v>0</v>
      </c>
      <c r="W46" s="3">
        <v>111735</v>
      </c>
      <c r="X46" s="3">
        <v>86893</v>
      </c>
      <c r="Y46" s="4">
        <v>0.99099999999999999</v>
      </c>
      <c r="Z46" s="4">
        <v>1.1000000000000001</v>
      </c>
      <c r="AA46" s="5" t="s">
        <v>75</v>
      </c>
      <c r="AB46" s="3">
        <v>381014</v>
      </c>
      <c r="AC46" s="3">
        <v>5824994</v>
      </c>
      <c r="AD46" s="2">
        <v>2502.6738452</v>
      </c>
      <c r="AE46" s="3">
        <v>198963778</v>
      </c>
      <c r="AF46" s="3">
        <v>7554243</v>
      </c>
      <c r="AG46" s="3">
        <v>0</v>
      </c>
      <c r="AH46" s="3">
        <v>7862206</v>
      </c>
      <c r="AI46" s="4">
        <v>1.0314000000000001</v>
      </c>
      <c r="AJ46" s="3">
        <v>716909094</v>
      </c>
      <c r="AK46" s="3">
        <v>658401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5094</v>
      </c>
      <c r="AR46" s="3">
        <v>5455</v>
      </c>
      <c r="AS46" s="3">
        <v>13667047</v>
      </c>
      <c r="AT46" s="2">
        <v>2552.3069999999998</v>
      </c>
      <c r="AV46" s="5" t="s">
        <v>1885</v>
      </c>
      <c r="AX46" s="3">
        <v>0</v>
      </c>
      <c r="AZ46" s="3">
        <v>0</v>
      </c>
      <c r="BA46" s="3">
        <f t="shared" si="14"/>
        <v>5927</v>
      </c>
      <c r="BB46" s="3">
        <f t="shared" si="0"/>
        <v>5094</v>
      </c>
      <c r="BC46" s="3">
        <f t="shared" si="1"/>
        <v>5455</v>
      </c>
      <c r="BD46" s="3">
        <f t="shared" si="2"/>
        <v>5927</v>
      </c>
      <c r="BE46" s="3">
        <f t="shared" si="3"/>
        <v>13667047.48697</v>
      </c>
      <c r="BF46" s="3">
        <f t="shared" si="15"/>
        <v>13445710.48697</v>
      </c>
      <c r="BG46" s="2">
        <f t="shared" si="4"/>
        <v>2552.1803283791132</v>
      </c>
      <c r="BH46" s="6">
        <f t="shared" si="5"/>
        <v>1.4999999999999999E-2</v>
      </c>
      <c r="BI46" s="3">
        <f t="shared" si="16"/>
        <v>5670370.7517572287</v>
      </c>
      <c r="BJ46" s="3">
        <f t="shared" si="6"/>
        <v>1311820688.7868643</v>
      </c>
      <c r="BK46" s="3">
        <f t="shared" si="17"/>
        <v>0</v>
      </c>
      <c r="BL46" s="3">
        <f t="shared" si="18"/>
        <v>0</v>
      </c>
      <c r="BM46" s="3">
        <f t="shared" si="7"/>
        <v>0</v>
      </c>
      <c r="BN46" s="3">
        <f t="shared" si="8"/>
        <v>0</v>
      </c>
      <c r="BO46" s="3">
        <f t="shared" si="19"/>
        <v>0</v>
      </c>
      <c r="BP46" s="3">
        <f t="shared" si="20"/>
        <v>0</v>
      </c>
      <c r="BQ46" s="3">
        <f t="shared" si="9"/>
        <v>815421614.91712666</v>
      </c>
      <c r="BR46" s="3">
        <f t="shared" si="21"/>
        <v>0</v>
      </c>
      <c r="BS46" s="3">
        <f t="shared" si="22"/>
        <v>0</v>
      </c>
      <c r="BT46" s="3">
        <f t="shared" si="10"/>
        <v>0</v>
      </c>
      <c r="BU46" s="3">
        <f t="shared" si="11"/>
        <v>0</v>
      </c>
      <c r="BV46" s="3">
        <f t="shared" si="12"/>
        <v>0</v>
      </c>
      <c r="BW46" s="3">
        <f t="shared" si="23"/>
        <v>0</v>
      </c>
      <c r="BX46" s="3">
        <f t="shared" si="13"/>
        <v>0</v>
      </c>
      <c r="BY46" s="3">
        <f t="shared" si="24"/>
        <v>6562478.3654299993</v>
      </c>
    </row>
    <row r="47" spans="1:77" x14ac:dyDescent="0.25">
      <c r="A47">
        <v>5901</v>
      </c>
      <c r="B47" t="s">
        <v>124</v>
      </c>
      <c r="C47" s="37">
        <v>42779.493055555555</v>
      </c>
      <c r="D47" s="5" t="s">
        <v>75</v>
      </c>
      <c r="E47" s="2">
        <v>406</v>
      </c>
      <c r="F47" s="2">
        <v>42</v>
      </c>
      <c r="G47" s="2">
        <v>11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>
        <v>22.5</v>
      </c>
      <c r="N47" s="2">
        <v>205</v>
      </c>
      <c r="O47" s="2">
        <v>0</v>
      </c>
      <c r="P47" s="2">
        <v>5</v>
      </c>
      <c r="Q47" s="2">
        <v>0</v>
      </c>
      <c r="R47" s="3">
        <v>41800</v>
      </c>
      <c r="S47" s="3">
        <v>0</v>
      </c>
      <c r="T47" s="3">
        <v>-2800</v>
      </c>
      <c r="U47" s="3">
        <v>-109</v>
      </c>
      <c r="V47" s="3">
        <v>0</v>
      </c>
      <c r="W47" s="3">
        <v>46340</v>
      </c>
      <c r="X47" s="3">
        <v>3588</v>
      </c>
      <c r="Y47" s="4">
        <v>0.9</v>
      </c>
      <c r="Z47" s="4">
        <v>1.07</v>
      </c>
      <c r="AA47" s="5" t="s">
        <v>76</v>
      </c>
      <c r="AB47" s="3">
        <v>118510</v>
      </c>
      <c r="AC47" s="3">
        <v>2256559</v>
      </c>
      <c r="AD47" s="2">
        <v>983.84787189999997</v>
      </c>
      <c r="AE47" s="3">
        <v>106197288</v>
      </c>
      <c r="AF47" s="3">
        <v>2293488</v>
      </c>
      <c r="AG47" s="3">
        <v>203866</v>
      </c>
      <c r="AH47" s="3">
        <v>2650253</v>
      </c>
      <c r="AI47" s="4">
        <v>1.04</v>
      </c>
      <c r="AJ47" s="3">
        <v>249094432</v>
      </c>
      <c r="AK47" s="3">
        <v>165416</v>
      </c>
      <c r="AL47" s="3">
        <v>0</v>
      </c>
      <c r="AM47" s="3">
        <v>0</v>
      </c>
      <c r="AN47" s="3">
        <v>72480</v>
      </c>
      <c r="AO47" s="3">
        <v>0</v>
      </c>
      <c r="AP47" s="3">
        <v>0</v>
      </c>
      <c r="AQ47" s="3">
        <v>4626</v>
      </c>
      <c r="AR47" s="3">
        <v>4856</v>
      </c>
      <c r="AS47" s="3">
        <v>3994173</v>
      </c>
      <c r="AT47" s="2">
        <v>824.98299999999995</v>
      </c>
      <c r="AV47" s="5" t="s">
        <v>1282</v>
      </c>
      <c r="BA47" s="3">
        <f t="shared" si="14"/>
        <v>7175</v>
      </c>
      <c r="BB47" s="3">
        <f t="shared" si="0"/>
        <v>4626</v>
      </c>
      <c r="BC47" s="3">
        <f t="shared" si="1"/>
        <v>4856</v>
      </c>
      <c r="BD47" s="3">
        <f t="shared" si="2"/>
        <v>7175</v>
      </c>
      <c r="BE47" s="3">
        <f t="shared" si="3"/>
        <v>3994170.9999999995</v>
      </c>
      <c r="BF47" s="3">
        <f t="shared" si="15"/>
        <v>3908830.9999999995</v>
      </c>
      <c r="BG47" s="2">
        <f t="shared" si="4"/>
        <v>824.95933783585497</v>
      </c>
      <c r="BH47" s="6">
        <f t="shared" si="5"/>
        <v>1.4999999999999999E-2</v>
      </c>
      <c r="BI47" s="3">
        <f t="shared" si="16"/>
        <v>1826086.3506333472</v>
      </c>
      <c r="BJ47" s="3">
        <f t="shared" si="6"/>
        <v>424029099.64762944</v>
      </c>
      <c r="BK47" s="3">
        <f t="shared" si="17"/>
        <v>0</v>
      </c>
      <c r="BL47" s="3">
        <f t="shared" si="18"/>
        <v>0</v>
      </c>
      <c r="BM47" s="3">
        <f t="shared" si="7"/>
        <v>0</v>
      </c>
      <c r="BN47" s="3">
        <f t="shared" si="8"/>
        <v>0</v>
      </c>
      <c r="BO47" s="3">
        <f t="shared" si="19"/>
        <v>0</v>
      </c>
      <c r="BP47" s="3">
        <f t="shared" si="20"/>
        <v>0</v>
      </c>
      <c r="BQ47" s="3">
        <f t="shared" si="9"/>
        <v>263574508.43855566</v>
      </c>
      <c r="BR47" s="3">
        <f t="shared" si="21"/>
        <v>0</v>
      </c>
      <c r="BS47" s="3">
        <f t="shared" si="22"/>
        <v>0</v>
      </c>
      <c r="BT47" s="3">
        <f t="shared" si="10"/>
        <v>0</v>
      </c>
      <c r="BU47" s="3">
        <f t="shared" si="11"/>
        <v>0</v>
      </c>
      <c r="BV47" s="3">
        <f t="shared" si="12"/>
        <v>0</v>
      </c>
      <c r="BW47" s="3">
        <f t="shared" si="23"/>
        <v>0</v>
      </c>
      <c r="BX47" s="3">
        <f t="shared" si="13"/>
        <v>0</v>
      </c>
      <c r="BY47" s="3">
        <f t="shared" si="24"/>
        <v>1752321.1119999993</v>
      </c>
    </row>
    <row r="48" spans="1:77" x14ac:dyDescent="0.25">
      <c r="A48">
        <v>61910</v>
      </c>
      <c r="B48" t="s">
        <v>125</v>
      </c>
      <c r="C48" s="37">
        <v>42779.493055555555</v>
      </c>
      <c r="D48" s="5" t="s">
        <v>75</v>
      </c>
      <c r="E48" s="2">
        <v>1863.1089999999999</v>
      </c>
      <c r="F48" s="2">
        <v>91.028999999999996</v>
      </c>
      <c r="G48" s="2">
        <v>64.364999999999995</v>
      </c>
      <c r="H48" s="2">
        <v>0</v>
      </c>
      <c r="I48" s="2">
        <v>0</v>
      </c>
      <c r="J48" s="2">
        <v>0</v>
      </c>
      <c r="K48" s="2">
        <v>0</v>
      </c>
      <c r="L48" s="2">
        <v>88.656999999999996</v>
      </c>
      <c r="M48" s="2">
        <v>98.992999999999995</v>
      </c>
      <c r="N48" s="2">
        <v>275.29700000000003</v>
      </c>
      <c r="O48" s="2">
        <v>0</v>
      </c>
      <c r="P48" s="2">
        <v>64.647000000000006</v>
      </c>
      <c r="Q48" s="2">
        <v>0</v>
      </c>
      <c r="R48" s="3">
        <v>193878</v>
      </c>
      <c r="S48" s="3">
        <v>0</v>
      </c>
      <c r="T48" s="3">
        <v>0</v>
      </c>
      <c r="U48" s="3">
        <v>0</v>
      </c>
      <c r="V48" s="3">
        <v>131057</v>
      </c>
      <c r="W48" s="3">
        <v>201787</v>
      </c>
      <c r="X48" s="3">
        <v>37948</v>
      </c>
      <c r="Y48" s="4">
        <v>1</v>
      </c>
      <c r="Z48" s="4">
        <v>1.083</v>
      </c>
      <c r="AA48" s="5" t="s">
        <v>75</v>
      </c>
      <c r="AB48" s="3">
        <v>760096</v>
      </c>
      <c r="AC48" s="3">
        <v>1830649</v>
      </c>
      <c r="AD48" s="2">
        <v>858.6229452</v>
      </c>
      <c r="AE48" s="3">
        <v>158522582</v>
      </c>
      <c r="AF48" s="3">
        <v>14072976</v>
      </c>
      <c r="AG48" s="3">
        <v>564326</v>
      </c>
      <c r="AH48" s="3">
        <v>15481681</v>
      </c>
      <c r="AI48" s="4">
        <v>1.1001000000000001</v>
      </c>
      <c r="AJ48" s="3">
        <v>1319693996</v>
      </c>
      <c r="AK48" s="3">
        <v>833789</v>
      </c>
      <c r="AL48" s="3">
        <v>0</v>
      </c>
      <c r="AM48" s="3">
        <v>0</v>
      </c>
      <c r="AN48" s="3">
        <v>130000</v>
      </c>
      <c r="AO48" s="3">
        <v>0</v>
      </c>
      <c r="AP48" s="3">
        <v>0</v>
      </c>
      <c r="AQ48" s="3">
        <v>5140</v>
      </c>
      <c r="AR48" s="3">
        <v>5443</v>
      </c>
      <c r="AS48" s="3">
        <v>13546553</v>
      </c>
      <c r="AT48" s="2">
        <v>2462.5369999999998</v>
      </c>
      <c r="AU48" s="2">
        <v>2916.598</v>
      </c>
      <c r="AV48" s="5" t="s">
        <v>1467</v>
      </c>
      <c r="AW48" s="3">
        <v>0</v>
      </c>
      <c r="AX48" s="3">
        <v>167746</v>
      </c>
      <c r="AY48" s="3">
        <v>0</v>
      </c>
      <c r="AZ48" s="3">
        <v>7051</v>
      </c>
      <c r="BA48" s="3">
        <f t="shared" si="14"/>
        <v>5870</v>
      </c>
      <c r="BB48" s="3">
        <f t="shared" si="0"/>
        <v>5140</v>
      </c>
      <c r="BC48" s="3">
        <f t="shared" si="1"/>
        <v>5443</v>
      </c>
      <c r="BD48" s="3">
        <f t="shared" si="2"/>
        <v>5870</v>
      </c>
      <c r="BE48" s="3">
        <f t="shared" si="3"/>
        <v>13546556.397699999</v>
      </c>
      <c r="BF48" s="3">
        <f t="shared" si="15"/>
        <v>13019834.397699999</v>
      </c>
      <c r="BG48" s="2">
        <f t="shared" si="4"/>
        <v>2462.5372436174239</v>
      </c>
      <c r="BH48" s="6">
        <f t="shared" si="5"/>
        <v>1.4999999999999999E-2</v>
      </c>
      <c r="BI48" s="3">
        <f t="shared" si="16"/>
        <v>6596487.6853377856</v>
      </c>
      <c r="BJ48" s="3">
        <f t="shared" si="6"/>
        <v>1265744143.2193558</v>
      </c>
      <c r="BK48" s="3">
        <f t="shared" si="17"/>
        <v>53949852.780644178</v>
      </c>
      <c r="BL48" s="3">
        <f t="shared" si="18"/>
        <v>575311.3870994217</v>
      </c>
      <c r="BM48" s="3">
        <f t="shared" si="7"/>
        <v>5481.2022225794826</v>
      </c>
      <c r="BN48" s="3">
        <f t="shared" si="8"/>
        <v>0</v>
      </c>
      <c r="BO48" s="3">
        <f t="shared" si="19"/>
        <v>4830.9017814618983</v>
      </c>
      <c r="BP48" s="3">
        <f t="shared" si="20"/>
        <v>444254.38709942158</v>
      </c>
      <c r="BQ48" s="3">
        <f t="shared" si="9"/>
        <v>786780649.33576691</v>
      </c>
      <c r="BR48" s="3">
        <f t="shared" si="21"/>
        <v>532913346.66423309</v>
      </c>
      <c r="BS48" s="3">
        <f t="shared" si="22"/>
        <v>227883.78077128116</v>
      </c>
      <c r="BT48" s="3">
        <f t="shared" si="10"/>
        <v>136.62421557307744</v>
      </c>
      <c r="BU48" s="3">
        <f t="shared" si="11"/>
        <v>7051</v>
      </c>
      <c r="BV48" s="3">
        <f t="shared" si="12"/>
        <v>1913.5448857437736</v>
      </c>
      <c r="BW48" s="3">
        <f t="shared" si="23"/>
        <v>87862.235885537375</v>
      </c>
      <c r="BX48" s="3">
        <f t="shared" si="13"/>
        <v>532116.62298495893</v>
      </c>
      <c r="BY48" s="3">
        <f t="shared" si="24"/>
        <v>349616.4376999978</v>
      </c>
    </row>
    <row r="49" spans="1:77" x14ac:dyDescent="0.25">
      <c r="A49">
        <v>101803</v>
      </c>
      <c r="B49" t="s">
        <v>126</v>
      </c>
      <c r="C49" s="37">
        <v>42776.52847222222</v>
      </c>
      <c r="D49" s="5" t="s">
        <v>76</v>
      </c>
      <c r="E49" s="2">
        <v>752.40099999999995</v>
      </c>
      <c r="F49" s="2">
        <v>18.952000000000002</v>
      </c>
      <c r="G49" s="2">
        <v>17.75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112.33</v>
      </c>
      <c r="O49" s="2">
        <v>0</v>
      </c>
      <c r="P49" s="2">
        <v>22.082999999999998</v>
      </c>
      <c r="Q49" s="2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14277</v>
      </c>
      <c r="Y49" s="4">
        <v>0</v>
      </c>
      <c r="Z49" s="4">
        <v>1</v>
      </c>
      <c r="AA49" s="5" t="s">
        <v>75</v>
      </c>
      <c r="AB49" s="3">
        <v>0</v>
      </c>
      <c r="AC49" s="3">
        <v>0</v>
      </c>
      <c r="AD49" s="2">
        <v>0</v>
      </c>
      <c r="AE49" s="3">
        <v>0</v>
      </c>
      <c r="AF49" s="3">
        <v>0</v>
      </c>
      <c r="AG49" s="3">
        <v>0</v>
      </c>
      <c r="AH49" s="3">
        <v>0</v>
      </c>
      <c r="AI49" s="4">
        <v>0</v>
      </c>
      <c r="AJ49" s="3">
        <v>0</v>
      </c>
      <c r="AK49" s="3">
        <v>245094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5050</v>
      </c>
      <c r="AR49" s="3">
        <v>5334</v>
      </c>
      <c r="AS49" s="3">
        <v>5272546</v>
      </c>
      <c r="AT49" s="2">
        <v>1016.302</v>
      </c>
      <c r="AV49" s="5" t="s">
        <v>2031</v>
      </c>
      <c r="AX49" s="3">
        <v>0</v>
      </c>
      <c r="AZ49" s="3">
        <v>0</v>
      </c>
      <c r="BA49" s="3">
        <f t="shared" si="14"/>
        <v>6465</v>
      </c>
      <c r="BB49" s="3">
        <f t="shared" si="0"/>
        <v>5050</v>
      </c>
      <c r="BC49" s="3">
        <f t="shared" si="1"/>
        <v>5335</v>
      </c>
      <c r="BD49" s="3">
        <f t="shared" si="2"/>
        <v>6465</v>
      </c>
      <c r="BE49" s="3">
        <f t="shared" si="3"/>
        <v>5272545.6195</v>
      </c>
      <c r="BF49" s="3">
        <f t="shared" si="15"/>
        <v>5272545.6195</v>
      </c>
      <c r="BG49" s="2">
        <f t="shared" si="4"/>
        <v>1016.1809507271706</v>
      </c>
      <c r="BH49" s="6">
        <f t="shared" si="5"/>
        <v>1.4999999999999999E-2</v>
      </c>
      <c r="BI49" s="3">
        <f t="shared" si="16"/>
        <v>0</v>
      </c>
      <c r="BJ49" s="3">
        <f t="shared" si="6"/>
        <v>522317008.67376572</v>
      </c>
      <c r="BK49" s="3">
        <f t="shared" si="17"/>
        <v>0</v>
      </c>
      <c r="BL49" s="3">
        <f t="shared" si="18"/>
        <v>0</v>
      </c>
      <c r="BM49" s="3">
        <f t="shared" si="7"/>
        <v>0</v>
      </c>
      <c r="BN49" s="3">
        <f t="shared" si="8"/>
        <v>0</v>
      </c>
      <c r="BO49" s="3">
        <f t="shared" si="19"/>
        <v>0</v>
      </c>
      <c r="BP49" s="3">
        <f t="shared" si="20"/>
        <v>0</v>
      </c>
      <c r="BQ49" s="3">
        <f t="shared" si="9"/>
        <v>324669813.75733101</v>
      </c>
      <c r="BR49" s="3">
        <f t="shared" si="21"/>
        <v>0</v>
      </c>
      <c r="BS49" s="3">
        <f t="shared" si="22"/>
        <v>0</v>
      </c>
      <c r="BT49" s="3">
        <f t="shared" si="10"/>
        <v>0</v>
      </c>
      <c r="BU49" s="3">
        <f t="shared" si="11"/>
        <v>0</v>
      </c>
      <c r="BV49" s="3">
        <f t="shared" si="12"/>
        <v>0</v>
      </c>
      <c r="BW49" s="3">
        <f t="shared" si="23"/>
        <v>0</v>
      </c>
      <c r="BX49" s="3">
        <f t="shared" si="13"/>
        <v>0</v>
      </c>
      <c r="BY49" s="3">
        <f t="shared" si="24"/>
        <v>5272545.6195</v>
      </c>
    </row>
    <row r="50" spans="1:77" x14ac:dyDescent="0.25">
      <c r="A50">
        <v>220802</v>
      </c>
      <c r="B50" t="s">
        <v>127</v>
      </c>
      <c r="C50" s="37">
        <v>42776.52847222222</v>
      </c>
      <c r="D50" s="5" t="s">
        <v>76</v>
      </c>
      <c r="E50" s="2">
        <v>1438.23</v>
      </c>
      <c r="F50" s="2">
        <v>34.36</v>
      </c>
      <c r="G50" s="2">
        <v>10.318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274.33</v>
      </c>
      <c r="O50" s="2">
        <v>0</v>
      </c>
      <c r="P50" s="2">
        <v>49.825000000000003</v>
      </c>
      <c r="Q50" s="2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32212</v>
      </c>
      <c r="Y50" s="4">
        <v>0</v>
      </c>
      <c r="Z50" s="4">
        <v>1</v>
      </c>
      <c r="AA50" s="5" t="s">
        <v>75</v>
      </c>
      <c r="AB50" s="3">
        <v>0</v>
      </c>
      <c r="AC50" s="3">
        <v>0</v>
      </c>
      <c r="AD50" s="2">
        <v>0</v>
      </c>
      <c r="AE50" s="3">
        <v>0</v>
      </c>
      <c r="AF50" s="3">
        <v>0</v>
      </c>
      <c r="AG50" s="3">
        <v>0</v>
      </c>
      <c r="AH50" s="3">
        <v>0</v>
      </c>
      <c r="AI50" s="4">
        <v>0</v>
      </c>
      <c r="AJ50" s="3">
        <v>0</v>
      </c>
      <c r="AK50" s="3">
        <v>545374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5050</v>
      </c>
      <c r="AR50" s="3">
        <v>5334</v>
      </c>
      <c r="AS50" s="3">
        <v>9980591</v>
      </c>
      <c r="AT50" s="2">
        <v>1923.7950000000001</v>
      </c>
      <c r="AV50" s="5" t="s">
        <v>2031</v>
      </c>
      <c r="AX50" s="3">
        <v>0</v>
      </c>
      <c r="AZ50" s="3">
        <v>0</v>
      </c>
      <c r="BA50" s="3">
        <f t="shared" si="14"/>
        <v>6465</v>
      </c>
      <c r="BB50" s="3">
        <f t="shared" si="0"/>
        <v>5050</v>
      </c>
      <c r="BC50" s="3">
        <f t="shared" si="1"/>
        <v>5335</v>
      </c>
      <c r="BD50" s="3">
        <f t="shared" si="2"/>
        <v>6465</v>
      </c>
      <c r="BE50" s="3">
        <f t="shared" si="3"/>
        <v>9980591.3595000003</v>
      </c>
      <c r="BF50" s="3">
        <f t="shared" si="15"/>
        <v>9980591.3595000003</v>
      </c>
      <c r="BG50" s="2">
        <f t="shared" si="4"/>
        <v>1923.5654934888696</v>
      </c>
      <c r="BH50" s="6">
        <f t="shared" si="5"/>
        <v>1.4999999999999999E-2</v>
      </c>
      <c r="BI50" s="3">
        <f t="shared" si="16"/>
        <v>0</v>
      </c>
      <c r="BJ50" s="3">
        <f t="shared" si="6"/>
        <v>988712663.65327895</v>
      </c>
      <c r="BK50" s="3">
        <f t="shared" si="17"/>
        <v>0</v>
      </c>
      <c r="BL50" s="3">
        <f t="shared" si="18"/>
        <v>0</v>
      </c>
      <c r="BM50" s="3">
        <f t="shared" si="7"/>
        <v>0</v>
      </c>
      <c r="BN50" s="3">
        <f t="shared" si="8"/>
        <v>0</v>
      </c>
      <c r="BO50" s="3">
        <f t="shared" si="19"/>
        <v>0</v>
      </c>
      <c r="BP50" s="3">
        <f t="shared" si="20"/>
        <v>0</v>
      </c>
      <c r="BQ50" s="3">
        <f t="shared" si="9"/>
        <v>614579175.16969383</v>
      </c>
      <c r="BR50" s="3">
        <f t="shared" si="21"/>
        <v>0</v>
      </c>
      <c r="BS50" s="3">
        <f t="shared" si="22"/>
        <v>0</v>
      </c>
      <c r="BT50" s="3">
        <f t="shared" si="10"/>
        <v>0</v>
      </c>
      <c r="BU50" s="3">
        <f t="shared" si="11"/>
        <v>0</v>
      </c>
      <c r="BV50" s="3">
        <f t="shared" si="12"/>
        <v>0</v>
      </c>
      <c r="BW50" s="3">
        <f t="shared" si="23"/>
        <v>0</v>
      </c>
      <c r="BX50" s="3">
        <f t="shared" si="13"/>
        <v>0</v>
      </c>
      <c r="BY50" s="3">
        <f t="shared" si="24"/>
        <v>9980591.3595000003</v>
      </c>
    </row>
    <row r="51" spans="1:77" x14ac:dyDescent="0.25">
      <c r="A51">
        <v>220901</v>
      </c>
      <c r="B51" t="s">
        <v>128</v>
      </c>
      <c r="C51" s="37">
        <v>42779.493055555555</v>
      </c>
      <c r="D51" s="5" t="s">
        <v>75</v>
      </c>
      <c r="E51" s="2">
        <v>53206.627999999997</v>
      </c>
      <c r="F51" s="2">
        <v>5458.9459999999999</v>
      </c>
      <c r="G51" s="2">
        <v>350.62200000000001</v>
      </c>
      <c r="H51" s="2">
        <v>2.3809999999999998</v>
      </c>
      <c r="I51" s="2">
        <v>0</v>
      </c>
      <c r="J51" s="2">
        <v>0</v>
      </c>
      <c r="K51" s="2">
        <v>0</v>
      </c>
      <c r="L51" s="2">
        <v>2780.078</v>
      </c>
      <c r="M51" s="2">
        <v>2887.1729999999998</v>
      </c>
      <c r="N51" s="2">
        <v>46232.154000000002</v>
      </c>
      <c r="O51" s="2">
        <v>15.744999999999999</v>
      </c>
      <c r="P51" s="2">
        <v>14939.403</v>
      </c>
      <c r="Q51" s="2">
        <v>0</v>
      </c>
      <c r="R51" s="3">
        <v>4443521</v>
      </c>
      <c r="S51" s="3">
        <v>0</v>
      </c>
      <c r="T51" s="3">
        <v>-235637</v>
      </c>
      <c r="U51" s="3">
        <v>-9106</v>
      </c>
      <c r="V51" s="3">
        <v>355498</v>
      </c>
      <c r="W51" s="3">
        <v>3642148</v>
      </c>
      <c r="X51" s="3">
        <v>8442257</v>
      </c>
      <c r="Y51" s="4">
        <v>1</v>
      </c>
      <c r="Z51" s="4">
        <v>1.1399999999999999</v>
      </c>
      <c r="AA51" s="5" t="s">
        <v>75</v>
      </c>
      <c r="AB51" s="3">
        <v>23976651</v>
      </c>
      <c r="AC51" s="3">
        <v>120224003</v>
      </c>
      <c r="AD51" s="2">
        <v>51033.969019600001</v>
      </c>
      <c r="AE51" s="3">
        <v>11145768393</v>
      </c>
      <c r="AF51" s="3">
        <v>230835913</v>
      </c>
      <c r="AG51" s="3">
        <v>0</v>
      </c>
      <c r="AH51" s="3">
        <v>240069349</v>
      </c>
      <c r="AI51" s="4">
        <v>1.04</v>
      </c>
      <c r="AJ51" s="3">
        <v>20969741006</v>
      </c>
      <c r="AK51" s="3">
        <v>22718955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5140</v>
      </c>
      <c r="AR51" s="3">
        <v>5651</v>
      </c>
      <c r="AS51" s="3">
        <v>426023817</v>
      </c>
      <c r="AT51" s="2">
        <v>77614.02</v>
      </c>
      <c r="AV51" s="5" t="s">
        <v>1321</v>
      </c>
      <c r="AX51" s="3">
        <v>0</v>
      </c>
      <c r="AZ51" s="3">
        <v>0</v>
      </c>
      <c r="BA51" s="3">
        <f t="shared" si="14"/>
        <v>5651</v>
      </c>
      <c r="BB51" s="3">
        <f t="shared" si="0"/>
        <v>5140</v>
      </c>
      <c r="BC51" s="3">
        <f t="shared" si="1"/>
        <v>5651</v>
      </c>
      <c r="BD51" s="3">
        <f t="shared" si="2"/>
        <v>5651</v>
      </c>
      <c r="BE51" s="3">
        <f t="shared" si="3"/>
        <v>426023818.84131002</v>
      </c>
      <c r="BF51" s="3">
        <f t="shared" si="15"/>
        <v>417818288.84131002</v>
      </c>
      <c r="BG51" s="2">
        <f t="shared" si="4"/>
        <v>77612.329123363321</v>
      </c>
      <c r="BH51" s="6">
        <f t="shared" si="5"/>
        <v>1.4999999999999999E-2</v>
      </c>
      <c r="BI51" s="3">
        <f t="shared" si="16"/>
        <v>196581029.56036133</v>
      </c>
      <c r="BJ51" s="3">
        <f t="shared" si="6"/>
        <v>39892737169.408745</v>
      </c>
      <c r="BK51" s="3">
        <f t="shared" si="17"/>
        <v>0</v>
      </c>
      <c r="BL51" s="3">
        <f t="shared" si="18"/>
        <v>0</v>
      </c>
      <c r="BM51" s="3">
        <f t="shared" si="7"/>
        <v>0</v>
      </c>
      <c r="BN51" s="3">
        <f t="shared" si="8"/>
        <v>0</v>
      </c>
      <c r="BO51" s="3">
        <f t="shared" si="19"/>
        <v>0</v>
      </c>
      <c r="BP51" s="3">
        <f t="shared" si="20"/>
        <v>0</v>
      </c>
      <c r="BQ51" s="3">
        <f t="shared" si="9"/>
        <v>24797139154.914581</v>
      </c>
      <c r="BR51" s="3">
        <f t="shared" si="21"/>
        <v>0</v>
      </c>
      <c r="BS51" s="3">
        <f t="shared" si="22"/>
        <v>0</v>
      </c>
      <c r="BT51" s="3">
        <f t="shared" si="10"/>
        <v>0</v>
      </c>
      <c r="BU51" s="3">
        <f t="shared" si="11"/>
        <v>0</v>
      </c>
      <c r="BV51" s="3">
        <f t="shared" si="12"/>
        <v>0</v>
      </c>
      <c r="BW51" s="3">
        <f t="shared" si="23"/>
        <v>0</v>
      </c>
      <c r="BX51" s="3">
        <f t="shared" si="13"/>
        <v>0</v>
      </c>
      <c r="BY51" s="3">
        <f t="shared" si="24"/>
        <v>216326408.78131002</v>
      </c>
    </row>
    <row r="52" spans="1:77" x14ac:dyDescent="0.25">
      <c r="A52">
        <v>212901</v>
      </c>
      <c r="B52" t="s">
        <v>129</v>
      </c>
      <c r="C52" s="37">
        <v>42779.493055555555</v>
      </c>
      <c r="D52" s="5" t="s">
        <v>75</v>
      </c>
      <c r="E52" s="2">
        <v>710.22</v>
      </c>
      <c r="F52" s="2">
        <v>36.201999999999998</v>
      </c>
      <c r="G52" s="2">
        <v>21.71</v>
      </c>
      <c r="H52" s="2">
        <v>0</v>
      </c>
      <c r="I52" s="2">
        <v>0</v>
      </c>
      <c r="J52" s="2">
        <v>0</v>
      </c>
      <c r="K52" s="2">
        <v>0</v>
      </c>
      <c r="L52" s="2">
        <v>54.963000000000001</v>
      </c>
      <c r="M52" s="2">
        <v>38.831000000000003</v>
      </c>
      <c r="N52" s="2">
        <v>535.84400000000005</v>
      </c>
      <c r="O52" s="2">
        <v>0</v>
      </c>
      <c r="P52" s="2">
        <v>15.92</v>
      </c>
      <c r="Q52" s="2">
        <v>0</v>
      </c>
      <c r="R52" s="3">
        <v>68895</v>
      </c>
      <c r="S52" s="3">
        <v>0</v>
      </c>
      <c r="T52" s="3">
        <v>-3786</v>
      </c>
      <c r="U52" s="3">
        <v>-147</v>
      </c>
      <c r="V52" s="3">
        <v>43804</v>
      </c>
      <c r="W52" s="3">
        <v>110357</v>
      </c>
      <c r="X52" s="3">
        <v>10288</v>
      </c>
      <c r="Y52" s="4">
        <v>1</v>
      </c>
      <c r="Z52" s="4">
        <v>1.04</v>
      </c>
      <c r="AA52" s="5" t="s">
        <v>75</v>
      </c>
      <c r="AB52" s="3">
        <v>0</v>
      </c>
      <c r="AC52" s="3">
        <v>2438201</v>
      </c>
      <c r="AD52" s="2">
        <v>1102.7105113</v>
      </c>
      <c r="AE52" s="3">
        <v>99669019</v>
      </c>
      <c r="AF52" s="3">
        <v>3113772</v>
      </c>
      <c r="AG52" s="3">
        <v>342515</v>
      </c>
      <c r="AH52" s="3">
        <v>3643113</v>
      </c>
      <c r="AI52" s="4">
        <v>1.17</v>
      </c>
      <c r="AJ52" s="3">
        <v>336921477</v>
      </c>
      <c r="AK52" s="3">
        <v>303258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5140</v>
      </c>
      <c r="AR52" s="3">
        <v>5286</v>
      </c>
      <c r="AS52" s="3">
        <v>6409226</v>
      </c>
      <c r="AT52" s="2">
        <v>1187.6690000000001</v>
      </c>
      <c r="AV52" s="5" t="s">
        <v>1900</v>
      </c>
      <c r="BA52" s="3">
        <f t="shared" si="14"/>
        <v>6462</v>
      </c>
      <c r="BB52" s="3">
        <f t="shared" si="0"/>
        <v>5140</v>
      </c>
      <c r="BC52" s="3">
        <f t="shared" si="1"/>
        <v>5286</v>
      </c>
      <c r="BD52" s="3">
        <f t="shared" si="2"/>
        <v>6462</v>
      </c>
      <c r="BE52" s="3">
        <f t="shared" si="3"/>
        <v>6409225.10934</v>
      </c>
      <c r="BF52" s="3">
        <f t="shared" si="15"/>
        <v>6189955.10934</v>
      </c>
      <c r="BG52" s="2">
        <f t="shared" si="4"/>
        <v>1187.6403562523067</v>
      </c>
      <c r="BH52" s="6">
        <f t="shared" si="5"/>
        <v>1.4999999999999999E-2</v>
      </c>
      <c r="BI52" s="3">
        <f t="shared" si="16"/>
        <v>2322731.2098434288</v>
      </c>
      <c r="BJ52" s="3">
        <f t="shared" si="6"/>
        <v>610447143.11368561</v>
      </c>
      <c r="BK52" s="3">
        <f t="shared" si="17"/>
        <v>0</v>
      </c>
      <c r="BL52" s="3">
        <f t="shared" si="18"/>
        <v>0</v>
      </c>
      <c r="BM52" s="3">
        <f t="shared" si="7"/>
        <v>0</v>
      </c>
      <c r="BN52" s="3">
        <f t="shared" si="8"/>
        <v>0</v>
      </c>
      <c r="BO52" s="3">
        <f t="shared" si="19"/>
        <v>0</v>
      </c>
      <c r="BP52" s="3">
        <f t="shared" si="20"/>
        <v>0</v>
      </c>
      <c r="BQ52" s="3">
        <f t="shared" si="9"/>
        <v>379451093.82261199</v>
      </c>
      <c r="BR52" s="3">
        <f t="shared" si="21"/>
        <v>0</v>
      </c>
      <c r="BS52" s="3">
        <f t="shared" si="22"/>
        <v>0</v>
      </c>
      <c r="BT52" s="3">
        <f t="shared" si="10"/>
        <v>0</v>
      </c>
      <c r="BU52" s="3">
        <f t="shared" si="11"/>
        <v>0</v>
      </c>
      <c r="BV52" s="3">
        <f t="shared" si="12"/>
        <v>0</v>
      </c>
      <c r="BW52" s="3">
        <f t="shared" si="23"/>
        <v>0</v>
      </c>
      <c r="BX52" s="3">
        <f t="shared" si="13"/>
        <v>0</v>
      </c>
      <c r="BY52" s="3">
        <f t="shared" si="24"/>
        <v>3040010.3393399999</v>
      </c>
    </row>
    <row r="53" spans="1:77" x14ac:dyDescent="0.25">
      <c r="A53">
        <v>21805</v>
      </c>
      <c r="B53" t="s">
        <v>130</v>
      </c>
      <c r="C53" s="37">
        <v>42776.52847222222</v>
      </c>
      <c r="D53" s="5" t="s">
        <v>76</v>
      </c>
      <c r="E53" s="2">
        <v>468.71600000000001</v>
      </c>
      <c r="F53" s="2">
        <v>30.97</v>
      </c>
      <c r="G53" s="2">
        <v>7.282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3</v>
      </c>
      <c r="N53" s="2">
        <v>654.16999999999996</v>
      </c>
      <c r="O53" s="2">
        <v>0</v>
      </c>
      <c r="P53" s="2">
        <v>46.128999999999998</v>
      </c>
      <c r="Q53" s="2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29822</v>
      </c>
      <c r="Y53" s="4">
        <v>0</v>
      </c>
      <c r="Z53" s="4">
        <v>1</v>
      </c>
      <c r="AA53" s="5" t="s">
        <v>75</v>
      </c>
      <c r="AB53" s="3">
        <v>0</v>
      </c>
      <c r="AC53" s="3">
        <v>0</v>
      </c>
      <c r="AD53" s="2">
        <v>0</v>
      </c>
      <c r="AE53" s="3">
        <v>0</v>
      </c>
      <c r="AF53" s="3">
        <v>0</v>
      </c>
      <c r="AG53" s="3">
        <v>0</v>
      </c>
      <c r="AH53" s="3">
        <v>0</v>
      </c>
      <c r="AI53" s="4">
        <v>0</v>
      </c>
      <c r="AJ53" s="3">
        <v>0</v>
      </c>
      <c r="AK53" s="3">
        <v>195514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5050</v>
      </c>
      <c r="AR53" s="3">
        <v>5334</v>
      </c>
      <c r="AS53" s="3">
        <v>4160247</v>
      </c>
      <c r="AT53" s="2">
        <v>801.90300000000002</v>
      </c>
      <c r="AV53" s="5" t="s">
        <v>2031</v>
      </c>
      <c r="AX53" s="3">
        <v>0</v>
      </c>
      <c r="AZ53" s="3">
        <v>0</v>
      </c>
      <c r="BA53" s="3">
        <f t="shared" si="14"/>
        <v>6465</v>
      </c>
      <c r="BB53" s="3">
        <f t="shared" si="0"/>
        <v>5050</v>
      </c>
      <c r="BC53" s="3">
        <f t="shared" si="1"/>
        <v>5335</v>
      </c>
      <c r="BD53" s="3">
        <f t="shared" si="2"/>
        <v>6465</v>
      </c>
      <c r="BE53" s="3">
        <f t="shared" si="3"/>
        <v>4160247.5415000003</v>
      </c>
      <c r="BF53" s="3">
        <f t="shared" si="15"/>
        <v>4160247.5415000003</v>
      </c>
      <c r="BG53" s="2">
        <f t="shared" si="4"/>
        <v>801.80706001795534</v>
      </c>
      <c r="BH53" s="6">
        <f t="shared" si="5"/>
        <v>1.4999999999999999E-2</v>
      </c>
      <c r="BI53" s="3">
        <f t="shared" si="16"/>
        <v>0</v>
      </c>
      <c r="BJ53" s="3">
        <f t="shared" si="6"/>
        <v>412128828.84922904</v>
      </c>
      <c r="BK53" s="3">
        <f t="shared" si="17"/>
        <v>0</v>
      </c>
      <c r="BL53" s="3">
        <f t="shared" si="18"/>
        <v>0</v>
      </c>
      <c r="BM53" s="3">
        <f t="shared" si="7"/>
        <v>0</v>
      </c>
      <c r="BN53" s="3">
        <f t="shared" si="8"/>
        <v>0</v>
      </c>
      <c r="BO53" s="3">
        <f t="shared" si="19"/>
        <v>0</v>
      </c>
      <c r="BP53" s="3">
        <f t="shared" si="20"/>
        <v>0</v>
      </c>
      <c r="BQ53" s="3">
        <f t="shared" si="9"/>
        <v>256177355.67573673</v>
      </c>
      <c r="BR53" s="3">
        <f t="shared" si="21"/>
        <v>0</v>
      </c>
      <c r="BS53" s="3">
        <f t="shared" si="22"/>
        <v>0</v>
      </c>
      <c r="BT53" s="3">
        <f t="shared" si="10"/>
        <v>0</v>
      </c>
      <c r="BU53" s="3">
        <f t="shared" si="11"/>
        <v>0</v>
      </c>
      <c r="BV53" s="3">
        <f t="shared" si="12"/>
        <v>0</v>
      </c>
      <c r="BW53" s="3">
        <f t="shared" si="23"/>
        <v>0</v>
      </c>
      <c r="BX53" s="3">
        <f t="shared" si="13"/>
        <v>0</v>
      </c>
      <c r="BY53" s="3">
        <f t="shared" si="24"/>
        <v>4160247.5415000003</v>
      </c>
    </row>
    <row r="54" spans="1:77" x14ac:dyDescent="0.25">
      <c r="A54">
        <v>217901</v>
      </c>
      <c r="B54" t="s">
        <v>131</v>
      </c>
      <c r="C54" s="37">
        <v>42779.493055555555</v>
      </c>
      <c r="D54" s="5" t="s">
        <v>75</v>
      </c>
      <c r="E54" s="2">
        <v>205.93</v>
      </c>
      <c r="F54" s="2">
        <v>20.315999999999999</v>
      </c>
      <c r="G54" s="2">
        <v>1.5</v>
      </c>
      <c r="H54" s="2">
        <v>0</v>
      </c>
      <c r="I54" s="2">
        <v>0</v>
      </c>
      <c r="J54" s="2">
        <v>0</v>
      </c>
      <c r="K54" s="2">
        <v>0</v>
      </c>
      <c r="L54" s="2">
        <v>15.327</v>
      </c>
      <c r="M54" s="2">
        <v>8</v>
      </c>
      <c r="N54" s="2">
        <v>142</v>
      </c>
      <c r="O54" s="2">
        <v>6.3E-2</v>
      </c>
      <c r="P54" s="2">
        <v>5</v>
      </c>
      <c r="Q54" s="2">
        <v>0</v>
      </c>
      <c r="R54" s="3">
        <v>16500</v>
      </c>
      <c r="S54" s="3">
        <v>0</v>
      </c>
      <c r="T54" s="3">
        <v>0</v>
      </c>
      <c r="U54" s="3">
        <v>0</v>
      </c>
      <c r="V54" s="3">
        <v>0</v>
      </c>
      <c r="W54" s="3">
        <v>28218</v>
      </c>
      <c r="X54" s="3">
        <v>3952</v>
      </c>
      <c r="Y54" s="4">
        <v>0.95989999999999998</v>
      </c>
      <c r="Z54" s="4">
        <v>1.04</v>
      </c>
      <c r="AA54" s="5" t="s">
        <v>76</v>
      </c>
      <c r="AB54" s="3">
        <v>770781</v>
      </c>
      <c r="AC54" s="3">
        <v>1646135</v>
      </c>
      <c r="AD54" s="2">
        <v>673.31693250000001</v>
      </c>
      <c r="AE54" s="3">
        <v>234545550</v>
      </c>
      <c r="AF54" s="3">
        <v>2336703</v>
      </c>
      <c r="AG54" s="3">
        <v>48930</v>
      </c>
      <c r="AH54" s="3">
        <v>2531692</v>
      </c>
      <c r="AI54" s="4">
        <v>1.04</v>
      </c>
      <c r="AJ54" s="3">
        <v>231181211</v>
      </c>
      <c r="AK54" s="3">
        <v>87913</v>
      </c>
      <c r="AL54" s="3">
        <v>0</v>
      </c>
      <c r="AM54" s="3">
        <v>0</v>
      </c>
      <c r="AN54" s="3">
        <v>78338</v>
      </c>
      <c r="AO54" s="3">
        <v>0</v>
      </c>
      <c r="AP54" s="3">
        <v>0</v>
      </c>
      <c r="AQ54" s="3">
        <v>4934</v>
      </c>
      <c r="AR54" s="3">
        <v>5074</v>
      </c>
      <c r="AS54" s="3">
        <v>2246486</v>
      </c>
      <c r="AT54" s="2">
        <v>440.09300000000002</v>
      </c>
      <c r="AU54" s="2">
        <v>438.42399999999998</v>
      </c>
      <c r="AV54" s="5" t="s">
        <v>1909</v>
      </c>
      <c r="AW54" s="3">
        <v>33795</v>
      </c>
      <c r="AX54" s="3">
        <v>18973</v>
      </c>
      <c r="AY54" s="3">
        <v>908</v>
      </c>
      <c r="AZ54" s="3">
        <v>817</v>
      </c>
      <c r="BA54" s="3">
        <f t="shared" si="14"/>
        <v>7903</v>
      </c>
      <c r="BB54" s="3">
        <f t="shared" si="0"/>
        <v>4934</v>
      </c>
      <c r="BC54" s="3">
        <f t="shared" si="1"/>
        <v>5074</v>
      </c>
      <c r="BD54" s="3">
        <f t="shared" si="2"/>
        <v>7903</v>
      </c>
      <c r="BE54" s="3">
        <f t="shared" si="3"/>
        <v>2246488.10984</v>
      </c>
      <c r="BF54" s="3">
        <f t="shared" si="15"/>
        <v>2201770.10984</v>
      </c>
      <c r="BG54" s="2">
        <f t="shared" si="4"/>
        <v>440.08813978091251</v>
      </c>
      <c r="BH54" s="6">
        <f t="shared" si="5"/>
        <v>1.4999999999999999E-2</v>
      </c>
      <c r="BI54" s="3">
        <f t="shared" si="16"/>
        <v>1491812.7058387194</v>
      </c>
      <c r="BJ54" s="3">
        <f t="shared" si="6"/>
        <v>226205303.84738904</v>
      </c>
      <c r="BK54" s="3">
        <f t="shared" si="17"/>
        <v>4975907.1526109576</v>
      </c>
      <c r="BL54" s="3">
        <f t="shared" si="18"/>
        <v>50294.819033660489</v>
      </c>
      <c r="BM54" s="3">
        <f t="shared" si="7"/>
        <v>5195.3415106905022</v>
      </c>
      <c r="BN54" s="3">
        <f t="shared" si="8"/>
        <v>774.46025721571334</v>
      </c>
      <c r="BO54" s="3">
        <f t="shared" si="19"/>
        <v>1556.2696937300807</v>
      </c>
      <c r="BP54" s="3">
        <f t="shared" si="20"/>
        <v>49520.358776444766</v>
      </c>
      <c r="BQ54" s="3">
        <f t="shared" si="9"/>
        <v>140608160.66000155</v>
      </c>
      <c r="BR54" s="3">
        <f t="shared" si="21"/>
        <v>90573050.339998454</v>
      </c>
      <c r="BS54" s="3">
        <f t="shared" si="22"/>
        <v>19169.98070027466</v>
      </c>
      <c r="BT54" s="3">
        <f t="shared" si="10"/>
        <v>71.62</v>
      </c>
      <c r="BU54" s="3">
        <f t="shared" si="11"/>
        <v>812.12417719570453</v>
      </c>
      <c r="BV54" s="3">
        <f t="shared" si="12"/>
        <v>593.17561065805648</v>
      </c>
      <c r="BW54" s="3">
        <f t="shared" si="23"/>
        <v>18897.804642038853</v>
      </c>
      <c r="BX54" s="3">
        <f t="shared" si="13"/>
        <v>68418.163418483615</v>
      </c>
      <c r="BY54" s="3">
        <f t="shared" si="24"/>
        <v>27379.665450999979</v>
      </c>
    </row>
    <row r="55" spans="1:77" x14ac:dyDescent="0.25">
      <c r="A55">
        <v>107901</v>
      </c>
      <c r="B55" t="s">
        <v>132</v>
      </c>
      <c r="C55" s="37">
        <v>42779.493055555555</v>
      </c>
      <c r="D55" s="5" t="s">
        <v>75</v>
      </c>
      <c r="E55" s="2">
        <v>2744.7750000000001</v>
      </c>
      <c r="F55" s="2">
        <v>267.62200000000001</v>
      </c>
      <c r="G55" s="2">
        <v>22.535</v>
      </c>
      <c r="H55" s="2">
        <v>0.86799999999999999</v>
      </c>
      <c r="I55" s="2">
        <v>0</v>
      </c>
      <c r="J55" s="2">
        <v>0</v>
      </c>
      <c r="K55" s="2">
        <v>0</v>
      </c>
      <c r="L55" s="2">
        <v>243.40100000000001</v>
      </c>
      <c r="M55" s="2">
        <v>153.732</v>
      </c>
      <c r="N55" s="2">
        <v>2504.3130000000001</v>
      </c>
      <c r="O55" s="2">
        <v>0.45300000000000001</v>
      </c>
      <c r="P55" s="2">
        <v>679.26</v>
      </c>
      <c r="Q55" s="2">
        <v>0</v>
      </c>
      <c r="R55" s="3">
        <v>244013</v>
      </c>
      <c r="S55" s="3">
        <v>0</v>
      </c>
      <c r="T55" s="3">
        <v>-14075</v>
      </c>
      <c r="U55" s="3">
        <v>-544</v>
      </c>
      <c r="V55" s="3">
        <v>0</v>
      </c>
      <c r="W55" s="3">
        <v>273173</v>
      </c>
      <c r="X55" s="3">
        <v>375835</v>
      </c>
      <c r="Y55" s="4">
        <v>0.97740000000000005</v>
      </c>
      <c r="Z55" s="4">
        <v>1.06</v>
      </c>
      <c r="AA55" s="5" t="s">
        <v>75</v>
      </c>
      <c r="AB55" s="3">
        <v>926363</v>
      </c>
      <c r="AC55" s="3">
        <v>8736632</v>
      </c>
      <c r="AD55" s="2">
        <v>3903.4984909999998</v>
      </c>
      <c r="AE55" s="3">
        <v>523095099</v>
      </c>
      <c r="AF55" s="3">
        <v>12963578</v>
      </c>
      <c r="AG55" s="3">
        <v>0</v>
      </c>
      <c r="AH55" s="3">
        <v>13759378</v>
      </c>
      <c r="AI55" s="4">
        <v>1.0374000000000001</v>
      </c>
      <c r="AJ55" s="3">
        <v>1252534273</v>
      </c>
      <c r="AK55" s="3">
        <v>1156277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5024</v>
      </c>
      <c r="AR55" s="3">
        <v>5238</v>
      </c>
      <c r="AS55" s="3">
        <v>22399841</v>
      </c>
      <c r="AT55" s="2">
        <v>4269.57</v>
      </c>
      <c r="AV55" s="5" t="s">
        <v>1607</v>
      </c>
      <c r="AX55" s="3">
        <v>0</v>
      </c>
      <c r="AZ55" s="3">
        <v>0</v>
      </c>
      <c r="BA55" s="3">
        <f t="shared" si="14"/>
        <v>5533</v>
      </c>
      <c r="BB55" s="3">
        <f t="shared" si="0"/>
        <v>5024</v>
      </c>
      <c r="BC55" s="3">
        <f t="shared" si="1"/>
        <v>5238</v>
      </c>
      <c r="BD55" s="3">
        <f t="shared" si="2"/>
        <v>5533</v>
      </c>
      <c r="BE55" s="3">
        <f t="shared" si="3"/>
        <v>22399840.651660003</v>
      </c>
      <c r="BF55" s="3">
        <f t="shared" si="15"/>
        <v>21896729.651660003</v>
      </c>
      <c r="BG55" s="2">
        <f t="shared" si="4"/>
        <v>4269.393123114718</v>
      </c>
      <c r="BH55" s="6">
        <f t="shared" si="5"/>
        <v>1.4999999999999999E-2</v>
      </c>
      <c r="BI55" s="3">
        <f t="shared" si="16"/>
        <v>9412479.3340451419</v>
      </c>
      <c r="BJ55" s="3">
        <f t="shared" si="6"/>
        <v>2194468065.2809649</v>
      </c>
      <c r="BK55" s="3">
        <f t="shared" si="17"/>
        <v>0</v>
      </c>
      <c r="BL55" s="3">
        <f t="shared" si="18"/>
        <v>0</v>
      </c>
      <c r="BM55" s="3">
        <f t="shared" si="7"/>
        <v>0</v>
      </c>
      <c r="BN55" s="3">
        <f t="shared" si="8"/>
        <v>0</v>
      </c>
      <c r="BO55" s="3">
        <f t="shared" si="19"/>
        <v>0</v>
      </c>
      <c r="BP55" s="3">
        <f t="shared" si="20"/>
        <v>0</v>
      </c>
      <c r="BQ55" s="3">
        <f t="shared" si="9"/>
        <v>1364071102.8351524</v>
      </c>
      <c r="BR55" s="3">
        <f t="shared" si="21"/>
        <v>0</v>
      </c>
      <c r="BS55" s="3">
        <f t="shared" si="22"/>
        <v>0</v>
      </c>
      <c r="BT55" s="3">
        <f t="shared" si="10"/>
        <v>0</v>
      </c>
      <c r="BU55" s="3">
        <f t="shared" si="11"/>
        <v>0</v>
      </c>
      <c r="BV55" s="3">
        <f t="shared" si="12"/>
        <v>0</v>
      </c>
      <c r="BW55" s="3">
        <f t="shared" si="23"/>
        <v>0</v>
      </c>
      <c r="BX55" s="3">
        <f t="shared" si="13"/>
        <v>0</v>
      </c>
      <c r="BY55" s="3">
        <f t="shared" si="24"/>
        <v>10157570.667358002</v>
      </c>
    </row>
    <row r="56" spans="1:77" x14ac:dyDescent="0.25">
      <c r="A56">
        <v>34901</v>
      </c>
      <c r="B56" t="s">
        <v>133</v>
      </c>
      <c r="C56" s="37">
        <v>42779.493055555555</v>
      </c>
      <c r="D56" s="5" t="s">
        <v>75</v>
      </c>
      <c r="E56" s="2">
        <v>1511.971</v>
      </c>
      <c r="F56" s="2">
        <v>136.77000000000001</v>
      </c>
      <c r="G56" s="2">
        <v>51.912999999999997</v>
      </c>
      <c r="H56" s="2">
        <v>0</v>
      </c>
      <c r="I56" s="2">
        <v>0</v>
      </c>
      <c r="J56" s="2">
        <v>0</v>
      </c>
      <c r="K56" s="2">
        <v>0</v>
      </c>
      <c r="L56" s="2">
        <v>130.535</v>
      </c>
      <c r="M56" s="2">
        <v>84.302000000000007</v>
      </c>
      <c r="N56" s="2">
        <v>1304.3530000000001</v>
      </c>
      <c r="O56" s="2">
        <v>0.13600000000000001</v>
      </c>
      <c r="P56" s="2">
        <v>34.622999999999998</v>
      </c>
      <c r="Q56" s="2">
        <v>0</v>
      </c>
      <c r="R56" s="3">
        <v>150870</v>
      </c>
      <c r="S56" s="3">
        <v>0</v>
      </c>
      <c r="T56" s="3">
        <v>-5803</v>
      </c>
      <c r="U56" s="3">
        <v>-225</v>
      </c>
      <c r="V56" s="3">
        <v>0</v>
      </c>
      <c r="W56" s="3">
        <v>295177</v>
      </c>
      <c r="X56" s="3">
        <v>20033</v>
      </c>
      <c r="Y56" s="4">
        <v>1</v>
      </c>
      <c r="Z56" s="4">
        <v>1.05</v>
      </c>
      <c r="AA56" s="5" t="s">
        <v>75</v>
      </c>
      <c r="AB56" s="3">
        <v>578629</v>
      </c>
      <c r="AC56" s="3">
        <v>6105919</v>
      </c>
      <c r="AD56" s="2">
        <v>2666.1097338</v>
      </c>
      <c r="AE56" s="3">
        <v>236585567</v>
      </c>
      <c r="AF56" s="3">
        <v>5547443</v>
      </c>
      <c r="AG56" s="3">
        <v>610218</v>
      </c>
      <c r="AH56" s="3">
        <v>6490508</v>
      </c>
      <c r="AI56" s="4">
        <v>1.17</v>
      </c>
      <c r="AJ56" s="3">
        <v>516382584</v>
      </c>
      <c r="AK56" s="3">
        <v>630486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5140</v>
      </c>
      <c r="AR56" s="3">
        <v>5322</v>
      </c>
      <c r="AS56" s="3">
        <v>12919520</v>
      </c>
      <c r="AT56" s="2">
        <v>2386.404</v>
      </c>
      <c r="AV56" s="5" t="s">
        <v>1385</v>
      </c>
      <c r="BA56" s="3">
        <f t="shared" si="14"/>
        <v>5786</v>
      </c>
      <c r="BB56" s="3">
        <f t="shared" si="0"/>
        <v>5140</v>
      </c>
      <c r="BC56" s="3">
        <f t="shared" si="1"/>
        <v>5322</v>
      </c>
      <c r="BD56" s="3">
        <f t="shared" si="2"/>
        <v>5786</v>
      </c>
      <c r="BE56" s="3">
        <f t="shared" si="3"/>
        <v>12919520.987700002</v>
      </c>
      <c r="BF56" s="3">
        <f t="shared" si="15"/>
        <v>12479276.987700002</v>
      </c>
      <c r="BG56" s="2">
        <f t="shared" si="4"/>
        <v>2386.3610679500375</v>
      </c>
      <c r="BH56" s="6">
        <f t="shared" si="5"/>
        <v>1.4999999999999999E-2</v>
      </c>
      <c r="BI56" s="3">
        <f t="shared" si="16"/>
        <v>5352667.99468097</v>
      </c>
      <c r="BJ56" s="3">
        <f t="shared" si="6"/>
        <v>1226589588.9263194</v>
      </c>
      <c r="BK56" s="3">
        <f t="shared" si="17"/>
        <v>0</v>
      </c>
      <c r="BL56" s="3">
        <f t="shared" si="18"/>
        <v>0</v>
      </c>
      <c r="BM56" s="3">
        <f t="shared" si="7"/>
        <v>0</v>
      </c>
      <c r="BN56" s="3">
        <f t="shared" si="8"/>
        <v>0</v>
      </c>
      <c r="BO56" s="3">
        <f t="shared" si="19"/>
        <v>0</v>
      </c>
      <c r="BP56" s="3">
        <f t="shared" si="20"/>
        <v>0</v>
      </c>
      <c r="BQ56" s="3">
        <f t="shared" si="9"/>
        <v>762442361.21003699</v>
      </c>
      <c r="BR56" s="3">
        <f t="shared" si="21"/>
        <v>0</v>
      </c>
      <c r="BS56" s="3">
        <f t="shared" si="22"/>
        <v>0</v>
      </c>
      <c r="BT56" s="3">
        <f t="shared" si="10"/>
        <v>0</v>
      </c>
      <c r="BU56" s="3">
        <f t="shared" si="11"/>
        <v>0</v>
      </c>
      <c r="BV56" s="3">
        <f t="shared" si="12"/>
        <v>0</v>
      </c>
      <c r="BW56" s="3">
        <f t="shared" si="23"/>
        <v>0</v>
      </c>
      <c r="BX56" s="3">
        <f t="shared" si="13"/>
        <v>0</v>
      </c>
      <c r="BY56" s="3">
        <f t="shared" si="24"/>
        <v>7755695.1477000024</v>
      </c>
    </row>
    <row r="57" spans="1:77" x14ac:dyDescent="0.25">
      <c r="A57">
        <v>61907</v>
      </c>
      <c r="B57" t="s">
        <v>134</v>
      </c>
      <c r="C57" s="37">
        <v>42779.493055555555</v>
      </c>
      <c r="D57" s="5" t="s">
        <v>75</v>
      </c>
      <c r="E57" s="2">
        <v>1982.164</v>
      </c>
      <c r="F57" s="2">
        <v>127.361</v>
      </c>
      <c r="G57" s="2">
        <v>76.113</v>
      </c>
      <c r="H57" s="2">
        <v>0</v>
      </c>
      <c r="I57" s="2">
        <v>0</v>
      </c>
      <c r="J57" s="2">
        <v>0</v>
      </c>
      <c r="K57" s="2">
        <v>0</v>
      </c>
      <c r="L57" s="2">
        <v>128.15299999999999</v>
      </c>
      <c r="M57" s="2">
        <v>107.56399999999999</v>
      </c>
      <c r="N57" s="2">
        <v>705</v>
      </c>
      <c r="O57" s="2">
        <v>0</v>
      </c>
      <c r="P57" s="2">
        <v>84.364999999999995</v>
      </c>
      <c r="Q57" s="2">
        <v>0</v>
      </c>
      <c r="R57" s="3">
        <v>156750</v>
      </c>
      <c r="S57" s="3">
        <v>0</v>
      </c>
      <c r="T57" s="3">
        <v>-8058</v>
      </c>
      <c r="U57" s="3">
        <v>-312</v>
      </c>
      <c r="V57" s="3">
        <v>0</v>
      </c>
      <c r="W57" s="3">
        <v>155835</v>
      </c>
      <c r="X57" s="3">
        <v>49286</v>
      </c>
      <c r="Y57" s="4">
        <v>1</v>
      </c>
      <c r="Z57" s="4">
        <v>1.08</v>
      </c>
      <c r="AA57" s="5" t="s">
        <v>75</v>
      </c>
      <c r="AB57" s="3">
        <v>45834</v>
      </c>
      <c r="AC57" s="3">
        <v>2538125</v>
      </c>
      <c r="AD57" s="2">
        <v>1065.3875114</v>
      </c>
      <c r="AE57" s="3">
        <v>88369396</v>
      </c>
      <c r="AF57" s="3">
        <v>7633648</v>
      </c>
      <c r="AG57" s="3">
        <v>839701</v>
      </c>
      <c r="AH57" s="3">
        <v>8931368</v>
      </c>
      <c r="AI57" s="4">
        <v>1.17</v>
      </c>
      <c r="AJ57" s="3">
        <v>717051044</v>
      </c>
      <c r="AK57" s="3">
        <v>845242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5140</v>
      </c>
      <c r="AR57" s="3">
        <v>5432</v>
      </c>
      <c r="AS57" s="3">
        <v>15076297</v>
      </c>
      <c r="AT57" s="2">
        <v>2796.70099999999</v>
      </c>
      <c r="AV57" s="5" t="s">
        <v>1465</v>
      </c>
      <c r="BA57" s="3">
        <f t="shared" si="14"/>
        <v>5842</v>
      </c>
      <c r="BB57" s="3">
        <f t="shared" si="0"/>
        <v>5140</v>
      </c>
      <c r="BC57" s="3">
        <f t="shared" si="1"/>
        <v>5432</v>
      </c>
      <c r="BD57" s="3">
        <f t="shared" si="2"/>
        <v>5842</v>
      </c>
      <c r="BE57" s="3">
        <f t="shared" si="3"/>
        <v>15076296.375259997</v>
      </c>
      <c r="BF57" s="3">
        <f t="shared" si="15"/>
        <v>14771769.375259997</v>
      </c>
      <c r="BG57" s="2">
        <f t="shared" si="4"/>
        <v>2796.6414946170103</v>
      </c>
      <c r="BH57" s="6">
        <f t="shared" si="5"/>
        <v>1.4999999999999999E-2</v>
      </c>
      <c r="BI57" s="3">
        <f t="shared" si="16"/>
        <v>5937648.6219231235</v>
      </c>
      <c r="BJ57" s="3">
        <f t="shared" si="6"/>
        <v>1437473728.2331433</v>
      </c>
      <c r="BK57" s="3">
        <f t="shared" si="17"/>
        <v>0</v>
      </c>
      <c r="BL57" s="3">
        <f t="shared" si="18"/>
        <v>0</v>
      </c>
      <c r="BM57" s="3">
        <f t="shared" si="7"/>
        <v>0</v>
      </c>
      <c r="BN57" s="3">
        <f t="shared" si="8"/>
        <v>0</v>
      </c>
      <c r="BO57" s="3">
        <f t="shared" si="19"/>
        <v>0</v>
      </c>
      <c r="BP57" s="3">
        <f t="shared" si="20"/>
        <v>0</v>
      </c>
      <c r="BQ57" s="3">
        <f t="shared" si="9"/>
        <v>893526957.5301348</v>
      </c>
      <c r="BR57" s="3">
        <f t="shared" si="21"/>
        <v>0</v>
      </c>
      <c r="BS57" s="3">
        <f t="shared" si="22"/>
        <v>0</v>
      </c>
      <c r="BT57" s="3">
        <f t="shared" si="10"/>
        <v>0</v>
      </c>
      <c r="BU57" s="3">
        <f t="shared" si="11"/>
        <v>0</v>
      </c>
      <c r="BV57" s="3">
        <f t="shared" si="12"/>
        <v>0</v>
      </c>
      <c r="BW57" s="3">
        <f t="shared" si="23"/>
        <v>0</v>
      </c>
      <c r="BX57" s="3">
        <f t="shared" si="13"/>
        <v>0</v>
      </c>
      <c r="BY57" s="3">
        <f t="shared" si="24"/>
        <v>7905785.9352599969</v>
      </c>
    </row>
    <row r="58" spans="1:77" x14ac:dyDescent="0.25">
      <c r="A58">
        <v>227825</v>
      </c>
      <c r="B58" t="s">
        <v>135</v>
      </c>
      <c r="C58" s="37">
        <v>42776.52847222222</v>
      </c>
      <c r="D58" s="5" t="s">
        <v>76</v>
      </c>
      <c r="E58" s="2">
        <v>670.10400000000004</v>
      </c>
      <c r="F58" s="2">
        <v>32.716999999999999</v>
      </c>
      <c r="G58" s="2">
        <v>60.097999999999999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424.17</v>
      </c>
      <c r="O58" s="2">
        <v>0</v>
      </c>
      <c r="P58" s="2">
        <v>368.84800000000001</v>
      </c>
      <c r="Q58" s="2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49412</v>
      </c>
      <c r="X58" s="3">
        <v>238460</v>
      </c>
      <c r="Y58" s="4">
        <v>0</v>
      </c>
      <c r="Z58" s="4">
        <v>1</v>
      </c>
      <c r="AA58" s="5" t="s">
        <v>75</v>
      </c>
      <c r="AB58" s="3">
        <v>0</v>
      </c>
      <c r="AC58" s="3">
        <v>0</v>
      </c>
      <c r="AD58" s="2">
        <v>0</v>
      </c>
      <c r="AE58" s="3">
        <v>0</v>
      </c>
      <c r="AF58" s="3">
        <v>0</v>
      </c>
      <c r="AG58" s="3">
        <v>0</v>
      </c>
      <c r="AH58" s="3">
        <v>0</v>
      </c>
      <c r="AI58" s="4">
        <v>0</v>
      </c>
      <c r="AJ58" s="3">
        <v>0</v>
      </c>
      <c r="AK58" s="3">
        <v>203862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5050</v>
      </c>
      <c r="AR58" s="3">
        <v>5334</v>
      </c>
      <c r="AS58" s="3">
        <v>5807448</v>
      </c>
      <c r="AT58" s="2">
        <v>1109.8820000000001</v>
      </c>
      <c r="AV58" s="5" t="s">
        <v>2031</v>
      </c>
      <c r="AX58" s="3">
        <v>0</v>
      </c>
      <c r="AZ58" s="3">
        <v>0</v>
      </c>
      <c r="BA58" s="3">
        <f t="shared" si="14"/>
        <v>6465</v>
      </c>
      <c r="BB58" s="3">
        <f t="shared" si="0"/>
        <v>5050</v>
      </c>
      <c r="BC58" s="3">
        <f t="shared" si="1"/>
        <v>5335</v>
      </c>
      <c r="BD58" s="3">
        <f t="shared" si="2"/>
        <v>6465</v>
      </c>
      <c r="BE58" s="3">
        <f t="shared" si="3"/>
        <v>5807448.7340000002</v>
      </c>
      <c r="BF58" s="3">
        <f t="shared" si="15"/>
        <v>5758036.7340000002</v>
      </c>
      <c r="BG58" s="2">
        <f t="shared" si="4"/>
        <v>1109.7499509606839</v>
      </c>
      <c r="BH58" s="6">
        <f t="shared" si="5"/>
        <v>1.4999999999999999E-2</v>
      </c>
      <c r="BI58" s="3">
        <f t="shared" si="16"/>
        <v>0</v>
      </c>
      <c r="BJ58" s="3">
        <f t="shared" si="6"/>
        <v>570411474.79379153</v>
      </c>
      <c r="BK58" s="3">
        <f t="shared" si="17"/>
        <v>0</v>
      </c>
      <c r="BL58" s="3">
        <f t="shared" si="18"/>
        <v>0</v>
      </c>
      <c r="BM58" s="3">
        <f t="shared" si="7"/>
        <v>0</v>
      </c>
      <c r="BN58" s="3">
        <f t="shared" si="8"/>
        <v>0</v>
      </c>
      <c r="BO58" s="3">
        <f t="shared" si="19"/>
        <v>0</v>
      </c>
      <c r="BP58" s="3">
        <f t="shared" si="20"/>
        <v>0</v>
      </c>
      <c r="BQ58" s="3">
        <f t="shared" si="9"/>
        <v>354565109.33193851</v>
      </c>
      <c r="BR58" s="3">
        <f t="shared" si="21"/>
        <v>0</v>
      </c>
      <c r="BS58" s="3">
        <f t="shared" si="22"/>
        <v>0</v>
      </c>
      <c r="BT58" s="3">
        <f t="shared" si="10"/>
        <v>0</v>
      </c>
      <c r="BU58" s="3">
        <f t="shared" si="11"/>
        <v>0</v>
      </c>
      <c r="BV58" s="3">
        <f t="shared" si="12"/>
        <v>0</v>
      </c>
      <c r="BW58" s="3">
        <f t="shared" si="23"/>
        <v>0</v>
      </c>
      <c r="BX58" s="3">
        <f t="shared" si="13"/>
        <v>0</v>
      </c>
      <c r="BY58" s="3">
        <f t="shared" si="24"/>
        <v>5807448.7340000002</v>
      </c>
    </row>
    <row r="59" spans="1:77" x14ac:dyDescent="0.25">
      <c r="A59">
        <v>227821</v>
      </c>
      <c r="B59" t="s">
        <v>136</v>
      </c>
      <c r="C59" s="37">
        <v>42776.52847222222</v>
      </c>
      <c r="D59" s="5" t="s">
        <v>76</v>
      </c>
      <c r="E59" s="2">
        <v>507.19799999999998</v>
      </c>
      <c r="F59" s="2">
        <v>29.052</v>
      </c>
      <c r="G59" s="2">
        <v>16.181000000000001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85</v>
      </c>
      <c r="O59" s="2">
        <v>0</v>
      </c>
      <c r="P59" s="2">
        <v>14.489000000000001</v>
      </c>
      <c r="Q59" s="2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9367</v>
      </c>
      <c r="Y59" s="4">
        <v>0</v>
      </c>
      <c r="Z59" s="4">
        <v>1</v>
      </c>
      <c r="AA59" s="5" t="s">
        <v>75</v>
      </c>
      <c r="AB59" s="3">
        <v>0</v>
      </c>
      <c r="AC59" s="3">
        <v>0</v>
      </c>
      <c r="AD59" s="2">
        <v>0</v>
      </c>
      <c r="AE59" s="3">
        <v>0</v>
      </c>
      <c r="AF59" s="3">
        <v>0</v>
      </c>
      <c r="AG59" s="3">
        <v>0</v>
      </c>
      <c r="AH59" s="3">
        <v>0</v>
      </c>
      <c r="AI59" s="4">
        <v>0</v>
      </c>
      <c r="AJ59" s="3">
        <v>0</v>
      </c>
      <c r="AK59" s="3">
        <v>198548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5050</v>
      </c>
      <c r="AR59" s="3">
        <v>5334</v>
      </c>
      <c r="AS59" s="3">
        <v>3701199</v>
      </c>
      <c r="AT59" s="2">
        <v>713.42</v>
      </c>
      <c r="AV59" s="5" t="s">
        <v>2031</v>
      </c>
      <c r="AX59" s="3">
        <v>0</v>
      </c>
      <c r="AZ59" s="3">
        <v>0</v>
      </c>
      <c r="BA59" s="3">
        <f t="shared" si="14"/>
        <v>6465</v>
      </c>
      <c r="BB59" s="3">
        <f t="shared" si="0"/>
        <v>5050</v>
      </c>
      <c r="BC59" s="3">
        <f t="shared" si="1"/>
        <v>5335</v>
      </c>
      <c r="BD59" s="3">
        <f t="shared" si="2"/>
        <v>6465</v>
      </c>
      <c r="BE59" s="3">
        <f t="shared" si="3"/>
        <v>3701199.5699999994</v>
      </c>
      <c r="BF59" s="3">
        <f t="shared" si="15"/>
        <v>3701199.5699999994</v>
      </c>
      <c r="BG59" s="2">
        <f t="shared" si="4"/>
        <v>713.33446295155284</v>
      </c>
      <c r="BH59" s="6">
        <f t="shared" si="5"/>
        <v>1.4999999999999999E-2</v>
      </c>
      <c r="BI59" s="3">
        <f t="shared" si="16"/>
        <v>0</v>
      </c>
      <c r="BJ59" s="3">
        <f t="shared" si="6"/>
        <v>366653913.95709819</v>
      </c>
      <c r="BK59" s="3">
        <f t="shared" si="17"/>
        <v>0</v>
      </c>
      <c r="BL59" s="3">
        <f t="shared" si="18"/>
        <v>0</v>
      </c>
      <c r="BM59" s="3">
        <f t="shared" si="7"/>
        <v>0</v>
      </c>
      <c r="BN59" s="3">
        <f t="shared" si="8"/>
        <v>0</v>
      </c>
      <c r="BO59" s="3">
        <f t="shared" si="19"/>
        <v>0</v>
      </c>
      <c r="BP59" s="3">
        <f t="shared" si="20"/>
        <v>0</v>
      </c>
      <c r="BQ59" s="3">
        <f t="shared" si="9"/>
        <v>227910360.91302112</v>
      </c>
      <c r="BR59" s="3">
        <f t="shared" si="21"/>
        <v>0</v>
      </c>
      <c r="BS59" s="3">
        <f t="shared" si="22"/>
        <v>0</v>
      </c>
      <c r="BT59" s="3">
        <f t="shared" si="10"/>
        <v>0</v>
      </c>
      <c r="BU59" s="3">
        <f t="shared" si="11"/>
        <v>0</v>
      </c>
      <c r="BV59" s="3">
        <f t="shared" si="12"/>
        <v>0</v>
      </c>
      <c r="BW59" s="3">
        <f t="shared" si="23"/>
        <v>0</v>
      </c>
      <c r="BX59" s="3">
        <f t="shared" si="13"/>
        <v>0</v>
      </c>
      <c r="BY59" s="3">
        <f t="shared" si="24"/>
        <v>3701199.5699999994</v>
      </c>
    </row>
    <row r="60" spans="1:77" x14ac:dyDescent="0.25">
      <c r="A60">
        <v>227901</v>
      </c>
      <c r="B60" t="s">
        <v>137</v>
      </c>
      <c r="C60" s="37">
        <v>42779.493055555555</v>
      </c>
      <c r="D60" s="5" t="s">
        <v>75</v>
      </c>
      <c r="E60" s="2">
        <v>72767.978000000003</v>
      </c>
      <c r="F60" s="2">
        <v>7450.857</v>
      </c>
      <c r="G60" s="2">
        <v>1847.461</v>
      </c>
      <c r="H60" s="2">
        <v>51.957999999999998</v>
      </c>
      <c r="I60" s="2">
        <v>0</v>
      </c>
      <c r="J60" s="2">
        <v>0</v>
      </c>
      <c r="K60" s="2">
        <v>0</v>
      </c>
      <c r="L60" s="2">
        <v>2571.1779999999999</v>
      </c>
      <c r="M60" s="2">
        <v>3890.15</v>
      </c>
      <c r="N60" s="2">
        <v>54576.44</v>
      </c>
      <c r="O60" s="2">
        <v>12.923</v>
      </c>
      <c r="P60" s="2">
        <v>20181.760999999999</v>
      </c>
      <c r="Q60" s="2">
        <v>0</v>
      </c>
      <c r="R60" s="3">
        <v>5252573</v>
      </c>
      <c r="S60" s="3">
        <v>0</v>
      </c>
      <c r="T60" s="3">
        <v>0</v>
      </c>
      <c r="U60" s="3">
        <v>0</v>
      </c>
      <c r="V60" s="3">
        <v>0</v>
      </c>
      <c r="W60" s="3">
        <v>5561217</v>
      </c>
      <c r="X60" s="3">
        <v>11110059</v>
      </c>
      <c r="Y60" s="4">
        <v>1</v>
      </c>
      <c r="Z60" s="4">
        <v>1.1000000000000001</v>
      </c>
      <c r="AA60" s="5" t="s">
        <v>75</v>
      </c>
      <c r="AB60" s="3">
        <v>67682077</v>
      </c>
      <c r="AC60" s="3">
        <v>195434372</v>
      </c>
      <c r="AD60" s="2">
        <v>82684.882166199997</v>
      </c>
      <c r="AE60" s="3">
        <v>16517525236</v>
      </c>
      <c r="AF60" s="3">
        <v>906917727</v>
      </c>
      <c r="AG60" s="3">
        <v>17231436</v>
      </c>
      <c r="AH60" s="3">
        <v>978564227</v>
      </c>
      <c r="AI60" s="4">
        <v>1.079</v>
      </c>
      <c r="AJ60" s="3">
        <v>86455576980</v>
      </c>
      <c r="AK60" s="3">
        <v>29831157</v>
      </c>
      <c r="AL60" s="3">
        <v>0</v>
      </c>
      <c r="AM60" s="3">
        <v>0</v>
      </c>
      <c r="AN60" s="3">
        <v>5732353</v>
      </c>
      <c r="AO60" s="3">
        <v>0</v>
      </c>
      <c r="AP60" s="3">
        <v>0</v>
      </c>
      <c r="AQ60" s="3">
        <v>5140</v>
      </c>
      <c r="AR60" s="3">
        <v>5505</v>
      </c>
      <c r="AS60" s="3">
        <v>557798244</v>
      </c>
      <c r="AT60" s="2">
        <v>102889.3</v>
      </c>
      <c r="AU60" s="2">
        <v>99792</v>
      </c>
      <c r="AV60" s="5" t="s">
        <v>1297</v>
      </c>
      <c r="AW60" s="3">
        <v>393484229</v>
      </c>
      <c r="AX60" s="3">
        <v>11672036</v>
      </c>
      <c r="AY60" s="3">
        <v>5472761</v>
      </c>
      <c r="AZ60" s="3">
        <v>489321</v>
      </c>
      <c r="BA60" s="3">
        <f t="shared" si="14"/>
        <v>5505</v>
      </c>
      <c r="BB60" s="3">
        <f t="shared" si="0"/>
        <v>5140</v>
      </c>
      <c r="BC60" s="3">
        <f t="shared" si="1"/>
        <v>5505</v>
      </c>
      <c r="BD60" s="3">
        <f t="shared" si="2"/>
        <v>5505</v>
      </c>
      <c r="BE60" s="3">
        <f t="shared" si="3"/>
        <v>557798247.06964993</v>
      </c>
      <c r="BF60" s="3">
        <f t="shared" si="15"/>
        <v>546984457.06964993</v>
      </c>
      <c r="BG60" s="2">
        <f t="shared" si="4"/>
        <v>102889.30023831224</v>
      </c>
      <c r="BH60" s="6">
        <f t="shared" si="5"/>
        <v>1.4999999999999999E-2</v>
      </c>
      <c r="BI60" s="3">
        <f t="shared" si="16"/>
        <v>297578964.53085023</v>
      </c>
      <c r="BJ60" s="3">
        <f t="shared" si="6"/>
        <v>52885100322.492493</v>
      </c>
      <c r="BK60" s="3">
        <f t="shared" si="17"/>
        <v>33570476657.507507</v>
      </c>
      <c r="BL60" s="3">
        <f>IFERROR(BK60/AJ60*AF60,0)</f>
        <v>352153804.85606313</v>
      </c>
      <c r="BM60" s="3">
        <f t="shared" si="7"/>
        <v>5391.8524167138121</v>
      </c>
      <c r="BN60" s="3">
        <f t="shared" si="8"/>
        <v>5224976.9116743198</v>
      </c>
      <c r="BO60" s="3">
        <f t="shared" si="19"/>
        <v>2062889.551886376</v>
      </c>
      <c r="BP60" s="3">
        <f t="shared" si="20"/>
        <v>346928827.94438881</v>
      </c>
      <c r="BQ60" s="3">
        <f t="shared" si="9"/>
        <v>32873131426.140759</v>
      </c>
      <c r="BR60" s="3">
        <f t="shared" si="21"/>
        <v>53582445553.859238</v>
      </c>
      <c r="BS60" s="3">
        <f t="shared" si="22"/>
        <v>10679501.699449649</v>
      </c>
      <c r="BT60" s="3">
        <f t="shared" si="10"/>
        <v>71.62</v>
      </c>
      <c r="BU60" s="3">
        <f t="shared" si="11"/>
        <v>480447.54310702963</v>
      </c>
      <c r="BV60" s="3">
        <f t="shared" si="12"/>
        <v>62559.688895458974</v>
      </c>
      <c r="BW60" s="3">
        <f t="shared" si="23"/>
        <v>11468181.345673252</v>
      </c>
      <c r="BX60" s="3">
        <f t="shared" si="13"/>
        <v>358397009.29006207</v>
      </c>
      <c r="BY60" s="3">
        <f t="shared" si="24"/>
        <v>0</v>
      </c>
    </row>
    <row r="61" spans="1:77" x14ac:dyDescent="0.25">
      <c r="A61">
        <v>196901</v>
      </c>
      <c r="B61" t="s">
        <v>138</v>
      </c>
      <c r="C61" s="37">
        <v>42783.461111111108</v>
      </c>
      <c r="D61" s="5" t="s">
        <v>75</v>
      </c>
      <c r="E61" s="2">
        <v>143.44300000000001</v>
      </c>
      <c r="F61" s="2">
        <v>9.327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13.61</v>
      </c>
      <c r="M61" s="2">
        <v>8</v>
      </c>
      <c r="N61" s="2">
        <v>90</v>
      </c>
      <c r="O61" s="2">
        <v>0</v>
      </c>
      <c r="P61" s="2">
        <v>0</v>
      </c>
      <c r="Q61" s="2">
        <v>0</v>
      </c>
      <c r="R61" s="3">
        <v>14938</v>
      </c>
      <c r="S61" s="3">
        <v>0</v>
      </c>
      <c r="T61" s="3">
        <v>0</v>
      </c>
      <c r="U61" s="3">
        <v>0</v>
      </c>
      <c r="V61" s="3">
        <v>0</v>
      </c>
      <c r="W61" s="3">
        <v>14933</v>
      </c>
      <c r="X61" s="3">
        <v>0</v>
      </c>
      <c r="Y61" s="4">
        <v>0.90549999999999997</v>
      </c>
      <c r="Z61" s="4">
        <v>1.07</v>
      </c>
      <c r="AA61" s="5" t="s">
        <v>75</v>
      </c>
      <c r="AB61" s="3">
        <v>752430</v>
      </c>
      <c r="AC61" s="3">
        <v>717970</v>
      </c>
      <c r="AD61" s="2">
        <v>293.39326979999998</v>
      </c>
      <c r="AE61" s="3">
        <v>189769978</v>
      </c>
      <c r="AF61" s="3">
        <v>3371851</v>
      </c>
      <c r="AG61" s="3">
        <v>277419</v>
      </c>
      <c r="AH61" s="3">
        <v>3872695</v>
      </c>
      <c r="AI61" s="4">
        <v>1.04</v>
      </c>
      <c r="AJ61" s="3">
        <v>355319812</v>
      </c>
      <c r="AK61" s="3">
        <v>56233</v>
      </c>
      <c r="AL61" s="3">
        <v>0</v>
      </c>
      <c r="AM61" s="3">
        <v>0</v>
      </c>
      <c r="AN61" s="3">
        <v>64800</v>
      </c>
      <c r="AO61" s="3">
        <v>0</v>
      </c>
      <c r="AP61" s="3">
        <v>0</v>
      </c>
      <c r="AQ61" s="3">
        <v>4654</v>
      </c>
      <c r="AR61" s="3">
        <v>4886</v>
      </c>
      <c r="AS61" s="3">
        <v>1296910</v>
      </c>
      <c r="AT61" s="2">
        <v>265.77600000000001</v>
      </c>
      <c r="AU61" s="2">
        <v>236.37700000000001</v>
      </c>
      <c r="AV61" s="5" t="s">
        <v>1556</v>
      </c>
      <c r="AW61" s="3">
        <v>1224464</v>
      </c>
      <c r="AX61" s="3">
        <v>119836</v>
      </c>
      <c r="AY61" s="3">
        <v>32176</v>
      </c>
      <c r="AZ61" s="3">
        <v>5082</v>
      </c>
      <c r="BA61" s="3">
        <f t="shared" si="14"/>
        <v>6665</v>
      </c>
      <c r="BB61" s="3">
        <f t="shared" si="0"/>
        <v>4654</v>
      </c>
      <c r="BC61" s="3">
        <f t="shared" si="1"/>
        <v>4886</v>
      </c>
      <c r="BD61" s="3">
        <f t="shared" si="2"/>
        <v>6665</v>
      </c>
      <c r="BE61" s="3">
        <f t="shared" si="3"/>
        <v>1296910.8275000001</v>
      </c>
      <c r="BF61" s="3">
        <f t="shared" si="15"/>
        <v>1267039.8275000001</v>
      </c>
      <c r="BG61" s="2">
        <f t="shared" si="4"/>
        <v>265.78398210505935</v>
      </c>
      <c r="BH61" s="6">
        <f t="shared" si="5"/>
        <v>1.4999999999999999E-2</v>
      </c>
      <c r="BI61" s="3">
        <f t="shared" si="16"/>
        <v>1275797.4434852421</v>
      </c>
      <c r="BJ61" s="3">
        <f t="shared" si="6"/>
        <v>148235512.48114243</v>
      </c>
      <c r="BK61" s="3">
        <f t="shared" si="17"/>
        <v>207084299.51885757</v>
      </c>
      <c r="BL61" s="3">
        <f t="shared" si="18"/>
        <v>1965151.896503197</v>
      </c>
      <c r="BM61" s="3">
        <f t="shared" si="7"/>
        <v>5292.6406337789067</v>
      </c>
      <c r="BN61" s="3">
        <f t="shared" si="8"/>
        <v>29703.915795244051</v>
      </c>
      <c r="BO61" s="3">
        <f t="shared" si="19"/>
        <v>32881.970538192953</v>
      </c>
      <c r="BP61" s="3">
        <f t="shared" si="20"/>
        <v>1935447.980707953</v>
      </c>
      <c r="BQ61" s="3">
        <f t="shared" si="9"/>
        <v>95718559.516511813</v>
      </c>
      <c r="BR61" s="3">
        <f t="shared" si="21"/>
        <v>259601252.4834882</v>
      </c>
      <c r="BS61" s="3">
        <f t="shared" si="22"/>
        <v>202685.91120023673</v>
      </c>
      <c r="BT61" s="3">
        <f t="shared" si="10"/>
        <v>281.17980702923887</v>
      </c>
      <c r="BU61" s="3">
        <f t="shared" si="11"/>
        <v>5082</v>
      </c>
      <c r="BV61" s="3">
        <f t="shared" si="12"/>
        <v>3391.4488607482235</v>
      </c>
      <c r="BW61" s="3">
        <f t="shared" si="23"/>
        <v>194212.4623394885</v>
      </c>
      <c r="BX61" s="3">
        <f t="shared" si="13"/>
        <v>2129660.4430474415</v>
      </c>
      <c r="BY61" s="3">
        <f t="shared" si="24"/>
        <v>0</v>
      </c>
    </row>
    <row r="62" spans="1:77" x14ac:dyDescent="0.25">
      <c r="A62">
        <v>70901</v>
      </c>
      <c r="B62" t="s">
        <v>139</v>
      </c>
      <c r="C62" s="37">
        <v>42779.493055555555</v>
      </c>
      <c r="D62" s="5" t="s">
        <v>75</v>
      </c>
      <c r="E62" s="2">
        <v>297</v>
      </c>
      <c r="F62" s="2">
        <v>52</v>
      </c>
      <c r="G62" s="2">
        <v>3.5</v>
      </c>
      <c r="H62" s="2">
        <v>0</v>
      </c>
      <c r="I62" s="2">
        <v>0</v>
      </c>
      <c r="J62" s="2">
        <v>0</v>
      </c>
      <c r="K62" s="2">
        <v>0</v>
      </c>
      <c r="L62" s="2">
        <v>16</v>
      </c>
      <c r="M62" s="2">
        <v>16</v>
      </c>
      <c r="N62" s="2">
        <v>245</v>
      </c>
      <c r="O62" s="2">
        <v>1</v>
      </c>
      <c r="P62" s="2">
        <v>14</v>
      </c>
      <c r="Q62" s="2">
        <v>0</v>
      </c>
      <c r="R62" s="3">
        <v>22000</v>
      </c>
      <c r="S62" s="3">
        <v>0</v>
      </c>
      <c r="T62" s="3">
        <v>-404</v>
      </c>
      <c r="U62" s="3">
        <v>-16</v>
      </c>
      <c r="V62" s="3">
        <v>0</v>
      </c>
      <c r="W62" s="3">
        <v>21634</v>
      </c>
      <c r="X62" s="3">
        <v>10149</v>
      </c>
      <c r="Y62" s="4">
        <v>1</v>
      </c>
      <c r="Z62" s="4">
        <v>1.0900000000000001</v>
      </c>
      <c r="AA62" s="5" t="s">
        <v>75</v>
      </c>
      <c r="AB62" s="3">
        <v>39965</v>
      </c>
      <c r="AC62" s="3">
        <v>802678</v>
      </c>
      <c r="AD62" s="2">
        <v>346.23463759999999</v>
      </c>
      <c r="AE62" s="3">
        <v>15180609</v>
      </c>
      <c r="AF62" s="3">
        <v>394161</v>
      </c>
      <c r="AG62" s="3">
        <v>43357</v>
      </c>
      <c r="AH62" s="3">
        <v>461168</v>
      </c>
      <c r="AI62" s="4">
        <v>1.17</v>
      </c>
      <c r="AJ62" s="3">
        <v>35917625</v>
      </c>
      <c r="AK62" s="3">
        <v>131039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5140</v>
      </c>
      <c r="AR62" s="3">
        <v>5468</v>
      </c>
      <c r="AS62" s="3">
        <v>3154340</v>
      </c>
      <c r="AT62" s="2">
        <v>587.12400000000002</v>
      </c>
      <c r="AV62" s="5" t="s">
        <v>1489</v>
      </c>
      <c r="BA62" s="3">
        <f t="shared" si="14"/>
        <v>7249</v>
      </c>
      <c r="BB62" s="3">
        <f t="shared" si="0"/>
        <v>5140</v>
      </c>
      <c r="BC62" s="3">
        <f t="shared" si="1"/>
        <v>5468</v>
      </c>
      <c r="BD62" s="3">
        <f t="shared" si="2"/>
        <v>7249</v>
      </c>
      <c r="BE62" s="3">
        <f t="shared" si="3"/>
        <v>3154339.8200000003</v>
      </c>
      <c r="BF62" s="3">
        <f t="shared" si="15"/>
        <v>3111109.8200000003</v>
      </c>
      <c r="BG62" s="2">
        <f t="shared" si="4"/>
        <v>587.12048328157607</v>
      </c>
      <c r="BH62" s="6">
        <f t="shared" si="5"/>
        <v>1.4999999999999999E-2</v>
      </c>
      <c r="BI62" s="3">
        <f t="shared" si="16"/>
        <v>1297856.066141231</v>
      </c>
      <c r="BJ62" s="3">
        <f t="shared" si="6"/>
        <v>301779928.40673012</v>
      </c>
      <c r="BK62" s="3">
        <f t="shared" si="17"/>
        <v>0</v>
      </c>
      <c r="BL62" s="3">
        <f t="shared" si="18"/>
        <v>0</v>
      </c>
      <c r="BM62" s="3">
        <f t="shared" si="7"/>
        <v>0</v>
      </c>
      <c r="BN62" s="3">
        <f t="shared" si="8"/>
        <v>0</v>
      </c>
      <c r="BO62" s="3">
        <f t="shared" si="19"/>
        <v>0</v>
      </c>
      <c r="BP62" s="3">
        <f t="shared" si="20"/>
        <v>0</v>
      </c>
      <c r="BQ62" s="3">
        <f t="shared" si="9"/>
        <v>187584994.40846357</v>
      </c>
      <c r="BR62" s="3">
        <f t="shared" si="21"/>
        <v>0</v>
      </c>
      <c r="BS62" s="3">
        <f t="shared" si="22"/>
        <v>0</v>
      </c>
      <c r="BT62" s="3">
        <f t="shared" si="10"/>
        <v>0</v>
      </c>
      <c r="BU62" s="3">
        <f t="shared" si="11"/>
        <v>0</v>
      </c>
      <c r="BV62" s="3">
        <f t="shared" si="12"/>
        <v>0</v>
      </c>
      <c r="BW62" s="3">
        <f t="shared" si="23"/>
        <v>0</v>
      </c>
      <c r="BX62" s="3">
        <f t="shared" si="13"/>
        <v>0</v>
      </c>
      <c r="BY62" s="3">
        <f t="shared" si="24"/>
        <v>2795163.5700000003</v>
      </c>
    </row>
    <row r="63" spans="1:77" x14ac:dyDescent="0.25">
      <c r="A63">
        <v>194902</v>
      </c>
      <c r="B63" t="s">
        <v>140</v>
      </c>
      <c r="C63" s="37">
        <v>42776.52847222222</v>
      </c>
      <c r="D63" s="5" t="s">
        <v>75</v>
      </c>
      <c r="E63" s="2">
        <v>300.20600000000002</v>
      </c>
      <c r="F63" s="2">
        <v>42.743000000000002</v>
      </c>
      <c r="G63" s="2">
        <v>4.8010000000000002</v>
      </c>
      <c r="H63" s="2">
        <v>0</v>
      </c>
      <c r="I63" s="2">
        <v>0</v>
      </c>
      <c r="J63" s="2">
        <v>0</v>
      </c>
      <c r="K63" s="2">
        <v>0</v>
      </c>
      <c r="L63" s="2">
        <v>29.687999999999999</v>
      </c>
      <c r="M63" s="2">
        <v>17.192</v>
      </c>
      <c r="N63" s="2">
        <v>195</v>
      </c>
      <c r="O63" s="2">
        <v>0</v>
      </c>
      <c r="P63" s="2">
        <v>4.8099999999999996</v>
      </c>
      <c r="Q63" s="2">
        <v>0</v>
      </c>
      <c r="R63" s="3">
        <v>32035</v>
      </c>
      <c r="S63" s="3">
        <v>0</v>
      </c>
      <c r="T63" s="3">
        <v>-524</v>
      </c>
      <c r="U63" s="3">
        <v>-21</v>
      </c>
      <c r="V63" s="3">
        <v>0</v>
      </c>
      <c r="W63" s="3">
        <v>46752</v>
      </c>
      <c r="X63" s="3">
        <v>3256</v>
      </c>
      <c r="Y63" s="4">
        <v>0.96</v>
      </c>
      <c r="Z63" s="4">
        <v>1.05</v>
      </c>
      <c r="AA63" s="5" t="s">
        <v>75</v>
      </c>
      <c r="AB63" s="3">
        <v>14343</v>
      </c>
      <c r="AC63" s="3">
        <v>1268386</v>
      </c>
      <c r="AD63" s="2">
        <v>499.46560969999899</v>
      </c>
      <c r="AE63" s="3">
        <v>22757062</v>
      </c>
      <c r="AF63" s="3">
        <v>474152</v>
      </c>
      <c r="AG63" s="3">
        <v>9878</v>
      </c>
      <c r="AH63" s="3">
        <v>513665</v>
      </c>
      <c r="AI63" s="4">
        <v>1.04</v>
      </c>
      <c r="AJ63" s="3">
        <v>46587293</v>
      </c>
      <c r="AK63" s="3">
        <v>129436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4934</v>
      </c>
      <c r="AR63" s="3">
        <v>5110</v>
      </c>
      <c r="AS63" s="3">
        <v>2988346</v>
      </c>
      <c r="AT63" s="2">
        <v>579.625</v>
      </c>
      <c r="AV63" s="5" t="s">
        <v>1857</v>
      </c>
      <c r="BA63" s="3">
        <f t="shared" si="14"/>
        <v>6770</v>
      </c>
      <c r="BB63" s="3">
        <f t="shared" si="0"/>
        <v>4934</v>
      </c>
      <c r="BC63" s="3">
        <f t="shared" si="1"/>
        <v>5110</v>
      </c>
      <c r="BD63" s="3">
        <f t="shared" si="2"/>
        <v>6770</v>
      </c>
      <c r="BE63" s="3">
        <f t="shared" si="3"/>
        <v>2988346.4038</v>
      </c>
      <c r="BF63" s="3">
        <f t="shared" si="15"/>
        <v>2910083.4038</v>
      </c>
      <c r="BG63" s="2">
        <f t="shared" si="4"/>
        <v>579.64500700374504</v>
      </c>
      <c r="BH63" s="6">
        <f t="shared" si="5"/>
        <v>1.4999999999999999E-2</v>
      </c>
      <c r="BI63" s="3">
        <f t="shared" si="16"/>
        <v>1359209.9562961746</v>
      </c>
      <c r="BJ63" s="3">
        <f t="shared" si="6"/>
        <v>297937533.59992492</v>
      </c>
      <c r="BK63" s="3">
        <f t="shared" si="17"/>
        <v>0</v>
      </c>
      <c r="BL63" s="3">
        <f t="shared" si="18"/>
        <v>0</v>
      </c>
      <c r="BM63" s="3">
        <f t="shared" si="7"/>
        <v>0</v>
      </c>
      <c r="BN63" s="3">
        <f t="shared" si="8"/>
        <v>0</v>
      </c>
      <c r="BO63" s="3">
        <f t="shared" si="19"/>
        <v>0</v>
      </c>
      <c r="BP63" s="3">
        <f t="shared" si="20"/>
        <v>0</v>
      </c>
      <c r="BQ63" s="3">
        <f t="shared" si="9"/>
        <v>185196579.73769653</v>
      </c>
      <c r="BR63" s="3">
        <f t="shared" si="21"/>
        <v>0</v>
      </c>
      <c r="BS63" s="3">
        <f t="shared" si="22"/>
        <v>0</v>
      </c>
      <c r="BT63" s="3">
        <f t="shared" si="10"/>
        <v>0</v>
      </c>
      <c r="BU63" s="3">
        <f t="shared" si="11"/>
        <v>0</v>
      </c>
      <c r="BV63" s="3">
        <f t="shared" si="12"/>
        <v>0</v>
      </c>
      <c r="BW63" s="3">
        <f t="shared" si="23"/>
        <v>0</v>
      </c>
      <c r="BX63" s="3">
        <f t="shared" si="13"/>
        <v>0</v>
      </c>
      <c r="BY63" s="3">
        <f t="shared" si="24"/>
        <v>2541108.3909999998</v>
      </c>
    </row>
    <row r="64" spans="1:77" x14ac:dyDescent="0.25">
      <c r="A64">
        <v>34902</v>
      </c>
      <c r="B64" t="s">
        <v>141</v>
      </c>
      <c r="C64" s="37">
        <v>42776.52847222222</v>
      </c>
      <c r="D64" s="5" t="s">
        <v>75</v>
      </c>
      <c r="E64" s="2">
        <v>133.90299999999999</v>
      </c>
      <c r="F64" s="2">
        <v>9.2479999999999993</v>
      </c>
      <c r="G64" s="2">
        <v>3.2090000000000001</v>
      </c>
      <c r="H64" s="2">
        <v>0</v>
      </c>
      <c r="I64" s="2">
        <v>0</v>
      </c>
      <c r="J64" s="2">
        <v>0</v>
      </c>
      <c r="K64" s="2">
        <v>0</v>
      </c>
      <c r="L64" s="2">
        <v>19.135000000000002</v>
      </c>
      <c r="M64" s="2">
        <v>7.7069999999999999</v>
      </c>
      <c r="N64" s="2">
        <v>131.994</v>
      </c>
      <c r="O64" s="2">
        <v>0</v>
      </c>
      <c r="P64" s="2">
        <v>0</v>
      </c>
      <c r="Q64" s="2">
        <v>0</v>
      </c>
      <c r="R64" s="3">
        <v>14779</v>
      </c>
      <c r="S64" s="3">
        <v>0</v>
      </c>
      <c r="T64" s="3">
        <v>-648</v>
      </c>
      <c r="U64" s="3">
        <v>-26</v>
      </c>
      <c r="V64" s="3">
        <v>0</v>
      </c>
      <c r="W64" s="3">
        <v>10092</v>
      </c>
      <c r="X64" s="3">
        <v>0</v>
      </c>
      <c r="Y64" s="4">
        <v>1</v>
      </c>
      <c r="Z64" s="4">
        <v>1.04</v>
      </c>
      <c r="AA64" s="5" t="s">
        <v>75</v>
      </c>
      <c r="AB64" s="3">
        <v>38609</v>
      </c>
      <c r="AC64" s="3">
        <v>720158</v>
      </c>
      <c r="AD64" s="2">
        <v>308.0996821</v>
      </c>
      <c r="AE64" s="3">
        <v>19105034</v>
      </c>
      <c r="AF64" s="3">
        <v>614902</v>
      </c>
      <c r="AG64" s="3">
        <v>67639</v>
      </c>
      <c r="AH64" s="3">
        <v>719435</v>
      </c>
      <c r="AI64" s="4">
        <v>1.17</v>
      </c>
      <c r="AJ64" s="3">
        <v>57590803</v>
      </c>
      <c r="AK64" s="3">
        <v>52939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5140</v>
      </c>
      <c r="AR64" s="3">
        <v>5286</v>
      </c>
      <c r="AS64" s="3">
        <v>1467617</v>
      </c>
      <c r="AT64" s="2">
        <v>276.94299999999998</v>
      </c>
      <c r="AV64" s="5" t="s">
        <v>1386</v>
      </c>
      <c r="BA64" s="3">
        <f t="shared" si="14"/>
        <v>7223</v>
      </c>
      <c r="BB64" s="3">
        <f t="shared" si="0"/>
        <v>5140</v>
      </c>
      <c r="BC64" s="3">
        <f t="shared" si="1"/>
        <v>5286</v>
      </c>
      <c r="BD64" s="3">
        <f t="shared" si="2"/>
        <v>7223</v>
      </c>
      <c r="BE64" s="3">
        <f t="shared" si="3"/>
        <v>1467618.1341699997</v>
      </c>
      <c r="BF64" s="3">
        <f t="shared" si="15"/>
        <v>1443395.1341699997</v>
      </c>
      <c r="BG64" s="2">
        <f t="shared" si="4"/>
        <v>276.93808453827108</v>
      </c>
      <c r="BH64" s="6">
        <f t="shared" si="5"/>
        <v>1.4999999999999999E-2</v>
      </c>
      <c r="BI64" s="3">
        <f t="shared" si="16"/>
        <v>629085.33108206803</v>
      </c>
      <c r="BJ64" s="3">
        <f t="shared" si="6"/>
        <v>142346175.45267135</v>
      </c>
      <c r="BK64" s="3">
        <f t="shared" si="17"/>
        <v>0</v>
      </c>
      <c r="BL64" s="3">
        <f t="shared" si="18"/>
        <v>0</v>
      </c>
      <c r="BM64" s="3">
        <f t="shared" si="7"/>
        <v>0</v>
      </c>
      <c r="BN64" s="3">
        <f t="shared" si="8"/>
        <v>0</v>
      </c>
      <c r="BO64" s="3">
        <f t="shared" si="19"/>
        <v>0</v>
      </c>
      <c r="BP64" s="3">
        <f t="shared" si="20"/>
        <v>0</v>
      </c>
      <c r="BQ64" s="3">
        <f t="shared" si="9"/>
        <v>88481718.009977609</v>
      </c>
      <c r="BR64" s="3">
        <f t="shared" si="21"/>
        <v>0</v>
      </c>
      <c r="BS64" s="3">
        <f t="shared" si="22"/>
        <v>0</v>
      </c>
      <c r="BT64" s="3">
        <f t="shared" si="10"/>
        <v>0</v>
      </c>
      <c r="BU64" s="3">
        <f t="shared" si="11"/>
        <v>0</v>
      </c>
      <c r="BV64" s="3">
        <f t="shared" si="12"/>
        <v>0</v>
      </c>
      <c r="BW64" s="3">
        <f t="shared" si="23"/>
        <v>0</v>
      </c>
      <c r="BX64" s="3">
        <f t="shared" si="13"/>
        <v>0</v>
      </c>
      <c r="BY64" s="3">
        <f t="shared" si="24"/>
        <v>891710.10416999971</v>
      </c>
    </row>
    <row r="65" spans="1:77" x14ac:dyDescent="0.25">
      <c r="A65">
        <v>161918</v>
      </c>
      <c r="B65" t="s">
        <v>142</v>
      </c>
      <c r="C65" s="37">
        <v>42776.52847222222</v>
      </c>
      <c r="D65" s="5" t="s">
        <v>75</v>
      </c>
      <c r="E65" s="2">
        <v>607.22</v>
      </c>
      <c r="F65" s="2">
        <v>62.637</v>
      </c>
      <c r="G65" s="2">
        <v>8.3539999999999992</v>
      </c>
      <c r="H65" s="2">
        <v>50.566000000000003</v>
      </c>
      <c r="I65" s="2">
        <v>0</v>
      </c>
      <c r="J65" s="2">
        <v>0</v>
      </c>
      <c r="K65" s="2">
        <v>0</v>
      </c>
      <c r="L65" s="2">
        <v>47.131999999999998</v>
      </c>
      <c r="M65" s="2">
        <v>33.350999999999999</v>
      </c>
      <c r="N65" s="2">
        <v>420.38699999999898</v>
      </c>
      <c r="O65" s="2">
        <v>0</v>
      </c>
      <c r="P65" s="2">
        <v>9.0079999999999991</v>
      </c>
      <c r="Q65" s="2">
        <v>0</v>
      </c>
      <c r="R65" s="3">
        <v>69011</v>
      </c>
      <c r="S65" s="3">
        <v>0</v>
      </c>
      <c r="T65" s="3">
        <v>-1278</v>
      </c>
      <c r="U65" s="3">
        <v>-50</v>
      </c>
      <c r="V65" s="3">
        <v>0</v>
      </c>
      <c r="W65" s="3">
        <v>54438</v>
      </c>
      <c r="X65" s="3">
        <v>5943</v>
      </c>
      <c r="Y65" s="4">
        <v>1</v>
      </c>
      <c r="Z65" s="4">
        <v>1.04</v>
      </c>
      <c r="AA65" s="5" t="s">
        <v>75</v>
      </c>
      <c r="AB65" s="3">
        <v>100100</v>
      </c>
      <c r="AC65" s="3">
        <v>4289071</v>
      </c>
      <c r="AD65" s="2">
        <v>1462.7468836</v>
      </c>
      <c r="AE65" s="3">
        <v>39173799</v>
      </c>
      <c r="AF65" s="3">
        <v>1261455</v>
      </c>
      <c r="AG65" s="3">
        <v>138760</v>
      </c>
      <c r="AH65" s="3">
        <v>1475902</v>
      </c>
      <c r="AI65" s="4">
        <v>1.17</v>
      </c>
      <c r="AJ65" s="3">
        <v>113672373</v>
      </c>
      <c r="AK65" s="3">
        <v>284231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5140</v>
      </c>
      <c r="AR65" s="3">
        <v>5286</v>
      </c>
      <c r="AS65" s="3">
        <v>6943919</v>
      </c>
      <c r="AT65" s="2">
        <v>1308.8689999999999</v>
      </c>
      <c r="AV65" s="5" t="s">
        <v>1774</v>
      </c>
      <c r="BA65" s="3">
        <f t="shared" si="14"/>
        <v>6598</v>
      </c>
      <c r="BB65" s="3">
        <f t="shared" si="0"/>
        <v>5140</v>
      </c>
      <c r="BC65" s="3">
        <f t="shared" si="1"/>
        <v>5286</v>
      </c>
      <c r="BD65" s="3">
        <f t="shared" si="2"/>
        <v>6598</v>
      </c>
      <c r="BE65" s="3">
        <f t="shared" si="3"/>
        <v>6943918.0341599975</v>
      </c>
      <c r="BF65" s="3">
        <f t="shared" si="15"/>
        <v>6821747.0341599975</v>
      </c>
      <c r="BG65" s="2">
        <f t="shared" si="4"/>
        <v>1308.8595853769839</v>
      </c>
      <c r="BH65" s="6">
        <f t="shared" si="5"/>
        <v>1.4999999999999999E-2</v>
      </c>
      <c r="BI65" s="3">
        <f t="shared" si="16"/>
        <v>3643180.22857155</v>
      </c>
      <c r="BJ65" s="3">
        <f t="shared" si="6"/>
        <v>672753826.88376975</v>
      </c>
      <c r="BK65" s="3">
        <f t="shared" si="17"/>
        <v>0</v>
      </c>
      <c r="BL65" s="3">
        <f t="shared" si="18"/>
        <v>0</v>
      </c>
      <c r="BM65" s="3">
        <f t="shared" si="7"/>
        <v>0</v>
      </c>
      <c r="BN65" s="3">
        <f t="shared" si="8"/>
        <v>0</v>
      </c>
      <c r="BO65" s="3">
        <f t="shared" si="19"/>
        <v>0</v>
      </c>
      <c r="BP65" s="3">
        <f t="shared" si="20"/>
        <v>0</v>
      </c>
      <c r="BQ65" s="3">
        <f t="shared" si="9"/>
        <v>418180637.52794635</v>
      </c>
      <c r="BR65" s="3">
        <f t="shared" si="21"/>
        <v>0</v>
      </c>
      <c r="BS65" s="3">
        <f t="shared" si="22"/>
        <v>0</v>
      </c>
      <c r="BT65" s="3">
        <f t="shared" si="10"/>
        <v>0</v>
      </c>
      <c r="BU65" s="3">
        <f t="shared" si="11"/>
        <v>0</v>
      </c>
      <c r="BV65" s="3">
        <f t="shared" si="12"/>
        <v>0</v>
      </c>
      <c r="BW65" s="3">
        <f t="shared" si="23"/>
        <v>0</v>
      </c>
      <c r="BX65" s="3">
        <f t="shared" si="13"/>
        <v>0</v>
      </c>
      <c r="BY65" s="3">
        <f t="shared" si="24"/>
        <v>5807194.304159997</v>
      </c>
    </row>
    <row r="66" spans="1:77" x14ac:dyDescent="0.25">
      <c r="A66">
        <v>220915</v>
      </c>
      <c r="B66" t="s">
        <v>143</v>
      </c>
      <c r="C66" s="37">
        <v>42779.493055555555</v>
      </c>
      <c r="D66" s="5" t="s">
        <v>75</v>
      </c>
      <c r="E66" s="2">
        <v>5261.5</v>
      </c>
      <c r="F66" s="2">
        <v>507.2</v>
      </c>
      <c r="G66" s="2">
        <v>80</v>
      </c>
      <c r="H66" s="2">
        <v>1</v>
      </c>
      <c r="I66" s="2">
        <v>0</v>
      </c>
      <c r="J66" s="2">
        <v>0</v>
      </c>
      <c r="K66" s="2">
        <v>0</v>
      </c>
      <c r="L66" s="2">
        <v>460</v>
      </c>
      <c r="M66" s="2">
        <v>290</v>
      </c>
      <c r="N66" s="2">
        <v>2992</v>
      </c>
      <c r="O66" s="2">
        <v>1</v>
      </c>
      <c r="P66" s="2">
        <v>215</v>
      </c>
      <c r="Q66" s="2">
        <v>0</v>
      </c>
      <c r="R66" s="3">
        <v>469425</v>
      </c>
      <c r="S66" s="3">
        <v>0</v>
      </c>
      <c r="T66" s="3">
        <v>-26266</v>
      </c>
      <c r="U66" s="3">
        <v>-1015</v>
      </c>
      <c r="V66" s="3">
        <v>0</v>
      </c>
      <c r="W66" s="3">
        <v>480253</v>
      </c>
      <c r="X66" s="3">
        <v>119927</v>
      </c>
      <c r="Y66" s="4">
        <v>1</v>
      </c>
      <c r="Z66" s="4">
        <v>1.1200000000000001</v>
      </c>
      <c r="AA66" s="5" t="s">
        <v>75</v>
      </c>
      <c r="AB66" s="3">
        <v>0</v>
      </c>
      <c r="AC66" s="3">
        <v>13998681</v>
      </c>
      <c r="AD66" s="2">
        <v>5876.0227777</v>
      </c>
      <c r="AE66" s="3">
        <v>559332015</v>
      </c>
      <c r="AF66" s="3">
        <v>27228267</v>
      </c>
      <c r="AG66" s="3">
        <v>0</v>
      </c>
      <c r="AH66" s="3">
        <v>28317398</v>
      </c>
      <c r="AI66" s="4">
        <v>1.04</v>
      </c>
      <c r="AJ66" s="3">
        <v>2337435380</v>
      </c>
      <c r="AK66" s="3">
        <v>2285070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5140</v>
      </c>
      <c r="AR66" s="3">
        <v>5578</v>
      </c>
      <c r="AS66" s="3">
        <v>40742679</v>
      </c>
      <c r="AT66" s="2">
        <v>7442.973</v>
      </c>
      <c r="AV66" s="5" t="s">
        <v>1318</v>
      </c>
      <c r="AX66" s="3">
        <v>0</v>
      </c>
      <c r="AZ66" s="3">
        <v>0</v>
      </c>
      <c r="BA66" s="3">
        <f t="shared" si="14"/>
        <v>5578</v>
      </c>
      <c r="BB66" s="3">
        <f t="shared" ref="BB66:BB129" si="25">IF(D66="Y",EWLev1/100*AQ66/5140,ROUND(EWLev1*MIN(1, IF(Y66&lt;0.1,1,Y66))/100,0))</f>
        <v>5140</v>
      </c>
      <c r="BC66" s="3">
        <f t="shared" ref="BC66:BC129" si="26">ROUND((IF(D66="Y",EWLev1/100*AQ66/5140,EWLev1*MIN(1, IF(Y66&lt;0.1,1,Y66))/100))*(1+(IF(D66="Y",CharterSchoolAdjCEI,Z66)-1)*0.71),0)</f>
        <v>5578</v>
      </c>
      <c r="BD66" s="3">
        <f t="shared" ref="BD66:BD129" si="27">ROUND(IF(D66="Y",EWLev1/100*BA66/5140,BC66*MAX(1,1 + IF(E66&lt;SmallDistrictADACap,(SmallDistrictADACap-E66)*IF(AA66="Y",SparseSmallDistrictMult,SmallDistrictMult),0),1+IF(E66&lt;MedDistrictADACap,(MedDistrictADACap-E66)*MedDistrictMult,0))),0)</f>
        <v>5578</v>
      </c>
      <c r="BE66" s="3">
        <f t="shared" ref="BE66:BE129" si="28">BD66*(E66*RegularProgramTIAAWeight+F66*RegularSpEdTIAAWeight+G66*MainstreamSpEdTIAAWeight+H66*ResCareSpEdTIAAWeight+I66*StateSchoolsSpEdTIAAWeight+J66*NonPublicContractSpEdTIAAWeight+K66*ExtYearSpEdTIAAWeight+L66*RegCTETIAAWeight+M66*GTTIAAWeight+N66*StateCompEdTIAAWeight+O66*PregnantTIAAWeight+P66*BilingualTIAAWeight+Q66*PegTIAAWeight)+SUM(R66:W66)+IF(P66=0,X66*EWLev1/514000,0)</f>
        <v>40742679.18</v>
      </c>
      <c r="BF66" s="3">
        <f t="shared" si="15"/>
        <v>39819267.18</v>
      </c>
      <c r="BG66" s="2">
        <f t="shared" ref="BG66:BG129" si="29">IF(UseCoRWADA,AU66,BF66/BB66*(BC66+BB66)/(2*BC66))</f>
        <v>7442.7835876079325</v>
      </c>
      <c r="BH66" s="6">
        <f t="shared" ref="BH66:BH129" si="30">MAX(HHTaxRateFloor,IFERROR(AB66/AE66,0)+HHCEDRate)</f>
        <v>1.4999999999999999E-2</v>
      </c>
      <c r="BI66" s="3">
        <f t="shared" si="16"/>
        <v>15446167.120176863</v>
      </c>
      <c r="BJ66" s="3">
        <f t="shared" ref="BJ66:BJ129" si="31">IFERROR(BG66*MAX(EWLev1, BI66/BH66/BG66*((EWLev1/HHEWL-1)*AI66/HHMOTaxRate+1)),0)</f>
        <v>3825590764.0304775</v>
      </c>
      <c r="BK66" s="3">
        <f t="shared" si="17"/>
        <v>0</v>
      </c>
      <c r="BL66" s="3">
        <f t="shared" si="18"/>
        <v>0</v>
      </c>
      <c r="BM66" s="3">
        <f t="shared" ref="BM66:BM129" si="32">IF(BL66=0,0,MAX(CostPerWADAFloorLev1,BL66/(BK66/(BJ66/BG66))))</f>
        <v>0</v>
      </c>
      <c r="BN66" s="3">
        <f t="shared" ref="BN66:BN129" si="33">IFERROR(MIN(BL66*EarlyAgreementCreditPct,BK66/(BJ66/BG66)*EarlyAgreementCreditPerWADA,AY66),0)</f>
        <v>0</v>
      </c>
      <c r="BO66" s="3">
        <f t="shared" si="19"/>
        <v>0</v>
      </c>
      <c r="BP66" s="3">
        <f t="shared" si="20"/>
        <v>0</v>
      </c>
      <c r="BQ66" s="3">
        <f t="shared" ref="BQ66:BQ129" si="34">IFERROR(BG66*MAX(EWLev3, BI66/BH66/BG66*((EWLev3/HHEWL-1)*AI66/HHMOTaxRate+1)),0)</f>
        <v>2377969356.2407346</v>
      </c>
      <c r="BR66" s="3">
        <f t="shared" si="21"/>
        <v>0</v>
      </c>
      <c r="BS66" s="3">
        <f t="shared" si="22"/>
        <v>0</v>
      </c>
      <c r="BT66" s="3">
        <f t="shared" ref="BT66:BT129" si="35">IF(BS66=0,0,MAX(CostPerWADAFloorLev3,BS66/(BR66/(BQ66/BG66))))</f>
        <v>0</v>
      </c>
      <c r="BU66" s="3">
        <f t="shared" ref="BU66:BU129" si="36">IFERROR(MIN(BR66/(BQ66/BG66)*BT66*EarlyAgreementCreditPct,BR66/(BQ66/BG66)*EarlyAgreementCreditPerWADA,AZ66),0)</f>
        <v>0</v>
      </c>
      <c r="BV66" s="3">
        <f t="shared" ref="BV66:BV129" si="37">IFERROR(AN66*BS66/AH66+AO66+AP66,0)</f>
        <v>0</v>
      </c>
      <c r="BW66" s="3">
        <f t="shared" si="23"/>
        <v>0</v>
      </c>
      <c r="BX66" s="3">
        <f t="shared" ref="BX66:BX129" si="38">BW66+BP66</f>
        <v>0</v>
      </c>
      <c r="BY66" s="3">
        <f t="shared" si="24"/>
        <v>17368325.379999999</v>
      </c>
    </row>
    <row r="67" spans="1:77" x14ac:dyDescent="0.25">
      <c r="A67">
        <v>30903</v>
      </c>
      <c r="B67" t="s">
        <v>144</v>
      </c>
      <c r="C67" s="37">
        <v>42779.493055555555</v>
      </c>
      <c r="D67" s="5" t="s">
        <v>75</v>
      </c>
      <c r="E67" s="2">
        <v>255.64099999999999</v>
      </c>
      <c r="F67" s="2">
        <v>13.105</v>
      </c>
      <c r="G67" s="2">
        <v>16.561</v>
      </c>
      <c r="H67" s="2">
        <v>0</v>
      </c>
      <c r="I67" s="2">
        <v>0</v>
      </c>
      <c r="J67" s="2">
        <v>0</v>
      </c>
      <c r="K67" s="2">
        <v>0</v>
      </c>
      <c r="L67" s="2">
        <v>30.053999999999998</v>
      </c>
      <c r="M67" s="2">
        <v>11.781000000000001</v>
      </c>
      <c r="N67" s="2">
        <v>208.75899999999999</v>
      </c>
      <c r="O67" s="2">
        <v>0.13700000000000001</v>
      </c>
      <c r="P67" s="2">
        <v>3.351</v>
      </c>
      <c r="Q67" s="2">
        <v>0</v>
      </c>
      <c r="R67" s="3">
        <v>24690</v>
      </c>
      <c r="S67" s="3">
        <v>0</v>
      </c>
      <c r="T67" s="3">
        <v>-1837</v>
      </c>
      <c r="U67" s="3">
        <v>-71</v>
      </c>
      <c r="V67" s="3">
        <v>0</v>
      </c>
      <c r="W67" s="3">
        <v>30525</v>
      </c>
      <c r="X67" s="3">
        <v>2724</v>
      </c>
      <c r="Y67" s="4">
        <v>1</v>
      </c>
      <c r="Z67" s="4">
        <v>1.04</v>
      </c>
      <c r="AA67" s="5" t="s">
        <v>76</v>
      </c>
      <c r="AB67" s="3">
        <v>83263</v>
      </c>
      <c r="AC67" s="3">
        <v>1979954</v>
      </c>
      <c r="AD67" s="2">
        <v>822.50285120000001</v>
      </c>
      <c r="AE67" s="3">
        <v>61691345</v>
      </c>
      <c r="AF67" s="3">
        <v>1688698</v>
      </c>
      <c r="AG67" s="3">
        <v>185757</v>
      </c>
      <c r="AH67" s="3">
        <v>1975777</v>
      </c>
      <c r="AI67" s="4">
        <v>1.17</v>
      </c>
      <c r="AJ67" s="3">
        <v>163423616</v>
      </c>
      <c r="AK67" s="3">
        <v>117752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5140</v>
      </c>
      <c r="AR67" s="3">
        <v>5286</v>
      </c>
      <c r="AS67" s="3">
        <v>3072148</v>
      </c>
      <c r="AT67" s="2">
        <v>579.21199999999999</v>
      </c>
      <c r="AV67" s="5" t="s">
        <v>1373</v>
      </c>
      <c r="BA67" s="3">
        <f t="shared" ref="BA67:BA130" si="39">RIGHT(AV67,6)*1</f>
        <v>8129</v>
      </c>
      <c r="BB67" s="3">
        <f t="shared" si="25"/>
        <v>5140</v>
      </c>
      <c r="BC67" s="3">
        <f t="shared" si="26"/>
        <v>5286</v>
      </c>
      <c r="BD67" s="3">
        <f t="shared" si="27"/>
        <v>8129</v>
      </c>
      <c r="BE67" s="3">
        <f t="shared" si="28"/>
        <v>3072147.6359100002</v>
      </c>
      <c r="BF67" s="3">
        <f t="shared" ref="BF67:BF130" si="40">BE67-W67-V67-R67-T67</f>
        <v>3018769.6359100002</v>
      </c>
      <c r="BG67" s="2">
        <f t="shared" si="29"/>
        <v>579.19848892378627</v>
      </c>
      <c r="BH67" s="6">
        <f t="shared" si="30"/>
        <v>1.4999999999999999E-2</v>
      </c>
      <c r="BI67" s="3">
        <f t="shared" ref="BI67:BI130" si="41">IFERROR((AB67+AC67)*BG67/AD67-AK67,0)</f>
        <v>1335145.2963174423</v>
      </c>
      <c r="BJ67" s="3">
        <f t="shared" si="31"/>
        <v>297708023.30682611</v>
      </c>
      <c r="BK67" s="3">
        <f t="shared" ref="BK67:BK98" si="42">MAX(0,AJ67-BJ67)</f>
        <v>0</v>
      </c>
      <c r="BL67" s="3">
        <f t="shared" ref="BL67:BL130" si="43">IFERROR(BK67/AJ67*AF67,0)</f>
        <v>0</v>
      </c>
      <c r="BM67" s="3">
        <f t="shared" si="32"/>
        <v>0</v>
      </c>
      <c r="BN67" s="3">
        <f t="shared" si="33"/>
        <v>0</v>
      </c>
      <c r="BO67" s="3">
        <f t="shared" ref="BO67:BO130" si="44">IFERROR(AN67*BL67/AH67+AO67+AP67,0)</f>
        <v>0</v>
      </c>
      <c r="BP67" s="3">
        <f t="shared" ref="BP67:BP130" si="45">MAX(0, IFERROR(BM67*BK67/(BJ67/BG67)-BN67-BO67*0-AL67*AM67-V67,0))</f>
        <v>0</v>
      </c>
      <c r="BQ67" s="3">
        <f t="shared" si="34"/>
        <v>185053917.21114972</v>
      </c>
      <c r="BR67" s="3">
        <f t="shared" ref="BR67:BR130" si="46">MAX(0,AJ67-BQ67)</f>
        <v>0</v>
      </c>
      <c r="BS67" s="3">
        <f t="shared" ref="BS67:BS130" si="47">IFERROR(BR67/AJ67*AG67,0)</f>
        <v>0</v>
      </c>
      <c r="BT67" s="3">
        <f t="shared" si="35"/>
        <v>0</v>
      </c>
      <c r="BU67" s="3">
        <f t="shared" si="36"/>
        <v>0</v>
      </c>
      <c r="BV67" s="3">
        <f t="shared" si="37"/>
        <v>0</v>
      </c>
      <c r="BW67" s="3">
        <f t="shared" ref="BW67:BW130" si="48">MAX(0, IFERROR(BT67*BR67/(BQ67/BG67)-BU67-BV67-AL67*AM67-V67,0))</f>
        <v>0</v>
      </c>
      <c r="BX67" s="3">
        <f t="shared" si="38"/>
        <v>0</v>
      </c>
      <c r="BY67" s="3">
        <f t="shared" ref="BY67:BY130" si="49">MAX(0,BE67-AJ67*Y67/100)</f>
        <v>1437911.4759100003</v>
      </c>
    </row>
    <row r="68" spans="1:77" x14ac:dyDescent="0.25">
      <c r="A68">
        <v>200901</v>
      </c>
      <c r="B68" t="s">
        <v>145</v>
      </c>
      <c r="C68" s="37">
        <v>42776.52847222222</v>
      </c>
      <c r="D68" s="5" t="s">
        <v>75</v>
      </c>
      <c r="E68" s="2">
        <v>762.76800000000003</v>
      </c>
      <c r="F68" s="2">
        <v>73.718000000000004</v>
      </c>
      <c r="G68" s="2">
        <v>10.991</v>
      </c>
      <c r="H68" s="2">
        <v>0</v>
      </c>
      <c r="I68" s="2">
        <v>0</v>
      </c>
      <c r="J68" s="2">
        <v>0</v>
      </c>
      <c r="K68" s="2">
        <v>0</v>
      </c>
      <c r="L68" s="2">
        <v>78.900000000000006</v>
      </c>
      <c r="M68" s="2">
        <v>43.277000000000001</v>
      </c>
      <c r="N68" s="2">
        <v>580</v>
      </c>
      <c r="O68" s="2">
        <v>3.3000000000000002E-2</v>
      </c>
      <c r="P68" s="2">
        <v>13.768000000000001</v>
      </c>
      <c r="Q68" s="2">
        <v>0</v>
      </c>
      <c r="R68" s="3">
        <v>75878</v>
      </c>
      <c r="S68" s="3">
        <v>0</v>
      </c>
      <c r="T68" s="3">
        <v>-2981</v>
      </c>
      <c r="U68" s="3">
        <v>-116</v>
      </c>
      <c r="V68" s="3">
        <v>0</v>
      </c>
      <c r="W68" s="3">
        <v>67827</v>
      </c>
      <c r="X68" s="3">
        <v>9850</v>
      </c>
      <c r="Y68" s="4">
        <v>1</v>
      </c>
      <c r="Z68" s="4">
        <v>1.06</v>
      </c>
      <c r="AA68" s="5" t="s">
        <v>76</v>
      </c>
      <c r="AB68" s="3">
        <v>5228</v>
      </c>
      <c r="AC68" s="3">
        <v>4109432</v>
      </c>
      <c r="AD68" s="2">
        <v>1776.2964144</v>
      </c>
      <c r="AE68" s="3">
        <v>126085075</v>
      </c>
      <c r="AF68" s="3">
        <v>2751526</v>
      </c>
      <c r="AG68" s="3">
        <v>302668</v>
      </c>
      <c r="AH68" s="3">
        <v>3219286</v>
      </c>
      <c r="AI68" s="4">
        <v>1.17</v>
      </c>
      <c r="AJ68" s="3">
        <v>265221063</v>
      </c>
      <c r="AK68" s="3">
        <v>343775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5140</v>
      </c>
      <c r="AR68" s="3">
        <v>5359</v>
      </c>
      <c r="AS68" s="3">
        <v>7850765</v>
      </c>
      <c r="AT68" s="2">
        <v>1469.3810000000001</v>
      </c>
      <c r="AV68" s="5" t="s">
        <v>1870</v>
      </c>
      <c r="BA68" s="3">
        <f t="shared" si="39"/>
        <v>7154</v>
      </c>
      <c r="BB68" s="3">
        <f t="shared" si="25"/>
        <v>5140</v>
      </c>
      <c r="BC68" s="3">
        <f t="shared" si="26"/>
        <v>5359</v>
      </c>
      <c r="BD68" s="3">
        <f t="shared" si="27"/>
        <v>7154</v>
      </c>
      <c r="BE68" s="3">
        <f t="shared" si="28"/>
        <v>7850764.7531799991</v>
      </c>
      <c r="BF68" s="3">
        <f t="shared" si="40"/>
        <v>7710040.7531799991</v>
      </c>
      <c r="BG68" s="2">
        <f t="shared" si="29"/>
        <v>1469.3583917457452</v>
      </c>
      <c r="BH68" s="6">
        <f t="shared" si="30"/>
        <v>1.4999999999999999E-2</v>
      </c>
      <c r="BI68" s="3">
        <f t="shared" si="41"/>
        <v>3059885.6453561662</v>
      </c>
      <c r="BJ68" s="3">
        <f t="shared" si="31"/>
        <v>755250213.35731304</v>
      </c>
      <c r="BK68" s="3">
        <f t="shared" si="42"/>
        <v>0</v>
      </c>
      <c r="BL68" s="3">
        <f t="shared" si="43"/>
        <v>0</v>
      </c>
      <c r="BM68" s="3">
        <f t="shared" si="32"/>
        <v>0</v>
      </c>
      <c r="BN68" s="3">
        <f t="shared" si="33"/>
        <v>0</v>
      </c>
      <c r="BO68" s="3">
        <f t="shared" si="44"/>
        <v>0</v>
      </c>
      <c r="BP68" s="3">
        <f t="shared" si="45"/>
        <v>0</v>
      </c>
      <c r="BQ68" s="3">
        <f t="shared" si="34"/>
        <v>469460006.16276556</v>
      </c>
      <c r="BR68" s="3">
        <f t="shared" si="46"/>
        <v>0</v>
      </c>
      <c r="BS68" s="3">
        <f t="shared" si="47"/>
        <v>0</v>
      </c>
      <c r="BT68" s="3">
        <f t="shared" si="35"/>
        <v>0</v>
      </c>
      <c r="BU68" s="3">
        <f t="shared" si="36"/>
        <v>0</v>
      </c>
      <c r="BV68" s="3">
        <f t="shared" si="37"/>
        <v>0</v>
      </c>
      <c r="BW68" s="3">
        <f t="shared" si="48"/>
        <v>0</v>
      </c>
      <c r="BX68" s="3">
        <f t="shared" si="38"/>
        <v>0</v>
      </c>
      <c r="BY68" s="3">
        <f t="shared" si="49"/>
        <v>5198554.1231799992</v>
      </c>
    </row>
    <row r="69" spans="1:77" x14ac:dyDescent="0.25">
      <c r="A69">
        <v>195902</v>
      </c>
      <c r="B69" t="s">
        <v>146</v>
      </c>
      <c r="C69" s="37">
        <v>42779.493055555555</v>
      </c>
      <c r="D69" s="5" t="s">
        <v>75</v>
      </c>
      <c r="E69" s="2">
        <v>141.10900000000001</v>
      </c>
      <c r="F69" s="2">
        <v>3.2360000000000002</v>
      </c>
      <c r="G69" s="2">
        <v>8.6120000000000001</v>
      </c>
      <c r="H69" s="2">
        <v>0</v>
      </c>
      <c r="I69" s="2">
        <v>0</v>
      </c>
      <c r="J69" s="2">
        <v>0</v>
      </c>
      <c r="K69" s="2">
        <v>0</v>
      </c>
      <c r="L69" s="2">
        <v>9.81</v>
      </c>
      <c r="M69" s="2">
        <v>5</v>
      </c>
      <c r="N69" s="2">
        <v>132.16999999999999</v>
      </c>
      <c r="O69" s="2">
        <v>0</v>
      </c>
      <c r="P69" s="2">
        <v>9.6129999999999995</v>
      </c>
      <c r="Q69" s="2">
        <v>0</v>
      </c>
      <c r="R69" s="3">
        <v>10670</v>
      </c>
      <c r="S69" s="3">
        <v>0</v>
      </c>
      <c r="T69" s="3">
        <v>-435</v>
      </c>
      <c r="U69" s="3">
        <v>-17</v>
      </c>
      <c r="V69" s="3">
        <v>0</v>
      </c>
      <c r="W69" s="3">
        <v>11057</v>
      </c>
      <c r="X69" s="3">
        <v>8491</v>
      </c>
      <c r="Y69" s="4">
        <v>1</v>
      </c>
      <c r="Z69" s="4">
        <v>1.1200000000000001</v>
      </c>
      <c r="AA69" s="5" t="s">
        <v>76</v>
      </c>
      <c r="AB69" s="3">
        <v>34112</v>
      </c>
      <c r="AC69" s="3">
        <v>1197246</v>
      </c>
      <c r="AD69" s="2">
        <v>373.26366639999998</v>
      </c>
      <c r="AE69" s="3">
        <v>21796870</v>
      </c>
      <c r="AF69" s="3">
        <v>390299</v>
      </c>
      <c r="AG69" s="3">
        <v>42933</v>
      </c>
      <c r="AH69" s="3">
        <v>456650</v>
      </c>
      <c r="AI69" s="4">
        <v>1.17</v>
      </c>
      <c r="AJ69" s="3">
        <v>38662348</v>
      </c>
      <c r="AK69" s="3">
        <v>57636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5140</v>
      </c>
      <c r="AR69" s="3">
        <v>5578</v>
      </c>
      <c r="AS69" s="3">
        <v>1744215</v>
      </c>
      <c r="AT69" s="2">
        <v>322.04199999999997</v>
      </c>
      <c r="AV69" s="5" t="s">
        <v>1861</v>
      </c>
      <c r="BA69" s="3">
        <f t="shared" si="39"/>
        <v>8833</v>
      </c>
      <c r="BB69" s="3">
        <f t="shared" si="25"/>
        <v>5140</v>
      </c>
      <c r="BC69" s="3">
        <f t="shared" si="26"/>
        <v>5578</v>
      </c>
      <c r="BD69" s="3">
        <f t="shared" si="27"/>
        <v>8833</v>
      </c>
      <c r="BE69" s="3">
        <f t="shared" si="28"/>
        <v>1744213.4809999999</v>
      </c>
      <c r="BF69" s="3">
        <f t="shared" si="40"/>
        <v>1722921.4809999999</v>
      </c>
      <c r="BG69" s="2">
        <f t="shared" si="29"/>
        <v>322.03836558711748</v>
      </c>
      <c r="BH69" s="6">
        <f t="shared" si="30"/>
        <v>1.4999999999999999E-2</v>
      </c>
      <c r="BI69" s="3">
        <f t="shared" si="41"/>
        <v>1004735.0622497969</v>
      </c>
      <c r="BJ69" s="3">
        <f t="shared" si="31"/>
        <v>165527719.91177839</v>
      </c>
      <c r="BK69" s="3">
        <f t="shared" si="42"/>
        <v>0</v>
      </c>
      <c r="BL69" s="3">
        <f t="shared" si="43"/>
        <v>0</v>
      </c>
      <c r="BM69" s="3">
        <f t="shared" si="32"/>
        <v>0</v>
      </c>
      <c r="BN69" s="3">
        <f t="shared" si="33"/>
        <v>0</v>
      </c>
      <c r="BO69" s="3">
        <f t="shared" si="44"/>
        <v>0</v>
      </c>
      <c r="BP69" s="3">
        <f t="shared" si="45"/>
        <v>0</v>
      </c>
      <c r="BQ69" s="3">
        <f t="shared" si="34"/>
        <v>102891257.80508403</v>
      </c>
      <c r="BR69" s="3">
        <f t="shared" si="46"/>
        <v>0</v>
      </c>
      <c r="BS69" s="3">
        <f t="shared" si="47"/>
        <v>0</v>
      </c>
      <c r="BT69" s="3">
        <f t="shared" si="35"/>
        <v>0</v>
      </c>
      <c r="BU69" s="3">
        <f t="shared" si="36"/>
        <v>0</v>
      </c>
      <c r="BV69" s="3">
        <f t="shared" si="37"/>
        <v>0</v>
      </c>
      <c r="BW69" s="3">
        <f t="shared" si="48"/>
        <v>0</v>
      </c>
      <c r="BX69" s="3">
        <f t="shared" si="38"/>
        <v>0</v>
      </c>
      <c r="BY69" s="3">
        <f t="shared" si="49"/>
        <v>1357590.0009999999</v>
      </c>
    </row>
    <row r="70" spans="1:77" x14ac:dyDescent="0.25">
      <c r="A70">
        <v>10902</v>
      </c>
      <c r="B70" t="s">
        <v>147</v>
      </c>
      <c r="C70" s="37">
        <v>42779.493055555555</v>
      </c>
      <c r="D70" s="5" t="s">
        <v>75</v>
      </c>
      <c r="E70" s="2">
        <v>1870.615</v>
      </c>
      <c r="F70" s="2">
        <v>132.74799999999999</v>
      </c>
      <c r="G70" s="2">
        <v>30.154</v>
      </c>
      <c r="H70" s="2">
        <v>0</v>
      </c>
      <c r="I70" s="2">
        <v>0</v>
      </c>
      <c r="J70" s="2">
        <v>0</v>
      </c>
      <c r="K70" s="2">
        <v>0</v>
      </c>
      <c r="L70" s="2">
        <v>159.47399999999999</v>
      </c>
      <c r="M70" s="2">
        <v>102.443</v>
      </c>
      <c r="N70" s="2">
        <v>1220</v>
      </c>
      <c r="O70" s="2">
        <v>0.22</v>
      </c>
      <c r="P70" s="2">
        <v>72.48</v>
      </c>
      <c r="Q70" s="2">
        <v>0</v>
      </c>
      <c r="R70" s="3">
        <v>173581</v>
      </c>
      <c r="S70" s="3">
        <v>0</v>
      </c>
      <c r="T70" s="3">
        <v>-15665</v>
      </c>
      <c r="U70" s="3">
        <v>-606</v>
      </c>
      <c r="V70" s="3">
        <v>0</v>
      </c>
      <c r="W70" s="3">
        <v>375705</v>
      </c>
      <c r="X70" s="3">
        <v>41328</v>
      </c>
      <c r="Y70" s="4">
        <v>0.98</v>
      </c>
      <c r="Z70" s="4">
        <v>1.07</v>
      </c>
      <c r="AA70" s="5" t="s">
        <v>76</v>
      </c>
      <c r="AB70" s="3">
        <v>909558</v>
      </c>
      <c r="AC70" s="3">
        <v>4793224</v>
      </c>
      <c r="AD70" s="2">
        <v>1972.0444339999999</v>
      </c>
      <c r="AE70" s="3">
        <v>381703882</v>
      </c>
      <c r="AF70" s="3">
        <v>14940833</v>
      </c>
      <c r="AG70" s="3">
        <v>0</v>
      </c>
      <c r="AH70" s="3">
        <v>15855578</v>
      </c>
      <c r="AI70" s="4">
        <v>1.04</v>
      </c>
      <c r="AJ70" s="3">
        <v>1394058004</v>
      </c>
      <c r="AK70" s="3">
        <v>797162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5037</v>
      </c>
      <c r="AR70" s="3">
        <v>5288</v>
      </c>
      <c r="AS70" s="3">
        <v>14878638</v>
      </c>
      <c r="AT70" s="2">
        <v>2780.4</v>
      </c>
      <c r="AU70" s="2">
        <v>2780.4</v>
      </c>
      <c r="AV70" s="5" t="s">
        <v>1296</v>
      </c>
      <c r="AW70" s="3">
        <v>0</v>
      </c>
      <c r="AX70" s="3">
        <v>0</v>
      </c>
      <c r="AY70" s="3">
        <v>0</v>
      </c>
      <c r="AZ70" s="3">
        <v>0</v>
      </c>
      <c r="BA70" s="3">
        <f t="shared" si="39"/>
        <v>5702</v>
      </c>
      <c r="BB70" s="3">
        <f t="shared" si="25"/>
        <v>5037</v>
      </c>
      <c r="BC70" s="3">
        <f t="shared" si="26"/>
        <v>5288</v>
      </c>
      <c r="BD70" s="3">
        <f t="shared" si="27"/>
        <v>5702</v>
      </c>
      <c r="BE70" s="3">
        <f t="shared" si="28"/>
        <v>14878640.649320001</v>
      </c>
      <c r="BF70" s="3">
        <f t="shared" si="40"/>
        <v>14345019.649320001</v>
      </c>
      <c r="BG70" s="2">
        <f t="shared" si="29"/>
        <v>2780.3394044289544</v>
      </c>
      <c r="BH70" s="6">
        <f t="shared" si="30"/>
        <v>1.4999999999999999E-2</v>
      </c>
      <c r="BI70" s="3">
        <f t="shared" si="41"/>
        <v>7243057.1938988334</v>
      </c>
      <c r="BJ70" s="3">
        <f t="shared" si="31"/>
        <v>1429094453.8764825</v>
      </c>
      <c r="BK70" s="3">
        <f t="shared" si="42"/>
        <v>0</v>
      </c>
      <c r="BL70" s="3">
        <f t="shared" si="43"/>
        <v>0</v>
      </c>
      <c r="BM70" s="3">
        <f t="shared" si="32"/>
        <v>0</v>
      </c>
      <c r="BN70" s="3">
        <f t="shared" si="33"/>
        <v>0</v>
      </c>
      <c r="BO70" s="3">
        <f t="shared" si="44"/>
        <v>0</v>
      </c>
      <c r="BP70" s="3">
        <f t="shared" si="45"/>
        <v>0</v>
      </c>
      <c r="BQ70" s="3">
        <f t="shared" si="34"/>
        <v>888318439.71505094</v>
      </c>
      <c r="BR70" s="3">
        <f t="shared" si="46"/>
        <v>505739564.28494906</v>
      </c>
      <c r="BS70" s="3">
        <f t="shared" si="47"/>
        <v>0</v>
      </c>
      <c r="BT70" s="3">
        <f t="shared" si="35"/>
        <v>0</v>
      </c>
      <c r="BU70" s="3">
        <f t="shared" si="36"/>
        <v>0</v>
      </c>
      <c r="BV70" s="3">
        <f t="shared" si="37"/>
        <v>0</v>
      </c>
      <c r="BW70" s="3">
        <f t="shared" si="48"/>
        <v>0</v>
      </c>
      <c r="BX70" s="3">
        <f t="shared" si="38"/>
        <v>0</v>
      </c>
      <c r="BY70" s="3">
        <f t="shared" si="49"/>
        <v>1216872.2101199999</v>
      </c>
    </row>
    <row r="71" spans="1:77" x14ac:dyDescent="0.25">
      <c r="A71">
        <v>25901</v>
      </c>
      <c r="B71" t="s">
        <v>148</v>
      </c>
      <c r="C71" s="37">
        <v>42779.493055555555</v>
      </c>
      <c r="D71" s="5" t="s">
        <v>75</v>
      </c>
      <c r="E71" s="2">
        <v>866.09699999999998</v>
      </c>
      <c r="F71" s="2">
        <v>84.188999999999993</v>
      </c>
      <c r="G71" s="2">
        <v>16.547999999999998</v>
      </c>
      <c r="H71" s="2">
        <v>3.2530000000000001</v>
      </c>
      <c r="I71" s="2">
        <v>0</v>
      </c>
      <c r="J71" s="2">
        <v>0</v>
      </c>
      <c r="K71" s="2">
        <v>0</v>
      </c>
      <c r="L71" s="2">
        <v>73.292000000000002</v>
      </c>
      <c r="M71" s="2">
        <v>48.438999999999901</v>
      </c>
      <c r="N71" s="2">
        <v>583.19399999999996</v>
      </c>
      <c r="O71" s="2">
        <v>0</v>
      </c>
      <c r="P71" s="2">
        <v>15.09</v>
      </c>
      <c r="Q71" s="2">
        <v>0</v>
      </c>
      <c r="R71" s="3">
        <v>90750</v>
      </c>
      <c r="S71" s="3">
        <v>0</v>
      </c>
      <c r="T71" s="3">
        <v>-3418</v>
      </c>
      <c r="U71" s="3">
        <v>-133</v>
      </c>
      <c r="V71" s="3">
        <v>0</v>
      </c>
      <c r="W71" s="3">
        <v>100562</v>
      </c>
      <c r="X71" s="3">
        <v>9187</v>
      </c>
      <c r="Y71" s="4">
        <v>0.98</v>
      </c>
      <c r="Z71" s="4">
        <v>1.03</v>
      </c>
      <c r="AA71" s="5" t="s">
        <v>75</v>
      </c>
      <c r="AB71" s="3">
        <v>243922</v>
      </c>
      <c r="AC71" s="3">
        <v>2938976</v>
      </c>
      <c r="AD71" s="2">
        <v>1374.4275138999999</v>
      </c>
      <c r="AE71" s="3">
        <v>103296150</v>
      </c>
      <c r="AF71" s="3">
        <v>3124267</v>
      </c>
      <c r="AG71" s="3">
        <v>0</v>
      </c>
      <c r="AH71" s="3">
        <v>3315549</v>
      </c>
      <c r="AI71" s="4">
        <v>1.04</v>
      </c>
      <c r="AJ71" s="3">
        <v>304156079</v>
      </c>
      <c r="AK71" s="3">
        <v>366328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5037</v>
      </c>
      <c r="AR71" s="3">
        <v>5144</v>
      </c>
      <c r="AS71" s="3">
        <v>7520181</v>
      </c>
      <c r="AT71" s="2">
        <v>1440.5429999999999</v>
      </c>
      <c r="AV71" s="5" t="s">
        <v>1356</v>
      </c>
      <c r="AX71" s="3">
        <v>0</v>
      </c>
      <c r="AZ71" s="3">
        <v>0</v>
      </c>
      <c r="BA71" s="3">
        <f t="shared" si="39"/>
        <v>6088</v>
      </c>
      <c r="BB71" s="3">
        <f t="shared" si="25"/>
        <v>5037</v>
      </c>
      <c r="BC71" s="3">
        <f t="shared" si="26"/>
        <v>5144</v>
      </c>
      <c r="BD71" s="3">
        <f t="shared" si="27"/>
        <v>6088</v>
      </c>
      <c r="BE71" s="3">
        <f t="shared" si="28"/>
        <v>7520181.562239999</v>
      </c>
      <c r="BF71" s="3">
        <f t="shared" si="40"/>
        <v>7332287.562239999</v>
      </c>
      <c r="BG71" s="2">
        <f t="shared" si="29"/>
        <v>1440.5456324436616</v>
      </c>
      <c r="BH71" s="6">
        <f t="shared" si="30"/>
        <v>1.4999999999999999E-2</v>
      </c>
      <c r="BI71" s="3">
        <f t="shared" si="41"/>
        <v>2969686.2794313035</v>
      </c>
      <c r="BJ71" s="3">
        <f t="shared" si="31"/>
        <v>740440455.07604206</v>
      </c>
      <c r="BK71" s="3">
        <f t="shared" si="42"/>
        <v>0</v>
      </c>
      <c r="BL71" s="3">
        <f t="shared" si="43"/>
        <v>0</v>
      </c>
      <c r="BM71" s="3">
        <f t="shared" si="32"/>
        <v>0</v>
      </c>
      <c r="BN71" s="3">
        <f t="shared" si="33"/>
        <v>0</v>
      </c>
      <c r="BO71" s="3">
        <f t="shared" si="44"/>
        <v>0</v>
      </c>
      <c r="BP71" s="3">
        <f t="shared" si="45"/>
        <v>0</v>
      </c>
      <c r="BQ71" s="3">
        <f t="shared" si="34"/>
        <v>460254329.56574988</v>
      </c>
      <c r="BR71" s="3">
        <f t="shared" si="46"/>
        <v>0</v>
      </c>
      <c r="BS71" s="3">
        <f t="shared" si="47"/>
        <v>0</v>
      </c>
      <c r="BT71" s="3">
        <f t="shared" si="35"/>
        <v>0</v>
      </c>
      <c r="BU71" s="3">
        <f t="shared" si="36"/>
        <v>0</v>
      </c>
      <c r="BV71" s="3">
        <f t="shared" si="37"/>
        <v>0</v>
      </c>
      <c r="BW71" s="3">
        <f t="shared" si="48"/>
        <v>0</v>
      </c>
      <c r="BX71" s="3">
        <f t="shared" si="38"/>
        <v>0</v>
      </c>
      <c r="BY71" s="3">
        <f t="shared" si="49"/>
        <v>4539451.9880399983</v>
      </c>
    </row>
    <row r="72" spans="1:77" x14ac:dyDescent="0.25">
      <c r="A72">
        <v>178913</v>
      </c>
      <c r="B72" t="s">
        <v>149</v>
      </c>
      <c r="C72" s="37">
        <v>42779.493055555555</v>
      </c>
      <c r="D72" s="5" t="s">
        <v>75</v>
      </c>
      <c r="E72" s="2">
        <v>744.44899999999996</v>
      </c>
      <c r="F72" s="2">
        <v>64.415999999999997</v>
      </c>
      <c r="G72" s="2">
        <v>22.042000000000002</v>
      </c>
      <c r="H72" s="2">
        <v>1.3220000000000001</v>
      </c>
      <c r="I72" s="2">
        <v>0</v>
      </c>
      <c r="J72" s="2">
        <v>0</v>
      </c>
      <c r="K72" s="2">
        <v>0</v>
      </c>
      <c r="L72" s="2">
        <v>78.433000000000007</v>
      </c>
      <c r="M72" s="2">
        <v>42.25</v>
      </c>
      <c r="N72" s="2">
        <v>653.32299999999998</v>
      </c>
      <c r="O72" s="2">
        <v>0</v>
      </c>
      <c r="P72" s="2">
        <v>36.098999999999997</v>
      </c>
      <c r="Q72" s="2">
        <v>0</v>
      </c>
      <c r="R72" s="3">
        <v>73239</v>
      </c>
      <c r="S72" s="3">
        <v>0</v>
      </c>
      <c r="T72" s="3">
        <v>-3667</v>
      </c>
      <c r="U72" s="3">
        <v>-142</v>
      </c>
      <c r="V72" s="3">
        <v>0</v>
      </c>
      <c r="W72" s="3">
        <v>122059</v>
      </c>
      <c r="X72" s="3">
        <v>23804</v>
      </c>
      <c r="Y72" s="4">
        <v>1</v>
      </c>
      <c r="Z72" s="4">
        <v>1.08</v>
      </c>
      <c r="AA72" s="5" t="s">
        <v>75</v>
      </c>
      <c r="AB72" s="3">
        <v>474385</v>
      </c>
      <c r="AC72" s="3">
        <v>2793521</v>
      </c>
      <c r="AD72" s="2">
        <v>1156.0571537999999</v>
      </c>
      <c r="AE72" s="3">
        <v>138693904</v>
      </c>
      <c r="AF72" s="3">
        <v>2650768</v>
      </c>
      <c r="AG72" s="3">
        <v>291585</v>
      </c>
      <c r="AH72" s="3">
        <v>3101399</v>
      </c>
      <c r="AI72" s="4">
        <v>1.17</v>
      </c>
      <c r="AJ72" s="3">
        <v>326269403</v>
      </c>
      <c r="AK72" s="3">
        <v>338911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5140</v>
      </c>
      <c r="AR72" s="3">
        <v>5432</v>
      </c>
      <c r="AS72" s="3">
        <v>7336934</v>
      </c>
      <c r="AT72" s="2">
        <v>1352.8</v>
      </c>
      <c r="AV72" s="5" t="s">
        <v>1823</v>
      </c>
      <c r="BA72" s="3">
        <f t="shared" si="39"/>
        <v>6594</v>
      </c>
      <c r="BB72" s="3">
        <f t="shared" si="25"/>
        <v>5140</v>
      </c>
      <c r="BC72" s="3">
        <f t="shared" si="26"/>
        <v>5432</v>
      </c>
      <c r="BD72" s="3">
        <f t="shared" si="27"/>
        <v>6594</v>
      </c>
      <c r="BE72" s="3">
        <f t="shared" si="28"/>
        <v>7336933.6804999998</v>
      </c>
      <c r="BF72" s="3">
        <f t="shared" si="40"/>
        <v>7145302.6804999998</v>
      </c>
      <c r="BG72" s="2">
        <f t="shared" si="29"/>
        <v>1352.7729454910159</v>
      </c>
      <c r="BH72" s="6">
        <f t="shared" si="30"/>
        <v>1.4999999999999999E-2</v>
      </c>
      <c r="BI72" s="3">
        <f t="shared" si="41"/>
        <v>3485065.0124978726</v>
      </c>
      <c r="BJ72" s="3">
        <f t="shared" si="31"/>
        <v>695325293.98238218</v>
      </c>
      <c r="BK72" s="3">
        <f t="shared" si="42"/>
        <v>0</v>
      </c>
      <c r="BL72" s="3">
        <f t="shared" si="43"/>
        <v>0</v>
      </c>
      <c r="BM72" s="3">
        <f t="shared" si="32"/>
        <v>0</v>
      </c>
      <c r="BN72" s="3">
        <f t="shared" si="33"/>
        <v>0</v>
      </c>
      <c r="BO72" s="3">
        <f t="shared" si="44"/>
        <v>0</v>
      </c>
      <c r="BP72" s="3">
        <f t="shared" si="45"/>
        <v>0</v>
      </c>
      <c r="BQ72" s="3">
        <f t="shared" si="34"/>
        <v>432210956.08437955</v>
      </c>
      <c r="BR72" s="3">
        <f t="shared" si="46"/>
        <v>0</v>
      </c>
      <c r="BS72" s="3">
        <f t="shared" si="47"/>
        <v>0</v>
      </c>
      <c r="BT72" s="3">
        <f t="shared" si="35"/>
        <v>0</v>
      </c>
      <c r="BU72" s="3">
        <f t="shared" si="36"/>
        <v>0</v>
      </c>
      <c r="BV72" s="3">
        <f t="shared" si="37"/>
        <v>0</v>
      </c>
      <c r="BW72" s="3">
        <f t="shared" si="48"/>
        <v>0</v>
      </c>
      <c r="BX72" s="3">
        <f t="shared" si="38"/>
        <v>0</v>
      </c>
      <c r="BY72" s="3">
        <f t="shared" si="49"/>
        <v>4074239.6505</v>
      </c>
    </row>
    <row r="73" spans="1:77" x14ac:dyDescent="0.25">
      <c r="A73">
        <v>36902</v>
      </c>
      <c r="B73" t="s">
        <v>150</v>
      </c>
      <c r="C73" s="37">
        <v>42779.493055555555</v>
      </c>
      <c r="D73" s="5" t="s">
        <v>75</v>
      </c>
      <c r="E73" s="2">
        <v>4710.8829999999998</v>
      </c>
      <c r="F73" s="2">
        <v>254.626</v>
      </c>
      <c r="G73" s="2">
        <v>54.203999999999901</v>
      </c>
      <c r="H73" s="2">
        <v>0</v>
      </c>
      <c r="I73" s="2">
        <v>0</v>
      </c>
      <c r="J73" s="2">
        <v>0</v>
      </c>
      <c r="K73" s="2">
        <v>0</v>
      </c>
      <c r="L73" s="2">
        <v>210</v>
      </c>
      <c r="M73" s="2">
        <v>195.03700000000001</v>
      </c>
      <c r="N73" s="2">
        <v>1241.037</v>
      </c>
      <c r="O73" s="2">
        <v>0.03</v>
      </c>
      <c r="P73" s="2">
        <v>102</v>
      </c>
      <c r="Q73" s="2">
        <v>0</v>
      </c>
      <c r="R73" s="3">
        <v>418000</v>
      </c>
      <c r="S73" s="3">
        <v>0</v>
      </c>
      <c r="T73" s="3">
        <v>0</v>
      </c>
      <c r="U73" s="3">
        <v>0</v>
      </c>
      <c r="V73" s="3">
        <v>0</v>
      </c>
      <c r="W73" s="3">
        <v>495076</v>
      </c>
      <c r="X73" s="3">
        <v>57304</v>
      </c>
      <c r="Y73" s="4">
        <v>1</v>
      </c>
      <c r="Z73" s="4">
        <v>1.1200000000000001</v>
      </c>
      <c r="AA73" s="5" t="s">
        <v>75</v>
      </c>
      <c r="AB73" s="3">
        <v>5182564</v>
      </c>
      <c r="AC73" s="3">
        <v>5097093</v>
      </c>
      <c r="AD73" s="2">
        <v>2011.4437256000001</v>
      </c>
      <c r="AE73" s="3">
        <v>1541436839</v>
      </c>
      <c r="AF73" s="3">
        <v>48695909</v>
      </c>
      <c r="AG73" s="3">
        <v>0</v>
      </c>
      <c r="AH73" s="3">
        <v>51617664</v>
      </c>
      <c r="AI73" s="4">
        <v>1.06</v>
      </c>
      <c r="AJ73" s="3">
        <v>5420661401</v>
      </c>
      <c r="AK73" s="3">
        <v>1867202</v>
      </c>
      <c r="AL73" s="3">
        <v>0</v>
      </c>
      <c r="AM73" s="3">
        <v>0</v>
      </c>
      <c r="AN73" s="3">
        <v>569000</v>
      </c>
      <c r="AO73" s="3">
        <v>0</v>
      </c>
      <c r="AP73" s="3">
        <v>0</v>
      </c>
      <c r="AQ73" s="3">
        <v>5140</v>
      </c>
      <c r="AR73" s="3">
        <v>5578</v>
      </c>
      <c r="AS73" s="3">
        <v>32320601</v>
      </c>
      <c r="AT73" s="2">
        <v>5870.51</v>
      </c>
      <c r="AU73" s="2">
        <v>5904.2380000000003</v>
      </c>
      <c r="AV73" s="5" t="s">
        <v>1396</v>
      </c>
      <c r="AW73" s="3">
        <v>16232086</v>
      </c>
      <c r="AX73" s="3">
        <v>0</v>
      </c>
      <c r="AY73" s="3">
        <v>285784</v>
      </c>
      <c r="AZ73" s="3">
        <v>0</v>
      </c>
      <c r="BA73" s="3">
        <f t="shared" si="39"/>
        <v>5618</v>
      </c>
      <c r="BB73" s="3">
        <f t="shared" si="25"/>
        <v>5140</v>
      </c>
      <c r="BC73" s="3">
        <f t="shared" si="26"/>
        <v>5578</v>
      </c>
      <c r="BD73" s="3">
        <f t="shared" si="27"/>
        <v>5618</v>
      </c>
      <c r="BE73" s="3">
        <f t="shared" si="28"/>
        <v>32320603.539719999</v>
      </c>
      <c r="BF73" s="3">
        <f t="shared" si="40"/>
        <v>31407527.539719999</v>
      </c>
      <c r="BG73" s="2">
        <f t="shared" si="29"/>
        <v>5870.5106109381732</v>
      </c>
      <c r="BH73" s="6">
        <f t="shared" si="30"/>
        <v>1.4999999999999999E-2</v>
      </c>
      <c r="BI73" s="3">
        <f t="shared" si="41"/>
        <v>28134549.839865077</v>
      </c>
      <c r="BJ73" s="3">
        <f t="shared" si="31"/>
        <v>3295761552.669909</v>
      </c>
      <c r="BK73" s="3">
        <f t="shared" si="42"/>
        <v>2124899848.330091</v>
      </c>
      <c r="BL73" s="3">
        <f t="shared" si="43"/>
        <v>19088801.53062265</v>
      </c>
      <c r="BM73" s="3">
        <f t="shared" si="32"/>
        <v>5043.3615457933411</v>
      </c>
      <c r="BN73" s="3">
        <f t="shared" si="33"/>
        <v>285784</v>
      </c>
      <c r="BO73" s="3">
        <f t="shared" si="44"/>
        <v>210422.6969845882</v>
      </c>
      <c r="BP73" s="3">
        <f t="shared" si="45"/>
        <v>18803017.530622654</v>
      </c>
      <c r="BQ73" s="3">
        <f t="shared" si="34"/>
        <v>2115358593.678256</v>
      </c>
      <c r="BR73" s="3">
        <f t="shared" si="46"/>
        <v>3305302807.321744</v>
      </c>
      <c r="BS73" s="3">
        <f t="shared" si="47"/>
        <v>0</v>
      </c>
      <c r="BT73" s="3">
        <f t="shared" si="35"/>
        <v>0</v>
      </c>
      <c r="BU73" s="3">
        <f t="shared" si="36"/>
        <v>0</v>
      </c>
      <c r="BV73" s="3">
        <f t="shared" si="37"/>
        <v>0</v>
      </c>
      <c r="BW73" s="3">
        <f t="shared" si="48"/>
        <v>0</v>
      </c>
      <c r="BX73" s="3">
        <f t="shared" si="38"/>
        <v>18803017.530622654</v>
      </c>
      <c r="BY73" s="3">
        <f t="shared" si="49"/>
        <v>0</v>
      </c>
    </row>
    <row r="74" spans="1:77" x14ac:dyDescent="0.25">
      <c r="A74">
        <v>14902</v>
      </c>
      <c r="B74" t="s">
        <v>151</v>
      </c>
      <c r="C74" s="37">
        <v>42779.493055555555</v>
      </c>
      <c r="D74" s="5" t="s">
        <v>75</v>
      </c>
      <c r="E74" s="2">
        <v>334.52</v>
      </c>
      <c r="F74" s="2">
        <v>39.28</v>
      </c>
      <c r="G74" s="2">
        <v>7.8390000000000004</v>
      </c>
      <c r="H74" s="2">
        <v>0</v>
      </c>
      <c r="I74" s="2">
        <v>0</v>
      </c>
      <c r="J74" s="2">
        <v>0</v>
      </c>
      <c r="K74" s="2">
        <v>0</v>
      </c>
      <c r="L74" s="2">
        <v>18.003</v>
      </c>
      <c r="M74" s="2">
        <v>7.0970000000000004</v>
      </c>
      <c r="N74" s="2">
        <v>361.95800000000003</v>
      </c>
      <c r="O74" s="2">
        <v>0</v>
      </c>
      <c r="P74" s="2">
        <v>43.191000000000003</v>
      </c>
      <c r="Q74" s="2">
        <v>0</v>
      </c>
      <c r="R74" s="3">
        <v>29781</v>
      </c>
      <c r="S74" s="3">
        <v>0</v>
      </c>
      <c r="T74" s="3">
        <v>-1119</v>
      </c>
      <c r="U74" s="3">
        <v>-44</v>
      </c>
      <c r="V74" s="3">
        <v>0</v>
      </c>
      <c r="W74" s="3">
        <v>84937</v>
      </c>
      <c r="X74" s="3">
        <v>30052</v>
      </c>
      <c r="Y74" s="4">
        <v>1</v>
      </c>
      <c r="Z74" s="4">
        <v>1.04</v>
      </c>
      <c r="AA74" s="5" t="s">
        <v>75</v>
      </c>
      <c r="AB74" s="3">
        <v>6779</v>
      </c>
      <c r="AC74" s="3">
        <v>1655725</v>
      </c>
      <c r="AD74" s="2">
        <v>728.99969569999996</v>
      </c>
      <c r="AE74" s="3">
        <v>41627573</v>
      </c>
      <c r="AF74" s="3">
        <v>1040004</v>
      </c>
      <c r="AG74" s="3">
        <v>0</v>
      </c>
      <c r="AH74" s="3">
        <v>1081604</v>
      </c>
      <c r="AI74" s="4">
        <v>1.04</v>
      </c>
      <c r="AJ74" s="3">
        <v>99552753</v>
      </c>
      <c r="AK74" s="3">
        <v>132631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5140</v>
      </c>
      <c r="AR74" s="3">
        <v>5286</v>
      </c>
      <c r="AS74" s="3">
        <v>3483239</v>
      </c>
      <c r="AT74" s="2">
        <v>646.52700000000004</v>
      </c>
      <c r="AV74" s="5" t="s">
        <v>1308</v>
      </c>
      <c r="AX74" s="3">
        <v>0</v>
      </c>
      <c r="AZ74" s="3">
        <v>0</v>
      </c>
      <c r="BA74" s="3">
        <f t="shared" si="39"/>
        <v>6958</v>
      </c>
      <c r="BB74" s="3">
        <f t="shared" si="25"/>
        <v>5140</v>
      </c>
      <c r="BC74" s="3">
        <f t="shared" si="26"/>
        <v>5286</v>
      </c>
      <c r="BD74" s="3">
        <f t="shared" si="27"/>
        <v>6958</v>
      </c>
      <c r="BE74" s="3">
        <f t="shared" si="28"/>
        <v>3483239.8798199999</v>
      </c>
      <c r="BF74" s="3">
        <f t="shared" si="40"/>
        <v>3369640.8798199999</v>
      </c>
      <c r="BG74" s="2">
        <f t="shared" si="29"/>
        <v>646.51866197111451</v>
      </c>
      <c r="BH74" s="6">
        <f t="shared" si="30"/>
        <v>1.4999999999999999E-2</v>
      </c>
      <c r="BI74" s="3">
        <f t="shared" si="41"/>
        <v>1341772.7177814499</v>
      </c>
      <c r="BJ74" s="3">
        <f t="shared" si="31"/>
        <v>332310592.25315285</v>
      </c>
      <c r="BK74" s="3">
        <f t="shared" si="42"/>
        <v>0</v>
      </c>
      <c r="BL74" s="3">
        <f t="shared" si="43"/>
        <v>0</v>
      </c>
      <c r="BM74" s="3">
        <f t="shared" si="32"/>
        <v>0</v>
      </c>
      <c r="BN74" s="3">
        <f t="shared" si="33"/>
        <v>0</v>
      </c>
      <c r="BO74" s="3">
        <f t="shared" si="44"/>
        <v>0</v>
      </c>
      <c r="BP74" s="3">
        <f t="shared" si="45"/>
        <v>0</v>
      </c>
      <c r="BQ74" s="3">
        <f t="shared" si="34"/>
        <v>206562712.49977109</v>
      </c>
      <c r="BR74" s="3">
        <f t="shared" si="46"/>
        <v>0</v>
      </c>
      <c r="BS74" s="3">
        <f t="shared" si="47"/>
        <v>0</v>
      </c>
      <c r="BT74" s="3">
        <f t="shared" si="35"/>
        <v>0</v>
      </c>
      <c r="BU74" s="3">
        <f t="shared" si="36"/>
        <v>0</v>
      </c>
      <c r="BV74" s="3">
        <f t="shared" si="37"/>
        <v>0</v>
      </c>
      <c r="BW74" s="3">
        <f t="shared" si="48"/>
        <v>0</v>
      </c>
      <c r="BX74" s="3">
        <f t="shared" si="38"/>
        <v>0</v>
      </c>
      <c r="BY74" s="3">
        <f t="shared" si="49"/>
        <v>2487712.3498200001</v>
      </c>
    </row>
    <row r="75" spans="1:77" x14ac:dyDescent="0.25">
      <c r="A75">
        <v>11901</v>
      </c>
      <c r="B75" t="s">
        <v>152</v>
      </c>
      <c r="C75" s="37">
        <v>42779.493055555555</v>
      </c>
      <c r="D75" s="5" t="s">
        <v>75</v>
      </c>
      <c r="E75" s="2">
        <v>8915.8259999999991</v>
      </c>
      <c r="F75" s="2">
        <v>836.84900000000005</v>
      </c>
      <c r="G75" s="2">
        <v>311.87</v>
      </c>
      <c r="H75" s="2">
        <v>2.1850000000000001</v>
      </c>
      <c r="I75" s="2">
        <v>0</v>
      </c>
      <c r="J75" s="2">
        <v>1.04</v>
      </c>
      <c r="K75" s="2">
        <v>0</v>
      </c>
      <c r="L75" s="2">
        <v>328</v>
      </c>
      <c r="M75" s="2">
        <v>470</v>
      </c>
      <c r="N75" s="2">
        <v>6919</v>
      </c>
      <c r="O75" s="2">
        <v>1.784</v>
      </c>
      <c r="P75" s="2">
        <v>1844</v>
      </c>
      <c r="Q75" s="2">
        <v>0</v>
      </c>
      <c r="R75" s="3">
        <v>741950</v>
      </c>
      <c r="S75" s="3">
        <v>0</v>
      </c>
      <c r="T75" s="3">
        <v>-34974</v>
      </c>
      <c r="U75" s="3">
        <v>-1352</v>
      </c>
      <c r="V75" s="3">
        <v>0</v>
      </c>
      <c r="W75" s="3">
        <v>1685827</v>
      </c>
      <c r="X75" s="3">
        <v>1015122</v>
      </c>
      <c r="Y75" s="4">
        <v>1</v>
      </c>
      <c r="Z75" s="4">
        <v>1.1000000000000001</v>
      </c>
      <c r="AA75" s="5" t="s">
        <v>76</v>
      </c>
      <c r="AB75" s="3">
        <v>846360</v>
      </c>
      <c r="AC75" s="3">
        <v>12966144</v>
      </c>
      <c r="AD75" s="2">
        <v>5301.1784131000004</v>
      </c>
      <c r="AE75" s="3">
        <v>480015341</v>
      </c>
      <c r="AF75" s="3">
        <v>34796158</v>
      </c>
      <c r="AG75" s="3">
        <v>0</v>
      </c>
      <c r="AH75" s="3">
        <v>36188004</v>
      </c>
      <c r="AI75" s="4">
        <v>1.04</v>
      </c>
      <c r="AJ75" s="3">
        <v>3112386492</v>
      </c>
      <c r="AK75" s="3">
        <v>3718178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5140</v>
      </c>
      <c r="AR75" s="3">
        <v>5505</v>
      </c>
      <c r="AS75" s="3">
        <v>69431007</v>
      </c>
      <c r="AT75" s="2">
        <v>12610.326999999999</v>
      </c>
      <c r="AV75" s="5" t="s">
        <v>1297</v>
      </c>
      <c r="AX75" s="3">
        <v>0</v>
      </c>
      <c r="AZ75" s="3">
        <v>0</v>
      </c>
      <c r="BA75" s="3">
        <f t="shared" si="39"/>
        <v>5505</v>
      </c>
      <c r="BB75" s="3">
        <f t="shared" si="25"/>
        <v>5140</v>
      </c>
      <c r="BC75" s="3">
        <f t="shared" si="26"/>
        <v>5505</v>
      </c>
      <c r="BD75" s="3">
        <f t="shared" si="27"/>
        <v>5505</v>
      </c>
      <c r="BE75" s="3">
        <f t="shared" si="28"/>
        <v>69431007.617199987</v>
      </c>
      <c r="BF75" s="3">
        <f t="shared" si="40"/>
        <v>67038204.617199987</v>
      </c>
      <c r="BG75" s="2">
        <f t="shared" si="29"/>
        <v>12610.073052620961</v>
      </c>
      <c r="BH75" s="6">
        <f t="shared" si="30"/>
        <v>1.4999999999999999E-2</v>
      </c>
      <c r="BI75" s="3">
        <f t="shared" si="41"/>
        <v>29138042.052734453</v>
      </c>
      <c r="BJ75" s="3">
        <f t="shared" si="31"/>
        <v>6481577549.0471735</v>
      </c>
      <c r="BK75" s="3">
        <f t="shared" si="42"/>
        <v>0</v>
      </c>
      <c r="BL75" s="3">
        <f t="shared" si="43"/>
        <v>0</v>
      </c>
      <c r="BM75" s="3">
        <f t="shared" si="32"/>
        <v>0</v>
      </c>
      <c r="BN75" s="3">
        <f t="shared" si="33"/>
        <v>0</v>
      </c>
      <c r="BO75" s="3">
        <f t="shared" si="44"/>
        <v>0</v>
      </c>
      <c r="BP75" s="3">
        <f t="shared" si="45"/>
        <v>0</v>
      </c>
      <c r="BQ75" s="3">
        <f t="shared" si="34"/>
        <v>4028918340.312397</v>
      </c>
      <c r="BR75" s="3">
        <f t="shared" si="46"/>
        <v>0</v>
      </c>
      <c r="BS75" s="3">
        <f t="shared" si="47"/>
        <v>0</v>
      </c>
      <c r="BT75" s="3">
        <f t="shared" si="35"/>
        <v>0</v>
      </c>
      <c r="BU75" s="3">
        <f t="shared" si="36"/>
        <v>0</v>
      </c>
      <c r="BV75" s="3">
        <f t="shared" si="37"/>
        <v>0</v>
      </c>
      <c r="BW75" s="3">
        <f t="shared" si="48"/>
        <v>0</v>
      </c>
      <c r="BX75" s="3">
        <f t="shared" si="38"/>
        <v>0</v>
      </c>
      <c r="BY75" s="3">
        <f t="shared" si="49"/>
        <v>38307142.697199985</v>
      </c>
    </row>
    <row r="76" spans="1:77" x14ac:dyDescent="0.25">
      <c r="A76">
        <v>158901</v>
      </c>
      <c r="B76" t="s">
        <v>153</v>
      </c>
      <c r="C76" s="37">
        <v>42779.493055555555</v>
      </c>
      <c r="D76" s="5" t="s">
        <v>75</v>
      </c>
      <c r="E76" s="2">
        <v>3119.2710000000002</v>
      </c>
      <c r="F76" s="2">
        <v>235.149</v>
      </c>
      <c r="G76" s="2">
        <v>85.058000000000007</v>
      </c>
      <c r="H76" s="2">
        <v>0</v>
      </c>
      <c r="I76" s="2">
        <v>0</v>
      </c>
      <c r="J76" s="2">
        <v>0</v>
      </c>
      <c r="K76" s="2">
        <v>0</v>
      </c>
      <c r="L76" s="2">
        <v>203.11</v>
      </c>
      <c r="M76" s="2">
        <v>130</v>
      </c>
      <c r="N76" s="2">
        <v>2767.8090000000002</v>
      </c>
      <c r="O76" s="2">
        <v>1.0549999999999999</v>
      </c>
      <c r="P76" s="2">
        <v>306.08699999999999</v>
      </c>
      <c r="Q76" s="2">
        <v>0</v>
      </c>
      <c r="R76" s="3">
        <v>244748</v>
      </c>
      <c r="S76" s="3">
        <v>0</v>
      </c>
      <c r="T76" s="3">
        <v>-12747</v>
      </c>
      <c r="U76" s="3">
        <v>-493</v>
      </c>
      <c r="V76" s="3">
        <v>0</v>
      </c>
      <c r="W76" s="3">
        <v>128216</v>
      </c>
      <c r="X76" s="3">
        <v>179918</v>
      </c>
      <c r="Y76" s="4">
        <v>1</v>
      </c>
      <c r="Z76" s="4">
        <v>1.1299999999999999</v>
      </c>
      <c r="AA76" s="5" t="s">
        <v>75</v>
      </c>
      <c r="AB76" s="3">
        <v>1220698</v>
      </c>
      <c r="AC76" s="3">
        <v>12747810</v>
      </c>
      <c r="AD76" s="2">
        <v>5349.2013473999996</v>
      </c>
      <c r="AE76" s="3">
        <v>748675210</v>
      </c>
      <c r="AF76" s="3">
        <v>12239436</v>
      </c>
      <c r="AG76" s="3">
        <v>1068503</v>
      </c>
      <c r="AH76" s="3">
        <v>14042305</v>
      </c>
      <c r="AI76" s="4">
        <v>1.1473</v>
      </c>
      <c r="AJ76" s="3">
        <v>1134294633</v>
      </c>
      <c r="AK76" s="3">
        <v>1342124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5140</v>
      </c>
      <c r="AR76" s="3">
        <v>5614</v>
      </c>
      <c r="AS76" s="3">
        <v>25779109</v>
      </c>
      <c r="AT76" s="2">
        <v>4736.6310000000003</v>
      </c>
      <c r="AV76" s="5" t="s">
        <v>1760</v>
      </c>
      <c r="BA76" s="3">
        <f t="shared" si="39"/>
        <v>5878</v>
      </c>
      <c r="BB76" s="3">
        <f t="shared" si="25"/>
        <v>5140</v>
      </c>
      <c r="BC76" s="3">
        <f t="shared" si="26"/>
        <v>5614</v>
      </c>
      <c r="BD76" s="3">
        <f t="shared" si="27"/>
        <v>5878</v>
      </c>
      <c r="BE76" s="3">
        <f t="shared" si="28"/>
        <v>25779107.667300001</v>
      </c>
      <c r="BF76" s="3">
        <f t="shared" si="40"/>
        <v>25418890.667300001</v>
      </c>
      <c r="BG76" s="2">
        <f t="shared" si="29"/>
        <v>4736.5388335051784</v>
      </c>
      <c r="BH76" s="6">
        <f t="shared" si="30"/>
        <v>1.4999999999999999E-2</v>
      </c>
      <c r="BI76" s="3">
        <f t="shared" si="41"/>
        <v>11026522.512116475</v>
      </c>
      <c r="BJ76" s="3">
        <f t="shared" si="31"/>
        <v>2434580960.4216619</v>
      </c>
      <c r="BK76" s="3">
        <f t="shared" si="42"/>
        <v>0</v>
      </c>
      <c r="BL76" s="3">
        <f t="shared" si="43"/>
        <v>0</v>
      </c>
      <c r="BM76" s="3">
        <f t="shared" si="32"/>
        <v>0</v>
      </c>
      <c r="BN76" s="3">
        <f t="shared" si="33"/>
        <v>0</v>
      </c>
      <c r="BO76" s="3">
        <f t="shared" si="44"/>
        <v>0</v>
      </c>
      <c r="BP76" s="3">
        <f t="shared" si="45"/>
        <v>0</v>
      </c>
      <c r="BQ76" s="3">
        <f t="shared" si="34"/>
        <v>1513324157.3049045</v>
      </c>
      <c r="BR76" s="3">
        <f t="shared" si="46"/>
        <v>0</v>
      </c>
      <c r="BS76" s="3">
        <f t="shared" si="47"/>
        <v>0</v>
      </c>
      <c r="BT76" s="3">
        <f t="shared" si="35"/>
        <v>0</v>
      </c>
      <c r="BU76" s="3">
        <f t="shared" si="36"/>
        <v>0</v>
      </c>
      <c r="BV76" s="3">
        <f t="shared" si="37"/>
        <v>0</v>
      </c>
      <c r="BW76" s="3">
        <f t="shared" si="48"/>
        <v>0</v>
      </c>
      <c r="BX76" s="3">
        <f t="shared" si="38"/>
        <v>0</v>
      </c>
      <c r="BY76" s="3">
        <f t="shared" si="49"/>
        <v>14436161.337300001</v>
      </c>
    </row>
    <row r="77" spans="1:77" x14ac:dyDescent="0.25">
      <c r="A77">
        <v>101847</v>
      </c>
      <c r="B77" t="s">
        <v>154</v>
      </c>
      <c r="C77" s="37">
        <v>42776.52847222222</v>
      </c>
      <c r="D77" s="5" t="s">
        <v>76</v>
      </c>
      <c r="E77" s="2">
        <v>463.06699999999898</v>
      </c>
      <c r="F77" s="2">
        <v>2</v>
      </c>
      <c r="G77" s="2">
        <v>30.632999999999999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355.5</v>
      </c>
      <c r="O77" s="2">
        <v>0</v>
      </c>
      <c r="P77" s="2">
        <v>0</v>
      </c>
      <c r="Q77" s="2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4">
        <v>0</v>
      </c>
      <c r="Z77" s="4">
        <v>1</v>
      </c>
      <c r="AA77" s="5" t="s">
        <v>75</v>
      </c>
      <c r="AB77" s="3">
        <v>0</v>
      </c>
      <c r="AC77" s="3">
        <v>0</v>
      </c>
      <c r="AD77" s="2">
        <v>0</v>
      </c>
      <c r="AE77" s="3">
        <v>0</v>
      </c>
      <c r="AF77" s="3">
        <v>0</v>
      </c>
      <c r="AG77" s="3">
        <v>0</v>
      </c>
      <c r="AH77" s="3">
        <v>0</v>
      </c>
      <c r="AI77" s="4">
        <v>0</v>
      </c>
      <c r="AJ77" s="3">
        <v>0</v>
      </c>
      <c r="AK77" s="3">
        <v>170278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5050</v>
      </c>
      <c r="AR77" s="3">
        <v>5334</v>
      </c>
      <c r="AS77" s="3">
        <v>3684167</v>
      </c>
      <c r="AT77" s="2">
        <v>710.13699999999994</v>
      </c>
      <c r="AV77" s="5" t="s">
        <v>2031</v>
      </c>
      <c r="AX77" s="3">
        <v>0</v>
      </c>
      <c r="AZ77" s="3">
        <v>0</v>
      </c>
      <c r="BA77" s="3">
        <f t="shared" si="39"/>
        <v>6465</v>
      </c>
      <c r="BB77" s="3">
        <f t="shared" si="25"/>
        <v>5050</v>
      </c>
      <c r="BC77" s="3">
        <f t="shared" si="26"/>
        <v>5335</v>
      </c>
      <c r="BD77" s="3">
        <f t="shared" si="27"/>
        <v>6465</v>
      </c>
      <c r="BE77" s="3">
        <f t="shared" si="28"/>
        <v>3684166.2344999933</v>
      </c>
      <c r="BF77" s="3">
        <f t="shared" si="40"/>
        <v>3684166.2344999933</v>
      </c>
      <c r="BG77" s="2">
        <f t="shared" si="29"/>
        <v>710.05161775464524</v>
      </c>
      <c r="BH77" s="6">
        <f t="shared" si="30"/>
        <v>1.4999999999999999E-2</v>
      </c>
      <c r="BI77" s="3">
        <f t="shared" si="41"/>
        <v>0</v>
      </c>
      <c r="BJ77" s="3">
        <f t="shared" si="31"/>
        <v>364966531.52588767</v>
      </c>
      <c r="BK77" s="3">
        <f t="shared" si="42"/>
        <v>0</v>
      </c>
      <c r="BL77" s="3">
        <f t="shared" si="43"/>
        <v>0</v>
      </c>
      <c r="BM77" s="3">
        <f t="shared" si="32"/>
        <v>0</v>
      </c>
      <c r="BN77" s="3">
        <f t="shared" si="33"/>
        <v>0</v>
      </c>
      <c r="BO77" s="3">
        <f t="shared" si="44"/>
        <v>0</v>
      </c>
      <c r="BP77" s="3">
        <f t="shared" si="45"/>
        <v>0</v>
      </c>
      <c r="BQ77" s="3">
        <f t="shared" si="34"/>
        <v>226861491.87260914</v>
      </c>
      <c r="BR77" s="3">
        <f t="shared" si="46"/>
        <v>0</v>
      </c>
      <c r="BS77" s="3">
        <f t="shared" si="47"/>
        <v>0</v>
      </c>
      <c r="BT77" s="3">
        <f t="shared" si="35"/>
        <v>0</v>
      </c>
      <c r="BU77" s="3">
        <f t="shared" si="36"/>
        <v>0</v>
      </c>
      <c r="BV77" s="3">
        <f t="shared" si="37"/>
        <v>0</v>
      </c>
      <c r="BW77" s="3">
        <f t="shared" si="48"/>
        <v>0</v>
      </c>
      <c r="BX77" s="3">
        <f t="shared" si="38"/>
        <v>0</v>
      </c>
      <c r="BY77" s="3">
        <f t="shared" si="49"/>
        <v>3684166.2344999933</v>
      </c>
    </row>
    <row r="78" spans="1:77" x14ac:dyDescent="0.25">
      <c r="A78">
        <v>123910</v>
      </c>
      <c r="B78" t="s">
        <v>155</v>
      </c>
      <c r="C78" s="37">
        <v>42779.493055555555</v>
      </c>
      <c r="D78" s="5" t="s">
        <v>75</v>
      </c>
      <c r="E78" s="2">
        <v>16799.888999999999</v>
      </c>
      <c r="F78" s="2">
        <v>1370.2139999999999</v>
      </c>
      <c r="G78" s="2">
        <v>295.964</v>
      </c>
      <c r="H78" s="2">
        <v>4.9550000000000001</v>
      </c>
      <c r="I78" s="2">
        <v>0</v>
      </c>
      <c r="J78" s="2">
        <v>0.97</v>
      </c>
      <c r="K78" s="2">
        <v>0</v>
      </c>
      <c r="L78" s="2">
        <v>881.20299999999997</v>
      </c>
      <c r="M78" s="2">
        <v>906.19299999999998</v>
      </c>
      <c r="N78" s="2">
        <v>15868.603999999999</v>
      </c>
      <c r="O78" s="2">
        <v>3.6719999999999899</v>
      </c>
      <c r="P78" s="2">
        <v>1470.1030000000001</v>
      </c>
      <c r="Q78" s="2">
        <v>0</v>
      </c>
      <c r="R78" s="3">
        <v>1342864</v>
      </c>
      <c r="S78" s="3">
        <v>0</v>
      </c>
      <c r="T78" s="3">
        <v>-107971</v>
      </c>
      <c r="U78" s="3">
        <v>-4173</v>
      </c>
      <c r="V78" s="3">
        <v>0</v>
      </c>
      <c r="W78" s="3">
        <v>1548956</v>
      </c>
      <c r="X78" s="3">
        <v>816936</v>
      </c>
      <c r="Y78" s="4">
        <v>0.98329999999999995</v>
      </c>
      <c r="Z78" s="4">
        <v>1.1399999999999999</v>
      </c>
      <c r="AA78" s="5" t="s">
        <v>75</v>
      </c>
      <c r="AB78" s="3">
        <v>20503088</v>
      </c>
      <c r="AC78" s="3">
        <v>57848344</v>
      </c>
      <c r="AD78" s="2">
        <v>24101.500934299998</v>
      </c>
      <c r="AE78" s="3">
        <v>4816460704</v>
      </c>
      <c r="AF78" s="3">
        <v>102358962</v>
      </c>
      <c r="AG78" s="3">
        <v>0</v>
      </c>
      <c r="AH78" s="3">
        <v>108261284</v>
      </c>
      <c r="AI78" s="4">
        <v>1.04</v>
      </c>
      <c r="AJ78" s="3">
        <v>9608529461</v>
      </c>
      <c r="AK78" s="3">
        <v>6786317</v>
      </c>
      <c r="AL78" s="3">
        <v>0</v>
      </c>
      <c r="AM78" s="3">
        <v>0</v>
      </c>
      <c r="AN78" s="3">
        <v>1450000</v>
      </c>
      <c r="AO78" s="3">
        <v>0</v>
      </c>
      <c r="AP78" s="3">
        <v>0</v>
      </c>
      <c r="AQ78" s="3">
        <v>5054</v>
      </c>
      <c r="AR78" s="3">
        <v>5557</v>
      </c>
      <c r="AS78" s="3">
        <v>131396887</v>
      </c>
      <c r="AT78" s="2">
        <v>24296.431</v>
      </c>
      <c r="AU78" s="2">
        <v>23160.877</v>
      </c>
      <c r="AV78" s="5" t="s">
        <v>1678</v>
      </c>
      <c r="AW78" s="3">
        <v>0</v>
      </c>
      <c r="AX78" s="3">
        <v>0</v>
      </c>
      <c r="AY78" s="3">
        <v>0</v>
      </c>
      <c r="AZ78" s="3">
        <v>0</v>
      </c>
      <c r="BA78" s="3">
        <f t="shared" si="39"/>
        <v>5557</v>
      </c>
      <c r="BB78" s="3">
        <f t="shared" si="25"/>
        <v>5054</v>
      </c>
      <c r="BC78" s="3">
        <f t="shared" si="26"/>
        <v>5557</v>
      </c>
      <c r="BD78" s="3">
        <f t="shared" si="27"/>
        <v>5557</v>
      </c>
      <c r="BE78" s="3">
        <f t="shared" si="28"/>
        <v>131396886.83811</v>
      </c>
      <c r="BF78" s="3">
        <f t="shared" si="40"/>
        <v>128613037.83811</v>
      </c>
      <c r="BG78" s="2">
        <f t="shared" si="29"/>
        <v>24296.050459610353</v>
      </c>
      <c r="BH78" s="6">
        <f t="shared" si="30"/>
        <v>1.4999999999999999E-2</v>
      </c>
      <c r="BI78" s="3">
        <f t="shared" si="41"/>
        <v>72197574.942828417</v>
      </c>
      <c r="BJ78" s="3">
        <f t="shared" si="31"/>
        <v>12488169936.239721</v>
      </c>
      <c r="BK78" s="3">
        <f t="shared" si="42"/>
        <v>0</v>
      </c>
      <c r="BL78" s="3">
        <f t="shared" si="43"/>
        <v>0</v>
      </c>
      <c r="BM78" s="3">
        <f t="shared" si="32"/>
        <v>0</v>
      </c>
      <c r="BN78" s="3">
        <f t="shared" si="33"/>
        <v>0</v>
      </c>
      <c r="BO78" s="3">
        <f t="shared" si="44"/>
        <v>0</v>
      </c>
      <c r="BP78" s="3">
        <f t="shared" si="45"/>
        <v>0</v>
      </c>
      <c r="BQ78" s="3">
        <f t="shared" si="34"/>
        <v>7762588121.8455076</v>
      </c>
      <c r="BR78" s="3">
        <f t="shared" si="46"/>
        <v>1845941339.1544924</v>
      </c>
      <c r="BS78" s="3">
        <f t="shared" si="47"/>
        <v>0</v>
      </c>
      <c r="BT78" s="3">
        <f t="shared" si="35"/>
        <v>0</v>
      </c>
      <c r="BU78" s="3">
        <f t="shared" si="36"/>
        <v>0</v>
      </c>
      <c r="BV78" s="3">
        <f t="shared" si="37"/>
        <v>0</v>
      </c>
      <c r="BW78" s="3">
        <f t="shared" si="48"/>
        <v>0</v>
      </c>
      <c r="BX78" s="3">
        <f t="shared" si="38"/>
        <v>0</v>
      </c>
      <c r="BY78" s="3">
        <f t="shared" si="49"/>
        <v>36916216.648097008</v>
      </c>
    </row>
    <row r="79" spans="1:77" x14ac:dyDescent="0.25">
      <c r="A79">
        <v>183901</v>
      </c>
      <c r="B79" t="s">
        <v>156</v>
      </c>
      <c r="C79" s="37">
        <v>42779.493055555555</v>
      </c>
      <c r="D79" s="5" t="s">
        <v>75</v>
      </c>
      <c r="E79" s="2">
        <v>605.43899999999996</v>
      </c>
      <c r="F79" s="2">
        <v>35.798999999999999</v>
      </c>
      <c r="G79" s="2">
        <v>11.364000000000001</v>
      </c>
      <c r="H79" s="2">
        <v>0</v>
      </c>
      <c r="I79" s="2">
        <v>0</v>
      </c>
      <c r="J79" s="2">
        <v>0</v>
      </c>
      <c r="K79" s="2">
        <v>0</v>
      </c>
      <c r="L79" s="2">
        <v>63.302</v>
      </c>
      <c r="M79" s="2">
        <v>14.811999999999999</v>
      </c>
      <c r="N79" s="2">
        <v>271.95</v>
      </c>
      <c r="O79" s="2">
        <v>0.28799999999999998</v>
      </c>
      <c r="P79" s="2">
        <v>17.657</v>
      </c>
      <c r="Q79" s="2">
        <v>0</v>
      </c>
      <c r="R79" s="3">
        <v>53426</v>
      </c>
      <c r="S79" s="3">
        <v>0</v>
      </c>
      <c r="T79" s="3">
        <v>-5038</v>
      </c>
      <c r="U79" s="3">
        <v>-195</v>
      </c>
      <c r="V79" s="3">
        <v>0</v>
      </c>
      <c r="W79" s="3">
        <v>64519</v>
      </c>
      <c r="X79" s="3">
        <v>11029</v>
      </c>
      <c r="Y79" s="4">
        <v>0.93979999999999997</v>
      </c>
      <c r="Z79" s="4">
        <v>1.05</v>
      </c>
      <c r="AA79" s="5" t="s">
        <v>75</v>
      </c>
      <c r="AB79" s="3">
        <v>596267</v>
      </c>
      <c r="AC79" s="3">
        <v>1683301</v>
      </c>
      <c r="AD79" s="2">
        <v>780.98401230000002</v>
      </c>
      <c r="AE79" s="3">
        <v>255996995</v>
      </c>
      <c r="AF79" s="3">
        <v>4273272</v>
      </c>
      <c r="AG79" s="3">
        <v>182790</v>
      </c>
      <c r="AH79" s="3">
        <v>4728882</v>
      </c>
      <c r="AI79" s="4">
        <v>1.04</v>
      </c>
      <c r="AJ79" s="3">
        <v>448285789</v>
      </c>
      <c r="AK79" s="3">
        <v>250424</v>
      </c>
      <c r="AL79" s="3">
        <v>0</v>
      </c>
      <c r="AM79" s="3">
        <v>0</v>
      </c>
      <c r="AN79" s="3">
        <v>53899</v>
      </c>
      <c r="AO79" s="3">
        <v>0</v>
      </c>
      <c r="AP79" s="3">
        <v>0</v>
      </c>
      <c r="AQ79" s="3">
        <v>4831</v>
      </c>
      <c r="AR79" s="3">
        <v>5002</v>
      </c>
      <c r="AS79" s="3">
        <v>5095919</v>
      </c>
      <c r="AT79" s="2">
        <v>1013.92</v>
      </c>
      <c r="AU79" s="2">
        <v>980.12199999999996</v>
      </c>
      <c r="AV79" s="5" t="s">
        <v>1834</v>
      </c>
      <c r="AW79" s="3">
        <v>0</v>
      </c>
      <c r="AX79" s="3">
        <v>50457</v>
      </c>
      <c r="AY79" s="3">
        <v>0</v>
      </c>
      <c r="AZ79" s="3">
        <v>2128</v>
      </c>
      <c r="BA79" s="3">
        <f t="shared" si="39"/>
        <v>6246</v>
      </c>
      <c r="BB79" s="3">
        <f t="shared" si="25"/>
        <v>4831</v>
      </c>
      <c r="BC79" s="3">
        <f t="shared" si="26"/>
        <v>5002</v>
      </c>
      <c r="BD79" s="3">
        <f t="shared" si="27"/>
        <v>6246</v>
      </c>
      <c r="BE79" s="3">
        <f t="shared" si="28"/>
        <v>5095916.4567200001</v>
      </c>
      <c r="BF79" s="3">
        <f t="shared" si="40"/>
        <v>4983009.4567200001</v>
      </c>
      <c r="BG79" s="2">
        <f t="shared" si="29"/>
        <v>1013.8344163044316</v>
      </c>
      <c r="BH79" s="6">
        <f t="shared" si="30"/>
        <v>1.4999999999999999E-2</v>
      </c>
      <c r="BI79" s="3">
        <f t="shared" si="41"/>
        <v>2708797.2597285458</v>
      </c>
      <c r="BJ79" s="3">
        <f t="shared" si="31"/>
        <v>521110889.98047781</v>
      </c>
      <c r="BK79" s="3">
        <f t="shared" si="42"/>
        <v>0</v>
      </c>
      <c r="BL79" s="3">
        <f t="shared" si="43"/>
        <v>0</v>
      </c>
      <c r="BM79" s="3">
        <f t="shared" si="32"/>
        <v>0</v>
      </c>
      <c r="BN79" s="3">
        <f t="shared" si="33"/>
        <v>0</v>
      </c>
      <c r="BO79" s="3">
        <f t="shared" si="44"/>
        <v>0</v>
      </c>
      <c r="BP79" s="3">
        <f t="shared" si="45"/>
        <v>0</v>
      </c>
      <c r="BQ79" s="3">
        <f t="shared" si="34"/>
        <v>323920096.0092659</v>
      </c>
      <c r="BR79" s="3">
        <f t="shared" si="46"/>
        <v>124365692.9907341</v>
      </c>
      <c r="BS79" s="3">
        <f t="shared" si="47"/>
        <v>50710.519002814719</v>
      </c>
      <c r="BT79" s="3">
        <f t="shared" si="35"/>
        <v>130.27717235979571</v>
      </c>
      <c r="BU79" s="3">
        <f t="shared" si="36"/>
        <v>2028.4207601125888</v>
      </c>
      <c r="BV79" s="3">
        <f t="shared" si="37"/>
        <v>577.98994851906014</v>
      </c>
      <c r="BW79" s="3">
        <f t="shared" si="48"/>
        <v>48104.108294183068</v>
      </c>
      <c r="BX79" s="3">
        <f t="shared" si="38"/>
        <v>48104.108294183068</v>
      </c>
      <c r="BY79" s="3">
        <f t="shared" si="49"/>
        <v>882926.61169799976</v>
      </c>
    </row>
    <row r="80" spans="1:77" x14ac:dyDescent="0.25">
      <c r="A80">
        <v>13901</v>
      </c>
      <c r="B80" t="s">
        <v>157</v>
      </c>
      <c r="C80" s="37">
        <v>42779.493055555555</v>
      </c>
      <c r="D80" s="5" t="s">
        <v>75</v>
      </c>
      <c r="E80" s="2">
        <v>2657.5120000000002</v>
      </c>
      <c r="F80" s="2">
        <v>181.78899999999999</v>
      </c>
      <c r="G80" s="2">
        <v>86.6</v>
      </c>
      <c r="H80" s="2">
        <v>0</v>
      </c>
      <c r="I80" s="2">
        <v>0</v>
      </c>
      <c r="J80" s="2">
        <v>0</v>
      </c>
      <c r="K80" s="2">
        <v>0</v>
      </c>
      <c r="L80" s="2">
        <v>219.56899999999999</v>
      </c>
      <c r="M80" s="2">
        <v>146.72800000000001</v>
      </c>
      <c r="N80" s="2">
        <v>2619.5329999999999</v>
      </c>
      <c r="O80" s="2">
        <v>0.66600000000000004</v>
      </c>
      <c r="P80" s="2">
        <v>81.709999999999994</v>
      </c>
      <c r="Q80" s="2">
        <v>0</v>
      </c>
      <c r="R80" s="3">
        <v>223108</v>
      </c>
      <c r="S80" s="3">
        <v>0</v>
      </c>
      <c r="T80" s="3">
        <v>-8584</v>
      </c>
      <c r="U80" s="3">
        <v>-332</v>
      </c>
      <c r="V80" s="3">
        <v>0</v>
      </c>
      <c r="W80" s="3">
        <v>181541</v>
      </c>
      <c r="X80" s="3">
        <v>47294</v>
      </c>
      <c r="Y80" s="4">
        <v>1</v>
      </c>
      <c r="Z80" s="4">
        <v>1.0900000000000001</v>
      </c>
      <c r="AA80" s="5" t="s">
        <v>76</v>
      </c>
      <c r="AB80" s="3">
        <v>464436</v>
      </c>
      <c r="AC80" s="3">
        <v>11450318</v>
      </c>
      <c r="AD80" s="2">
        <v>4955.5429100000001</v>
      </c>
      <c r="AE80" s="3">
        <v>279077463</v>
      </c>
      <c r="AF80" s="3">
        <v>8027008</v>
      </c>
      <c r="AG80" s="3">
        <v>882971</v>
      </c>
      <c r="AH80" s="3">
        <v>9391599</v>
      </c>
      <c r="AI80" s="4">
        <v>1.17</v>
      </c>
      <c r="AJ80" s="3">
        <v>763827152</v>
      </c>
      <c r="AK80" s="3">
        <v>1202667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5140</v>
      </c>
      <c r="AR80" s="3">
        <v>5468</v>
      </c>
      <c r="AS80" s="3">
        <v>22287507</v>
      </c>
      <c r="AT80" s="2">
        <v>4131.3580000000002</v>
      </c>
      <c r="AV80" s="5" t="s">
        <v>1303</v>
      </c>
      <c r="BA80" s="3">
        <f t="shared" si="39"/>
        <v>5788</v>
      </c>
      <c r="BB80" s="3">
        <f t="shared" si="25"/>
        <v>5140</v>
      </c>
      <c r="BC80" s="3">
        <f t="shared" si="26"/>
        <v>5468</v>
      </c>
      <c r="BD80" s="3">
        <f t="shared" si="27"/>
        <v>5788</v>
      </c>
      <c r="BE80" s="3">
        <f t="shared" si="28"/>
        <v>22287506.955960002</v>
      </c>
      <c r="BF80" s="3">
        <f t="shared" si="40"/>
        <v>21891441.955960002</v>
      </c>
      <c r="BG80" s="2">
        <f t="shared" si="29"/>
        <v>4131.2954940670679</v>
      </c>
      <c r="BH80" s="6">
        <f t="shared" si="30"/>
        <v>1.4999999999999999E-2</v>
      </c>
      <c r="BI80" s="3">
        <f t="shared" si="41"/>
        <v>8730325.2890562918</v>
      </c>
      <c r="BJ80" s="3">
        <f t="shared" si="31"/>
        <v>2123485883.9504728</v>
      </c>
      <c r="BK80" s="3">
        <f t="shared" si="42"/>
        <v>0</v>
      </c>
      <c r="BL80" s="3">
        <f t="shared" si="43"/>
        <v>0</v>
      </c>
      <c r="BM80" s="3">
        <f t="shared" si="32"/>
        <v>0</v>
      </c>
      <c r="BN80" s="3">
        <f t="shared" si="33"/>
        <v>0</v>
      </c>
      <c r="BO80" s="3">
        <f t="shared" si="44"/>
        <v>0</v>
      </c>
      <c r="BP80" s="3">
        <f t="shared" si="45"/>
        <v>0</v>
      </c>
      <c r="BQ80" s="3">
        <f t="shared" si="34"/>
        <v>1319948910.3544283</v>
      </c>
      <c r="BR80" s="3">
        <f t="shared" si="46"/>
        <v>0</v>
      </c>
      <c r="BS80" s="3">
        <f t="shared" si="47"/>
        <v>0</v>
      </c>
      <c r="BT80" s="3">
        <f t="shared" si="35"/>
        <v>0</v>
      </c>
      <c r="BU80" s="3">
        <f t="shared" si="36"/>
        <v>0</v>
      </c>
      <c r="BV80" s="3">
        <f t="shared" si="37"/>
        <v>0</v>
      </c>
      <c r="BW80" s="3">
        <f t="shared" si="48"/>
        <v>0</v>
      </c>
      <c r="BX80" s="3">
        <f t="shared" si="38"/>
        <v>0</v>
      </c>
      <c r="BY80" s="3">
        <f t="shared" si="49"/>
        <v>14649235.435960002</v>
      </c>
    </row>
    <row r="81" spans="1:77" x14ac:dyDescent="0.25">
      <c r="A81">
        <v>39904</v>
      </c>
      <c r="B81" t="s">
        <v>158</v>
      </c>
      <c r="C81" s="37">
        <v>42776.52847222222</v>
      </c>
      <c r="D81" s="5" t="s">
        <v>75</v>
      </c>
      <c r="E81" s="2">
        <v>130</v>
      </c>
      <c r="F81" s="2">
        <v>15.335000000000001</v>
      </c>
      <c r="G81" s="2">
        <v>0.88700000000000001</v>
      </c>
      <c r="H81" s="2">
        <v>0</v>
      </c>
      <c r="I81" s="2">
        <v>0</v>
      </c>
      <c r="J81" s="2">
        <v>0</v>
      </c>
      <c r="K81" s="2">
        <v>0</v>
      </c>
      <c r="L81" s="2">
        <v>6.4219999999999997</v>
      </c>
      <c r="M81" s="2">
        <v>1.88699999999999</v>
      </c>
      <c r="N81" s="2">
        <v>74.965000000000003</v>
      </c>
      <c r="O81" s="2">
        <v>0</v>
      </c>
      <c r="P81" s="2">
        <v>0</v>
      </c>
      <c r="Q81" s="2">
        <v>0</v>
      </c>
      <c r="R81" s="3">
        <v>12464</v>
      </c>
      <c r="S81" s="3">
        <v>0</v>
      </c>
      <c r="T81" s="3">
        <v>-820</v>
      </c>
      <c r="U81" s="3">
        <v>-32</v>
      </c>
      <c r="V81" s="3">
        <v>0</v>
      </c>
      <c r="W81" s="3">
        <v>10592</v>
      </c>
      <c r="X81" s="3">
        <v>0</v>
      </c>
      <c r="Y81" s="4">
        <v>1</v>
      </c>
      <c r="Z81" s="4">
        <v>1.06</v>
      </c>
      <c r="AA81" s="5" t="s">
        <v>75</v>
      </c>
      <c r="AB81" s="3">
        <v>61485</v>
      </c>
      <c r="AC81" s="3">
        <v>714951</v>
      </c>
      <c r="AD81" s="2">
        <v>245.05553509999999</v>
      </c>
      <c r="AE81" s="3">
        <v>23440617</v>
      </c>
      <c r="AF81" s="3">
        <v>720572</v>
      </c>
      <c r="AG81" s="3">
        <v>79263</v>
      </c>
      <c r="AH81" s="3">
        <v>843069</v>
      </c>
      <c r="AI81" s="4">
        <v>1.17</v>
      </c>
      <c r="AJ81" s="3">
        <v>72964322</v>
      </c>
      <c r="AK81" s="3">
        <v>54051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5140</v>
      </c>
      <c r="AR81" s="3">
        <v>5359</v>
      </c>
      <c r="AS81" s="3">
        <v>1269429</v>
      </c>
      <c r="AT81" s="2">
        <v>237.69300000000001</v>
      </c>
      <c r="AV81" s="5" t="s">
        <v>1382</v>
      </c>
      <c r="BA81" s="3">
        <f t="shared" si="39"/>
        <v>7328</v>
      </c>
      <c r="BB81" s="3">
        <f t="shared" si="25"/>
        <v>5140</v>
      </c>
      <c r="BC81" s="3">
        <f t="shared" si="26"/>
        <v>5359</v>
      </c>
      <c r="BD81" s="3">
        <f t="shared" si="27"/>
        <v>7328</v>
      </c>
      <c r="BE81" s="3">
        <f t="shared" si="28"/>
        <v>1269428.4275199999</v>
      </c>
      <c r="BF81" s="3">
        <f t="shared" si="40"/>
        <v>1247192.4275199999</v>
      </c>
      <c r="BG81" s="2">
        <f t="shared" si="29"/>
        <v>237.68650752493315</v>
      </c>
      <c r="BH81" s="6">
        <f t="shared" si="30"/>
        <v>1.4999999999999999E-2</v>
      </c>
      <c r="BI81" s="3">
        <f t="shared" si="41"/>
        <v>699036.91160877154</v>
      </c>
      <c r="BJ81" s="3">
        <f t="shared" si="31"/>
        <v>122170864.86781564</v>
      </c>
      <c r="BK81" s="3">
        <f t="shared" si="42"/>
        <v>0</v>
      </c>
      <c r="BL81" s="3">
        <f t="shared" si="43"/>
        <v>0</v>
      </c>
      <c r="BM81" s="3">
        <f t="shared" si="32"/>
        <v>0</v>
      </c>
      <c r="BN81" s="3">
        <f t="shared" si="33"/>
        <v>0</v>
      </c>
      <c r="BO81" s="3">
        <f t="shared" si="44"/>
        <v>0</v>
      </c>
      <c r="BP81" s="3">
        <f t="shared" si="45"/>
        <v>0</v>
      </c>
      <c r="BQ81" s="3">
        <f t="shared" si="34"/>
        <v>75940839.154216141</v>
      </c>
      <c r="BR81" s="3">
        <f t="shared" si="46"/>
        <v>0</v>
      </c>
      <c r="BS81" s="3">
        <f t="shared" si="47"/>
        <v>0</v>
      </c>
      <c r="BT81" s="3">
        <f t="shared" si="35"/>
        <v>0</v>
      </c>
      <c r="BU81" s="3">
        <f t="shared" si="36"/>
        <v>0</v>
      </c>
      <c r="BV81" s="3">
        <f t="shared" si="37"/>
        <v>0</v>
      </c>
      <c r="BW81" s="3">
        <f t="shared" si="48"/>
        <v>0</v>
      </c>
      <c r="BX81" s="3">
        <f t="shared" si="38"/>
        <v>0</v>
      </c>
      <c r="BY81" s="3">
        <f t="shared" si="49"/>
        <v>539785.20751999994</v>
      </c>
    </row>
    <row r="82" spans="1:77" x14ac:dyDescent="0.25">
      <c r="A82">
        <v>91901</v>
      </c>
      <c r="B82" t="s">
        <v>159</v>
      </c>
      <c r="C82" s="37">
        <v>42779.493055555555</v>
      </c>
      <c r="D82" s="5" t="s">
        <v>75</v>
      </c>
      <c r="E82" s="2">
        <v>691.91499999999996</v>
      </c>
      <c r="F82" s="2">
        <v>33.122999999999998</v>
      </c>
      <c r="G82" s="2">
        <v>24.268000000000001</v>
      </c>
      <c r="H82" s="2">
        <v>0</v>
      </c>
      <c r="I82" s="2">
        <v>0</v>
      </c>
      <c r="J82" s="2">
        <v>0</v>
      </c>
      <c r="K82" s="2">
        <v>0</v>
      </c>
      <c r="L82" s="2">
        <v>35.764000000000003</v>
      </c>
      <c r="M82" s="2">
        <v>36.938000000000002</v>
      </c>
      <c r="N82" s="2">
        <v>357.57799999999997</v>
      </c>
      <c r="O82" s="2">
        <v>0</v>
      </c>
      <c r="P82" s="2">
        <v>1.2270000000000001</v>
      </c>
      <c r="Q82" s="2">
        <v>0</v>
      </c>
      <c r="R82" s="3">
        <v>56068</v>
      </c>
      <c r="S82" s="3">
        <v>0</v>
      </c>
      <c r="T82" s="3">
        <v>-2190</v>
      </c>
      <c r="U82" s="3">
        <v>-85</v>
      </c>
      <c r="V82" s="3">
        <v>0</v>
      </c>
      <c r="W82" s="3">
        <v>61384</v>
      </c>
      <c r="X82" s="3">
        <v>780</v>
      </c>
      <c r="Y82" s="4">
        <v>0.95330000000000004</v>
      </c>
      <c r="Z82" s="4">
        <v>1.08</v>
      </c>
      <c r="AA82" s="5" t="s">
        <v>75</v>
      </c>
      <c r="AB82" s="3">
        <v>12602</v>
      </c>
      <c r="AC82" s="3">
        <v>2245673</v>
      </c>
      <c r="AD82" s="2">
        <v>857.58236350000004</v>
      </c>
      <c r="AE82" s="3">
        <v>43569610</v>
      </c>
      <c r="AF82" s="3">
        <v>2021990</v>
      </c>
      <c r="AG82" s="3">
        <v>332367</v>
      </c>
      <c r="AH82" s="3">
        <v>2481620</v>
      </c>
      <c r="AI82" s="4">
        <v>1.17</v>
      </c>
      <c r="AJ82" s="3">
        <v>194869124</v>
      </c>
      <c r="AK82" s="3">
        <v>287103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4900</v>
      </c>
      <c r="AR82" s="3">
        <v>5178</v>
      </c>
      <c r="AS82" s="3">
        <v>5681821</v>
      </c>
      <c r="AT82" s="2">
        <v>1105.558</v>
      </c>
      <c r="AV82" s="5" t="s">
        <v>2033</v>
      </c>
      <c r="BA82" s="3">
        <f t="shared" si="39"/>
        <v>6354</v>
      </c>
      <c r="BB82" s="3">
        <f t="shared" si="25"/>
        <v>4900</v>
      </c>
      <c r="BC82" s="3">
        <f t="shared" si="26"/>
        <v>5178</v>
      </c>
      <c r="BD82" s="3">
        <f t="shared" si="27"/>
        <v>6354</v>
      </c>
      <c r="BE82" s="3">
        <f t="shared" si="28"/>
        <v>5681821.4712399989</v>
      </c>
      <c r="BF82" s="3">
        <f t="shared" si="40"/>
        <v>5566559.4712399989</v>
      </c>
      <c r="BG82" s="2">
        <f t="shared" si="29"/>
        <v>1105.5364996168387</v>
      </c>
      <c r="BH82" s="6">
        <f t="shared" si="30"/>
        <v>1.4999999999999999E-2</v>
      </c>
      <c r="BI82" s="3">
        <f t="shared" si="41"/>
        <v>2624110.5987533242</v>
      </c>
      <c r="BJ82" s="3">
        <f t="shared" si="31"/>
        <v>568245760.80305505</v>
      </c>
      <c r="BK82" s="3">
        <f t="shared" si="42"/>
        <v>0</v>
      </c>
      <c r="BL82" s="3">
        <f t="shared" si="43"/>
        <v>0</v>
      </c>
      <c r="BM82" s="3">
        <f t="shared" si="32"/>
        <v>0</v>
      </c>
      <c r="BN82" s="3">
        <f t="shared" si="33"/>
        <v>0</v>
      </c>
      <c r="BO82" s="3">
        <f t="shared" si="44"/>
        <v>0</v>
      </c>
      <c r="BP82" s="3">
        <f t="shared" si="45"/>
        <v>0</v>
      </c>
      <c r="BQ82" s="3">
        <f t="shared" si="34"/>
        <v>353218911.62757999</v>
      </c>
      <c r="BR82" s="3">
        <f t="shared" si="46"/>
        <v>0</v>
      </c>
      <c r="BS82" s="3">
        <f t="shared" si="47"/>
        <v>0</v>
      </c>
      <c r="BT82" s="3">
        <f t="shared" si="35"/>
        <v>0</v>
      </c>
      <c r="BU82" s="3">
        <f t="shared" si="36"/>
        <v>0</v>
      </c>
      <c r="BV82" s="3">
        <f t="shared" si="37"/>
        <v>0</v>
      </c>
      <c r="BW82" s="3">
        <f t="shared" si="48"/>
        <v>0</v>
      </c>
      <c r="BX82" s="3">
        <f t="shared" si="38"/>
        <v>0</v>
      </c>
      <c r="BY82" s="3">
        <f t="shared" si="49"/>
        <v>3824134.112147999</v>
      </c>
    </row>
    <row r="83" spans="1:77" x14ac:dyDescent="0.25">
      <c r="A83">
        <v>8901</v>
      </c>
      <c r="B83" t="s">
        <v>160</v>
      </c>
      <c r="C83" s="37">
        <v>42779.493055555555</v>
      </c>
      <c r="D83" s="5" t="s">
        <v>75</v>
      </c>
      <c r="E83" s="2">
        <v>1884.4559999999999</v>
      </c>
      <c r="F83" s="2">
        <v>120.584</v>
      </c>
      <c r="G83" s="2">
        <v>59.953999999999901</v>
      </c>
      <c r="H83" s="2">
        <v>0</v>
      </c>
      <c r="I83" s="2">
        <v>0</v>
      </c>
      <c r="J83" s="2">
        <v>0</v>
      </c>
      <c r="K83" s="2">
        <v>0</v>
      </c>
      <c r="L83" s="2">
        <v>157.61500000000001</v>
      </c>
      <c r="M83" s="2">
        <v>104.032</v>
      </c>
      <c r="N83" s="2">
        <v>1020.63</v>
      </c>
      <c r="O83" s="2">
        <v>0.17499999999999999</v>
      </c>
      <c r="P83" s="2">
        <v>160.78700000000001</v>
      </c>
      <c r="Q83" s="2">
        <v>0</v>
      </c>
      <c r="R83" s="3">
        <v>163627</v>
      </c>
      <c r="S83" s="3">
        <v>0</v>
      </c>
      <c r="T83" s="3">
        <v>-11886</v>
      </c>
      <c r="U83" s="3">
        <v>-460</v>
      </c>
      <c r="V83" s="3">
        <v>0</v>
      </c>
      <c r="W83" s="3">
        <v>212919</v>
      </c>
      <c r="X83" s="3">
        <v>96665</v>
      </c>
      <c r="Y83" s="4">
        <v>1</v>
      </c>
      <c r="Z83" s="4">
        <v>1.1200000000000001</v>
      </c>
      <c r="AA83" s="5" t="s">
        <v>76</v>
      </c>
      <c r="AB83" s="3">
        <v>796345</v>
      </c>
      <c r="AC83" s="3">
        <v>5124471</v>
      </c>
      <c r="AD83" s="2">
        <v>2006.4743773</v>
      </c>
      <c r="AE83" s="3">
        <v>280399539</v>
      </c>
      <c r="AF83" s="3">
        <v>11304854</v>
      </c>
      <c r="AG83" s="3">
        <v>678291</v>
      </c>
      <c r="AH83" s="3">
        <v>12661436</v>
      </c>
      <c r="AI83" s="4">
        <v>1.1200000000000001</v>
      </c>
      <c r="AJ83" s="3">
        <v>1057690814</v>
      </c>
      <c r="AK83" s="3">
        <v>821451</v>
      </c>
      <c r="AL83" s="3">
        <v>0</v>
      </c>
      <c r="AM83" s="3">
        <v>0</v>
      </c>
      <c r="AN83" s="3">
        <v>246930</v>
      </c>
      <c r="AO83" s="3">
        <v>0</v>
      </c>
      <c r="AP83" s="3">
        <v>0</v>
      </c>
      <c r="AQ83" s="3">
        <v>5140</v>
      </c>
      <c r="AR83" s="3">
        <v>5578</v>
      </c>
      <c r="AS83" s="3">
        <v>15495683</v>
      </c>
      <c r="AT83" s="2">
        <v>2828.288</v>
      </c>
      <c r="AU83" s="2">
        <v>2942.8159999999998</v>
      </c>
      <c r="AV83" s="5" t="s">
        <v>1291</v>
      </c>
      <c r="AW83" s="3">
        <v>0</v>
      </c>
      <c r="AX83" s="3">
        <v>70359</v>
      </c>
      <c r="AY83" s="3">
        <v>0</v>
      </c>
      <c r="AZ83" s="3">
        <v>2992</v>
      </c>
      <c r="BA83" s="3">
        <f t="shared" si="39"/>
        <v>6012</v>
      </c>
      <c r="BB83" s="3">
        <f t="shared" si="25"/>
        <v>5140</v>
      </c>
      <c r="BC83" s="3">
        <f t="shared" si="26"/>
        <v>5578</v>
      </c>
      <c r="BD83" s="3">
        <f t="shared" si="27"/>
        <v>6012</v>
      </c>
      <c r="BE83" s="3">
        <f t="shared" si="28"/>
        <v>15495682.199280001</v>
      </c>
      <c r="BF83" s="3">
        <f t="shared" si="40"/>
        <v>15131022.199280001</v>
      </c>
      <c r="BG83" s="2">
        <f t="shared" si="29"/>
        <v>2828.2018144496769</v>
      </c>
      <c r="BH83" s="6">
        <f t="shared" si="30"/>
        <v>1.4999999999999999E-2</v>
      </c>
      <c r="BI83" s="3">
        <f t="shared" si="41"/>
        <v>7524163.9471272286</v>
      </c>
      <c r="BJ83" s="3">
        <f t="shared" si="31"/>
        <v>1453695732.6271338</v>
      </c>
      <c r="BK83" s="3">
        <f t="shared" si="42"/>
        <v>0</v>
      </c>
      <c r="BL83" s="3">
        <f t="shared" si="43"/>
        <v>0</v>
      </c>
      <c r="BM83" s="3">
        <f t="shared" si="32"/>
        <v>0</v>
      </c>
      <c r="BN83" s="3">
        <f t="shared" si="33"/>
        <v>0</v>
      </c>
      <c r="BO83" s="3">
        <f t="shared" si="44"/>
        <v>0</v>
      </c>
      <c r="BP83" s="3">
        <f t="shared" si="45"/>
        <v>0</v>
      </c>
      <c r="BQ83" s="3">
        <f t="shared" si="34"/>
        <v>903610479.71667182</v>
      </c>
      <c r="BR83" s="3">
        <f t="shared" si="46"/>
        <v>154080334.28332818</v>
      </c>
      <c r="BS83" s="3">
        <f t="shared" si="47"/>
        <v>98810.826980835394</v>
      </c>
      <c r="BT83" s="3">
        <f t="shared" si="35"/>
        <v>204.89350160887375</v>
      </c>
      <c r="BU83" s="3">
        <f t="shared" si="36"/>
        <v>2992</v>
      </c>
      <c r="BV83" s="3">
        <f t="shared" si="37"/>
        <v>1927.0608409960519</v>
      </c>
      <c r="BW83" s="3">
        <f t="shared" si="48"/>
        <v>93891.766139839339</v>
      </c>
      <c r="BX83" s="3">
        <f t="shared" si="38"/>
        <v>93891.766139839339</v>
      </c>
      <c r="BY83" s="3">
        <f t="shared" si="49"/>
        <v>4918774.0592800006</v>
      </c>
    </row>
    <row r="84" spans="1:77" x14ac:dyDescent="0.25">
      <c r="A84">
        <v>14903</v>
      </c>
      <c r="B84" t="s">
        <v>161</v>
      </c>
      <c r="C84" s="37">
        <v>42779.493055555555</v>
      </c>
      <c r="D84" s="5" t="s">
        <v>75</v>
      </c>
      <c r="E84" s="2">
        <v>9571.5</v>
      </c>
      <c r="F84" s="2">
        <v>1066.25</v>
      </c>
      <c r="G84" s="2">
        <v>250</v>
      </c>
      <c r="H84" s="2">
        <v>7</v>
      </c>
      <c r="I84" s="2">
        <v>0</v>
      </c>
      <c r="J84" s="2">
        <v>0</v>
      </c>
      <c r="K84" s="2">
        <v>0</v>
      </c>
      <c r="L84" s="2">
        <v>678</v>
      </c>
      <c r="M84" s="2">
        <v>530</v>
      </c>
      <c r="N84" s="2">
        <v>5688</v>
      </c>
      <c r="O84" s="2">
        <v>1.75</v>
      </c>
      <c r="P84" s="2">
        <v>700</v>
      </c>
      <c r="Q84" s="2">
        <v>0</v>
      </c>
      <c r="R84" s="3">
        <v>855250</v>
      </c>
      <c r="S84" s="3">
        <v>0</v>
      </c>
      <c r="T84" s="3">
        <v>-27666</v>
      </c>
      <c r="U84" s="3">
        <v>-1070</v>
      </c>
      <c r="V84" s="3">
        <v>0</v>
      </c>
      <c r="W84" s="3">
        <v>990453</v>
      </c>
      <c r="X84" s="3">
        <v>380240</v>
      </c>
      <c r="Y84" s="4">
        <v>1</v>
      </c>
      <c r="Z84" s="4">
        <v>1.08</v>
      </c>
      <c r="AA84" s="5" t="s">
        <v>75</v>
      </c>
      <c r="AB84" s="3">
        <v>0</v>
      </c>
      <c r="AC84" s="3">
        <v>14930729</v>
      </c>
      <c r="AD84" s="2">
        <v>6355.2910435000003</v>
      </c>
      <c r="AE84" s="3">
        <v>437617182</v>
      </c>
      <c r="AF84" s="3">
        <v>26107269</v>
      </c>
      <c r="AG84" s="3">
        <v>2871800</v>
      </c>
      <c r="AH84" s="3">
        <v>30545505</v>
      </c>
      <c r="AI84" s="4">
        <v>1.17</v>
      </c>
      <c r="AJ84" s="3">
        <v>2462026695</v>
      </c>
      <c r="AK84" s="3">
        <v>3963536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5140</v>
      </c>
      <c r="AR84" s="3">
        <v>5432</v>
      </c>
      <c r="AS84" s="3">
        <v>73147098</v>
      </c>
      <c r="AT84" s="2">
        <v>13504.462</v>
      </c>
      <c r="AV84" s="5" t="s">
        <v>1309</v>
      </c>
      <c r="BA84" s="3">
        <f t="shared" si="39"/>
        <v>5432</v>
      </c>
      <c r="BB84" s="3">
        <f t="shared" si="25"/>
        <v>5140</v>
      </c>
      <c r="BC84" s="3">
        <f t="shared" si="26"/>
        <v>5432</v>
      </c>
      <c r="BD84" s="3">
        <f t="shared" si="27"/>
        <v>5432</v>
      </c>
      <c r="BE84" s="3">
        <f t="shared" si="28"/>
        <v>73147098.460000008</v>
      </c>
      <c r="BF84" s="3">
        <f t="shared" si="40"/>
        <v>71329061.460000008</v>
      </c>
      <c r="BG84" s="2">
        <f t="shared" si="29"/>
        <v>13504.259915214927</v>
      </c>
      <c r="BH84" s="6">
        <f t="shared" si="30"/>
        <v>1.4999999999999999E-2</v>
      </c>
      <c r="BI84" s="3">
        <f t="shared" si="41"/>
        <v>27762539.762628768</v>
      </c>
      <c r="BJ84" s="3">
        <f t="shared" si="31"/>
        <v>6941189596.4204721</v>
      </c>
      <c r="BK84" s="3">
        <f t="shared" si="42"/>
        <v>0</v>
      </c>
      <c r="BL84" s="3">
        <f t="shared" si="43"/>
        <v>0</v>
      </c>
      <c r="BM84" s="3">
        <f t="shared" si="32"/>
        <v>0</v>
      </c>
      <c r="BN84" s="3">
        <f t="shared" si="33"/>
        <v>0</v>
      </c>
      <c r="BO84" s="3">
        <f t="shared" si="44"/>
        <v>0</v>
      </c>
      <c r="BP84" s="3">
        <f t="shared" si="45"/>
        <v>0</v>
      </c>
      <c r="BQ84" s="3">
        <f t="shared" si="34"/>
        <v>4314611042.9111691</v>
      </c>
      <c r="BR84" s="3">
        <f t="shared" si="46"/>
        <v>0</v>
      </c>
      <c r="BS84" s="3">
        <f t="shared" si="47"/>
        <v>0</v>
      </c>
      <c r="BT84" s="3">
        <f t="shared" si="35"/>
        <v>0</v>
      </c>
      <c r="BU84" s="3">
        <f t="shared" si="36"/>
        <v>0</v>
      </c>
      <c r="BV84" s="3">
        <f t="shared" si="37"/>
        <v>0</v>
      </c>
      <c r="BW84" s="3">
        <f t="shared" si="48"/>
        <v>0</v>
      </c>
      <c r="BX84" s="3">
        <f t="shared" si="38"/>
        <v>0</v>
      </c>
      <c r="BY84" s="3">
        <f t="shared" si="49"/>
        <v>48526831.510000005</v>
      </c>
    </row>
    <row r="85" spans="1:77" x14ac:dyDescent="0.25">
      <c r="A85">
        <v>125902</v>
      </c>
      <c r="B85" t="s">
        <v>162</v>
      </c>
      <c r="C85" s="37">
        <v>42779.493055555555</v>
      </c>
      <c r="D85" s="5" t="s">
        <v>75</v>
      </c>
      <c r="E85" s="2">
        <v>518.69399999999996</v>
      </c>
      <c r="F85" s="2">
        <v>35.695999999999998</v>
      </c>
      <c r="G85" s="2">
        <v>20.690999999999999</v>
      </c>
      <c r="H85" s="2">
        <v>0</v>
      </c>
      <c r="I85" s="2">
        <v>0</v>
      </c>
      <c r="J85" s="2">
        <v>0</v>
      </c>
      <c r="K85" s="2">
        <v>0</v>
      </c>
      <c r="L85" s="2">
        <v>23.891999999999999</v>
      </c>
      <c r="M85" s="2">
        <v>27.690999999999999</v>
      </c>
      <c r="N85" s="2">
        <v>499.74599999999998</v>
      </c>
      <c r="O85" s="2">
        <v>0</v>
      </c>
      <c r="P85" s="2">
        <v>33.478999999999999</v>
      </c>
      <c r="Q85" s="2">
        <v>0</v>
      </c>
      <c r="R85" s="3">
        <v>53796</v>
      </c>
      <c r="S85" s="3">
        <v>0</v>
      </c>
      <c r="T85" s="3">
        <v>-859</v>
      </c>
      <c r="U85" s="3">
        <v>-34</v>
      </c>
      <c r="V85" s="3">
        <v>0</v>
      </c>
      <c r="W85" s="3">
        <v>123854</v>
      </c>
      <c r="X85" s="3">
        <v>23412</v>
      </c>
      <c r="Y85" s="4">
        <v>1</v>
      </c>
      <c r="Z85" s="4">
        <v>1.1000000000000001</v>
      </c>
      <c r="AA85" s="5" t="s">
        <v>75</v>
      </c>
      <c r="AB85" s="3">
        <v>237295</v>
      </c>
      <c r="AC85" s="3">
        <v>1680489</v>
      </c>
      <c r="AD85" s="2">
        <v>696.68259599999999</v>
      </c>
      <c r="AE85" s="3">
        <v>60594770</v>
      </c>
      <c r="AF85" s="3">
        <v>734787</v>
      </c>
      <c r="AG85" s="3">
        <v>80827</v>
      </c>
      <c r="AH85" s="3">
        <v>859701</v>
      </c>
      <c r="AI85" s="4">
        <v>1.17</v>
      </c>
      <c r="AJ85" s="3">
        <v>76413478</v>
      </c>
      <c r="AK85" s="3">
        <v>203759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5140</v>
      </c>
      <c r="AR85" s="3">
        <v>5505</v>
      </c>
      <c r="AS85" s="3">
        <v>5183915</v>
      </c>
      <c r="AT85" s="2">
        <v>941.86</v>
      </c>
      <c r="AV85" s="5" t="s">
        <v>1683</v>
      </c>
      <c r="BA85" s="3">
        <f t="shared" si="39"/>
        <v>6993</v>
      </c>
      <c r="BB85" s="3">
        <f t="shared" si="25"/>
        <v>5140</v>
      </c>
      <c r="BC85" s="3">
        <f t="shared" si="26"/>
        <v>5505</v>
      </c>
      <c r="BD85" s="3">
        <f t="shared" si="27"/>
        <v>6993</v>
      </c>
      <c r="BE85" s="3">
        <f t="shared" si="28"/>
        <v>5183915.0697599994</v>
      </c>
      <c r="BF85" s="3">
        <f t="shared" si="40"/>
        <v>5007124.0697599994</v>
      </c>
      <c r="BG85" s="2">
        <f t="shared" si="29"/>
        <v>941.85398704741692</v>
      </c>
      <c r="BH85" s="6">
        <f t="shared" si="30"/>
        <v>1.4999999999999999E-2</v>
      </c>
      <c r="BI85" s="3">
        <f t="shared" si="41"/>
        <v>2388917.3738127649</v>
      </c>
      <c r="BJ85" s="3">
        <f t="shared" si="31"/>
        <v>484112949.3423723</v>
      </c>
      <c r="BK85" s="3">
        <f t="shared" si="42"/>
        <v>0</v>
      </c>
      <c r="BL85" s="3">
        <f t="shared" si="43"/>
        <v>0</v>
      </c>
      <c r="BM85" s="3">
        <f t="shared" si="32"/>
        <v>0</v>
      </c>
      <c r="BN85" s="3">
        <f t="shared" si="33"/>
        <v>0</v>
      </c>
      <c r="BO85" s="3">
        <f t="shared" si="44"/>
        <v>0</v>
      </c>
      <c r="BP85" s="3">
        <f t="shared" si="45"/>
        <v>0</v>
      </c>
      <c r="BQ85" s="3">
        <f t="shared" si="34"/>
        <v>300922348.86164969</v>
      </c>
      <c r="BR85" s="3">
        <f t="shared" si="46"/>
        <v>0</v>
      </c>
      <c r="BS85" s="3">
        <f t="shared" si="47"/>
        <v>0</v>
      </c>
      <c r="BT85" s="3">
        <f t="shared" si="35"/>
        <v>0</v>
      </c>
      <c r="BU85" s="3">
        <f t="shared" si="36"/>
        <v>0</v>
      </c>
      <c r="BV85" s="3">
        <f t="shared" si="37"/>
        <v>0</v>
      </c>
      <c r="BW85" s="3">
        <f t="shared" si="48"/>
        <v>0</v>
      </c>
      <c r="BX85" s="3">
        <f t="shared" si="38"/>
        <v>0</v>
      </c>
      <c r="BY85" s="3">
        <f t="shared" si="49"/>
        <v>4419780.2897599991</v>
      </c>
    </row>
    <row r="86" spans="1:77" x14ac:dyDescent="0.25">
      <c r="A86">
        <v>66901</v>
      </c>
      <c r="B86" t="s">
        <v>163</v>
      </c>
      <c r="C86" s="37">
        <v>42779.493055555555</v>
      </c>
      <c r="D86" s="5" t="s">
        <v>75</v>
      </c>
      <c r="E86" s="2">
        <v>270.72000000000003</v>
      </c>
      <c r="F86" s="2">
        <v>37.341999999999999</v>
      </c>
      <c r="G86" s="2">
        <v>2.512</v>
      </c>
      <c r="H86" s="2">
        <v>0</v>
      </c>
      <c r="I86" s="2">
        <v>0</v>
      </c>
      <c r="J86" s="2">
        <v>0</v>
      </c>
      <c r="K86" s="2">
        <v>0</v>
      </c>
      <c r="L86" s="2">
        <v>34.091999999999999</v>
      </c>
      <c r="M86" s="2">
        <v>15.839</v>
      </c>
      <c r="N86" s="2">
        <v>313.61399999999998</v>
      </c>
      <c r="O86" s="2">
        <v>0</v>
      </c>
      <c r="P86" s="2">
        <v>21.076000000000001</v>
      </c>
      <c r="Q86" s="2">
        <v>0</v>
      </c>
      <c r="R86" s="3">
        <v>26830</v>
      </c>
      <c r="S86" s="3">
        <v>0</v>
      </c>
      <c r="T86" s="3">
        <v>-2556</v>
      </c>
      <c r="U86" s="3">
        <v>-99</v>
      </c>
      <c r="V86" s="3">
        <v>0</v>
      </c>
      <c r="W86" s="3">
        <v>49806</v>
      </c>
      <c r="X86" s="3">
        <v>17887</v>
      </c>
      <c r="Y86" s="4">
        <v>1</v>
      </c>
      <c r="Z86" s="4">
        <v>1.1100000000000001</v>
      </c>
      <c r="AA86" s="5" t="s">
        <v>76</v>
      </c>
      <c r="AB86" s="3">
        <v>1483000</v>
      </c>
      <c r="AC86" s="3">
        <v>2646508</v>
      </c>
      <c r="AD86" s="2">
        <v>1022.9966814000001</v>
      </c>
      <c r="AE86" s="3">
        <v>184230219</v>
      </c>
      <c r="AF86" s="3">
        <v>2262118</v>
      </c>
      <c r="AG86" s="3">
        <v>0</v>
      </c>
      <c r="AH86" s="3">
        <v>2352603</v>
      </c>
      <c r="AI86" s="4">
        <v>1.04</v>
      </c>
      <c r="AJ86" s="3">
        <v>227459436</v>
      </c>
      <c r="AK86" s="3">
        <v>128592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5140</v>
      </c>
      <c r="AR86" s="3">
        <v>5541</v>
      </c>
      <c r="AS86" s="3">
        <v>3668908</v>
      </c>
      <c r="AT86" s="2">
        <v>674.09400000000005</v>
      </c>
      <c r="AU86" s="2">
        <v>674.09400000000005</v>
      </c>
      <c r="AV86" s="5" t="s">
        <v>1480</v>
      </c>
      <c r="AW86" s="3">
        <v>0</v>
      </c>
      <c r="AX86" s="3">
        <v>0</v>
      </c>
      <c r="AY86" s="3">
        <v>0</v>
      </c>
      <c r="AZ86" s="3">
        <v>0</v>
      </c>
      <c r="BA86" s="3">
        <f t="shared" si="39"/>
        <v>8487</v>
      </c>
      <c r="BB86" s="3">
        <f t="shared" si="25"/>
        <v>5140</v>
      </c>
      <c r="BC86" s="3">
        <f t="shared" si="26"/>
        <v>5541</v>
      </c>
      <c r="BD86" s="3">
        <f t="shared" si="27"/>
        <v>8487</v>
      </c>
      <c r="BE86" s="3">
        <f t="shared" si="28"/>
        <v>3668908.53376</v>
      </c>
      <c r="BF86" s="3">
        <f t="shared" si="40"/>
        <v>3594828.53376</v>
      </c>
      <c r="BG86" s="2">
        <f t="shared" si="29"/>
        <v>674.07594692221062</v>
      </c>
      <c r="BH86" s="6">
        <f t="shared" si="30"/>
        <v>1.6249710889178287E-2</v>
      </c>
      <c r="BI86" s="3">
        <f t="shared" si="41"/>
        <v>2592435.4148821337</v>
      </c>
      <c r="BJ86" s="3">
        <f t="shared" si="31"/>
        <v>346475036.71801627</v>
      </c>
      <c r="BK86" s="3">
        <f t="shared" si="42"/>
        <v>0</v>
      </c>
      <c r="BL86" s="3">
        <f t="shared" si="43"/>
        <v>0</v>
      </c>
      <c r="BM86" s="3">
        <f t="shared" si="32"/>
        <v>0</v>
      </c>
      <c r="BN86" s="3">
        <f t="shared" si="33"/>
        <v>0</v>
      </c>
      <c r="BO86" s="3">
        <f t="shared" si="44"/>
        <v>0</v>
      </c>
      <c r="BP86" s="3">
        <f t="shared" si="45"/>
        <v>0</v>
      </c>
      <c r="BQ86" s="3">
        <f t="shared" si="34"/>
        <v>215367265.0416463</v>
      </c>
      <c r="BR86" s="3">
        <f t="shared" si="46"/>
        <v>12092170.958353698</v>
      </c>
      <c r="BS86" s="3">
        <f t="shared" si="47"/>
        <v>0</v>
      </c>
      <c r="BT86" s="3">
        <f t="shared" si="35"/>
        <v>0</v>
      </c>
      <c r="BU86" s="3">
        <f t="shared" si="36"/>
        <v>0</v>
      </c>
      <c r="BV86" s="3">
        <f t="shared" si="37"/>
        <v>0</v>
      </c>
      <c r="BW86" s="3">
        <f t="shared" si="48"/>
        <v>0</v>
      </c>
      <c r="BX86" s="3">
        <f t="shared" si="38"/>
        <v>0</v>
      </c>
      <c r="BY86" s="3">
        <f t="shared" si="49"/>
        <v>1394314.1737600002</v>
      </c>
    </row>
    <row r="87" spans="1:77" x14ac:dyDescent="0.25">
      <c r="A87">
        <v>138904</v>
      </c>
      <c r="B87" t="s">
        <v>164</v>
      </c>
      <c r="C87" s="37">
        <v>42776.52847222222</v>
      </c>
      <c r="D87" s="5" t="s">
        <v>75</v>
      </c>
      <c r="E87" s="2">
        <v>130</v>
      </c>
      <c r="F87" s="2">
        <v>4.6669999999999998</v>
      </c>
      <c r="G87" s="2">
        <v>6.3</v>
      </c>
      <c r="H87" s="2">
        <v>0</v>
      </c>
      <c r="I87" s="2">
        <v>0</v>
      </c>
      <c r="J87" s="2">
        <v>0</v>
      </c>
      <c r="K87" s="2">
        <v>0</v>
      </c>
      <c r="L87" s="2">
        <v>3</v>
      </c>
      <c r="M87" s="2">
        <v>4.7</v>
      </c>
      <c r="N87" s="2">
        <v>78</v>
      </c>
      <c r="O87" s="2">
        <v>0</v>
      </c>
      <c r="P87" s="2">
        <v>2.9</v>
      </c>
      <c r="Q87" s="2">
        <v>0</v>
      </c>
      <c r="R87" s="3">
        <v>6325</v>
      </c>
      <c r="S87" s="3">
        <v>0</v>
      </c>
      <c r="T87" s="3">
        <v>-557</v>
      </c>
      <c r="U87" s="3">
        <v>-22</v>
      </c>
      <c r="V87" s="3">
        <v>0</v>
      </c>
      <c r="W87" s="3">
        <v>94795</v>
      </c>
      <c r="X87" s="3">
        <v>2502</v>
      </c>
      <c r="Y87" s="4">
        <v>1</v>
      </c>
      <c r="Z87" s="4">
        <v>1.08</v>
      </c>
      <c r="AA87" s="5" t="s">
        <v>76</v>
      </c>
      <c r="AB87" s="3">
        <v>82501</v>
      </c>
      <c r="AC87" s="3">
        <v>436040</v>
      </c>
      <c r="AD87" s="2">
        <v>160.28021029999999</v>
      </c>
      <c r="AE87" s="3">
        <v>26873625</v>
      </c>
      <c r="AF87" s="3">
        <v>509479</v>
      </c>
      <c r="AG87" s="3">
        <v>56042</v>
      </c>
      <c r="AH87" s="3">
        <v>596090</v>
      </c>
      <c r="AI87" s="4">
        <v>1.17</v>
      </c>
      <c r="AJ87" s="3">
        <v>49492446</v>
      </c>
      <c r="AK87" s="3">
        <v>32308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5140</v>
      </c>
      <c r="AR87" s="3">
        <v>5432</v>
      </c>
      <c r="AS87" s="3">
        <v>1498825</v>
      </c>
      <c r="AT87" s="2">
        <v>264.72800000000001</v>
      </c>
      <c r="AV87" s="5" t="s">
        <v>1656</v>
      </c>
      <c r="BA87" s="3">
        <f t="shared" si="39"/>
        <v>8626</v>
      </c>
      <c r="BB87" s="3">
        <f t="shared" si="25"/>
        <v>5140</v>
      </c>
      <c r="BC87" s="3">
        <f t="shared" si="26"/>
        <v>5432</v>
      </c>
      <c r="BD87" s="3">
        <f t="shared" si="27"/>
        <v>8626</v>
      </c>
      <c r="BE87" s="3">
        <f t="shared" si="28"/>
        <v>1498824.226</v>
      </c>
      <c r="BF87" s="3">
        <f t="shared" si="40"/>
        <v>1398261.226</v>
      </c>
      <c r="BG87" s="2">
        <f t="shared" si="29"/>
        <v>264.72355921660375</v>
      </c>
      <c r="BH87" s="6">
        <f t="shared" si="30"/>
        <v>1.4999999999999999E-2</v>
      </c>
      <c r="BI87" s="3">
        <f t="shared" si="41"/>
        <v>824129.72779437713</v>
      </c>
      <c r="BJ87" s="3">
        <f t="shared" si="31"/>
        <v>136067909.43733433</v>
      </c>
      <c r="BK87" s="3">
        <f t="shared" si="42"/>
        <v>0</v>
      </c>
      <c r="BL87" s="3">
        <f t="shared" si="43"/>
        <v>0</v>
      </c>
      <c r="BM87" s="3">
        <f t="shared" si="32"/>
        <v>0</v>
      </c>
      <c r="BN87" s="3">
        <f t="shared" si="33"/>
        <v>0</v>
      </c>
      <c r="BO87" s="3">
        <f t="shared" si="44"/>
        <v>0</v>
      </c>
      <c r="BP87" s="3">
        <f t="shared" si="45"/>
        <v>0</v>
      </c>
      <c r="BQ87" s="3">
        <f t="shared" si="34"/>
        <v>84579177.169704899</v>
      </c>
      <c r="BR87" s="3">
        <f t="shared" si="46"/>
        <v>0</v>
      </c>
      <c r="BS87" s="3">
        <f t="shared" si="47"/>
        <v>0</v>
      </c>
      <c r="BT87" s="3">
        <f t="shared" si="35"/>
        <v>0</v>
      </c>
      <c r="BU87" s="3">
        <f t="shared" si="36"/>
        <v>0</v>
      </c>
      <c r="BV87" s="3">
        <f t="shared" si="37"/>
        <v>0</v>
      </c>
      <c r="BW87" s="3">
        <f t="shared" si="48"/>
        <v>0</v>
      </c>
      <c r="BX87" s="3">
        <f t="shared" si="38"/>
        <v>0</v>
      </c>
      <c r="BY87" s="3">
        <f t="shared" si="49"/>
        <v>1003899.7660000001</v>
      </c>
    </row>
    <row r="88" spans="1:77" x14ac:dyDescent="0.25">
      <c r="A88">
        <v>15809</v>
      </c>
      <c r="B88" t="s">
        <v>165</v>
      </c>
      <c r="C88" s="37">
        <v>42776.52847222222</v>
      </c>
      <c r="D88" s="5" t="s">
        <v>76</v>
      </c>
      <c r="E88" s="2">
        <v>281.529</v>
      </c>
      <c r="F88" s="2">
        <v>35.99</v>
      </c>
      <c r="G88" s="2">
        <v>2.6070000000000002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414.17</v>
      </c>
      <c r="O88" s="2">
        <v>0</v>
      </c>
      <c r="P88" s="2">
        <v>49.396999999999998</v>
      </c>
      <c r="Q88" s="2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31935</v>
      </c>
      <c r="Y88" s="4">
        <v>0</v>
      </c>
      <c r="Z88" s="4">
        <v>1</v>
      </c>
      <c r="AA88" s="5" t="s">
        <v>75</v>
      </c>
      <c r="AB88" s="3">
        <v>0</v>
      </c>
      <c r="AC88" s="3">
        <v>0</v>
      </c>
      <c r="AD88" s="2">
        <v>0</v>
      </c>
      <c r="AE88" s="3">
        <v>0</v>
      </c>
      <c r="AF88" s="3">
        <v>0</v>
      </c>
      <c r="AG88" s="3">
        <v>0</v>
      </c>
      <c r="AH88" s="3">
        <v>0</v>
      </c>
      <c r="AI88" s="4">
        <v>0</v>
      </c>
      <c r="AJ88" s="3">
        <v>0</v>
      </c>
      <c r="AK88" s="3">
        <v>139828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5050</v>
      </c>
      <c r="AR88" s="3">
        <v>5334</v>
      </c>
      <c r="AS88" s="3">
        <v>2638757</v>
      </c>
      <c r="AT88" s="2">
        <v>508.63</v>
      </c>
      <c r="AV88" s="5" t="s">
        <v>2031</v>
      </c>
      <c r="AX88" s="3">
        <v>0</v>
      </c>
      <c r="AZ88" s="3">
        <v>0</v>
      </c>
      <c r="BA88" s="3">
        <f t="shared" si="39"/>
        <v>6465</v>
      </c>
      <c r="BB88" s="3">
        <f t="shared" si="25"/>
        <v>5050</v>
      </c>
      <c r="BC88" s="3">
        <f t="shared" si="26"/>
        <v>5335</v>
      </c>
      <c r="BD88" s="3">
        <f t="shared" si="27"/>
        <v>6465</v>
      </c>
      <c r="BE88" s="3">
        <f t="shared" si="28"/>
        <v>2638756.986</v>
      </c>
      <c r="BF88" s="3">
        <f t="shared" si="40"/>
        <v>2638756.986</v>
      </c>
      <c r="BG88" s="2">
        <f t="shared" si="29"/>
        <v>508.56925217571239</v>
      </c>
      <c r="BH88" s="6">
        <f t="shared" si="30"/>
        <v>1.4999999999999999E-2</v>
      </c>
      <c r="BI88" s="3">
        <f t="shared" si="41"/>
        <v>0</v>
      </c>
      <c r="BJ88" s="3">
        <f t="shared" si="31"/>
        <v>261404595.61831617</v>
      </c>
      <c r="BK88" s="3">
        <f t="shared" si="42"/>
        <v>0</v>
      </c>
      <c r="BL88" s="3">
        <f t="shared" si="43"/>
        <v>0</v>
      </c>
      <c r="BM88" s="3">
        <f t="shared" si="32"/>
        <v>0</v>
      </c>
      <c r="BN88" s="3">
        <f t="shared" si="33"/>
        <v>0</v>
      </c>
      <c r="BO88" s="3">
        <f t="shared" si="44"/>
        <v>0</v>
      </c>
      <c r="BP88" s="3">
        <f t="shared" si="45"/>
        <v>0</v>
      </c>
      <c r="BQ88" s="3">
        <f t="shared" si="34"/>
        <v>162487876.07014012</v>
      </c>
      <c r="BR88" s="3">
        <f t="shared" si="46"/>
        <v>0</v>
      </c>
      <c r="BS88" s="3">
        <f t="shared" si="47"/>
        <v>0</v>
      </c>
      <c r="BT88" s="3">
        <f t="shared" si="35"/>
        <v>0</v>
      </c>
      <c r="BU88" s="3">
        <f t="shared" si="36"/>
        <v>0</v>
      </c>
      <c r="BV88" s="3">
        <f t="shared" si="37"/>
        <v>0</v>
      </c>
      <c r="BW88" s="3">
        <f t="shared" si="48"/>
        <v>0</v>
      </c>
      <c r="BX88" s="3">
        <f t="shared" si="38"/>
        <v>0</v>
      </c>
      <c r="BY88" s="3">
        <f t="shared" si="49"/>
        <v>2638756.986</v>
      </c>
    </row>
    <row r="89" spans="1:77" x14ac:dyDescent="0.25">
      <c r="A89">
        <v>187901</v>
      </c>
      <c r="B89" t="s">
        <v>166</v>
      </c>
      <c r="C89" s="37">
        <v>42779.493055555555</v>
      </c>
      <c r="D89" s="5" t="s">
        <v>75</v>
      </c>
      <c r="E89" s="2">
        <v>426.09199999999998</v>
      </c>
      <c r="F89" s="2">
        <v>57.140999999999998</v>
      </c>
      <c r="G89" s="2">
        <v>8.1210000000000004</v>
      </c>
      <c r="H89" s="2">
        <v>0</v>
      </c>
      <c r="I89" s="2">
        <v>0</v>
      </c>
      <c r="J89" s="2">
        <v>0</v>
      </c>
      <c r="K89" s="2">
        <v>0</v>
      </c>
      <c r="L89" s="2">
        <v>28.084</v>
      </c>
      <c r="M89" s="2">
        <v>23.65</v>
      </c>
      <c r="N89" s="2">
        <v>292.63200000000001</v>
      </c>
      <c r="O89" s="2">
        <v>0</v>
      </c>
      <c r="P89" s="2">
        <v>0</v>
      </c>
      <c r="Q89" s="2">
        <v>0</v>
      </c>
      <c r="R89" s="3">
        <v>38487</v>
      </c>
      <c r="S89" s="3">
        <v>0</v>
      </c>
      <c r="T89" s="3">
        <v>-2728</v>
      </c>
      <c r="U89" s="3">
        <v>-106</v>
      </c>
      <c r="V89" s="3">
        <v>0</v>
      </c>
      <c r="W89" s="3">
        <v>88625</v>
      </c>
      <c r="X89" s="3">
        <v>0</v>
      </c>
      <c r="Y89" s="4">
        <v>1</v>
      </c>
      <c r="Z89" s="4">
        <v>1.05</v>
      </c>
      <c r="AA89" s="5" t="s">
        <v>75</v>
      </c>
      <c r="AB89" s="3">
        <v>3619</v>
      </c>
      <c r="AC89" s="3">
        <v>1464673</v>
      </c>
      <c r="AD89" s="2">
        <v>625.52492110000003</v>
      </c>
      <c r="AE89" s="3">
        <v>62115640</v>
      </c>
      <c r="AF89" s="3">
        <v>2522175</v>
      </c>
      <c r="AG89" s="3">
        <v>0</v>
      </c>
      <c r="AH89" s="3">
        <v>2623062</v>
      </c>
      <c r="AI89" s="4">
        <v>1.04</v>
      </c>
      <c r="AJ89" s="3">
        <v>242755717</v>
      </c>
      <c r="AK89" s="3">
        <v>176506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5140</v>
      </c>
      <c r="AR89" s="3">
        <v>5322</v>
      </c>
      <c r="AS89" s="3">
        <v>4195776</v>
      </c>
      <c r="AT89" s="2">
        <v>778.57600000000002</v>
      </c>
      <c r="AV89" s="5" t="s">
        <v>1846</v>
      </c>
      <c r="AX89" s="3">
        <v>0</v>
      </c>
      <c r="AZ89" s="3">
        <v>0</v>
      </c>
      <c r="BA89" s="3">
        <f t="shared" si="39"/>
        <v>6884</v>
      </c>
      <c r="BB89" s="3">
        <f t="shared" si="25"/>
        <v>5140</v>
      </c>
      <c r="BC89" s="3">
        <f t="shared" si="26"/>
        <v>5322</v>
      </c>
      <c r="BD89" s="3">
        <f t="shared" si="27"/>
        <v>6884</v>
      </c>
      <c r="BE89" s="3">
        <f t="shared" si="28"/>
        <v>4195777.8075999999</v>
      </c>
      <c r="BF89" s="3">
        <f t="shared" si="40"/>
        <v>4071393.8075999999</v>
      </c>
      <c r="BG89" s="2">
        <f t="shared" si="29"/>
        <v>778.55597598528686</v>
      </c>
      <c r="BH89" s="6">
        <f t="shared" si="30"/>
        <v>1.4999999999999999E-2</v>
      </c>
      <c r="BI89" s="3">
        <f t="shared" si="41"/>
        <v>1650995.1474860783</v>
      </c>
      <c r="BJ89" s="3">
        <f t="shared" si="31"/>
        <v>400177771.65643746</v>
      </c>
      <c r="BK89" s="3">
        <f t="shared" si="42"/>
        <v>0</v>
      </c>
      <c r="BL89" s="3">
        <f t="shared" si="43"/>
        <v>0</v>
      </c>
      <c r="BM89" s="3">
        <f t="shared" si="32"/>
        <v>0</v>
      </c>
      <c r="BN89" s="3">
        <f t="shared" si="33"/>
        <v>0</v>
      </c>
      <c r="BO89" s="3">
        <f t="shared" si="44"/>
        <v>0</v>
      </c>
      <c r="BP89" s="3">
        <f t="shared" si="45"/>
        <v>0</v>
      </c>
      <c r="BQ89" s="3">
        <f t="shared" si="34"/>
        <v>248748634.32729915</v>
      </c>
      <c r="BR89" s="3">
        <f t="shared" si="46"/>
        <v>0</v>
      </c>
      <c r="BS89" s="3">
        <f t="shared" si="47"/>
        <v>0</v>
      </c>
      <c r="BT89" s="3">
        <f t="shared" si="35"/>
        <v>0</v>
      </c>
      <c r="BU89" s="3">
        <f t="shared" si="36"/>
        <v>0</v>
      </c>
      <c r="BV89" s="3">
        <f t="shared" si="37"/>
        <v>0</v>
      </c>
      <c r="BW89" s="3">
        <f t="shared" si="48"/>
        <v>0</v>
      </c>
      <c r="BX89" s="3">
        <f t="shared" si="38"/>
        <v>0</v>
      </c>
      <c r="BY89" s="3">
        <f t="shared" si="49"/>
        <v>1768220.6376</v>
      </c>
    </row>
    <row r="90" spans="1:77" x14ac:dyDescent="0.25">
      <c r="A90">
        <v>230901</v>
      </c>
      <c r="B90" t="s">
        <v>166</v>
      </c>
      <c r="C90" s="37">
        <v>42779.493055555555</v>
      </c>
      <c r="D90" s="5" t="s">
        <v>75</v>
      </c>
      <c r="E90" s="2">
        <v>561.13599999999997</v>
      </c>
      <c r="F90" s="2">
        <v>36.42</v>
      </c>
      <c r="G90" s="2">
        <v>33.5</v>
      </c>
      <c r="H90" s="2">
        <v>0.7</v>
      </c>
      <c r="I90" s="2">
        <v>0</v>
      </c>
      <c r="J90" s="2">
        <v>0</v>
      </c>
      <c r="K90" s="2">
        <v>0</v>
      </c>
      <c r="L90" s="2">
        <v>70</v>
      </c>
      <c r="M90" s="2">
        <v>32.179000000000002</v>
      </c>
      <c r="N90" s="2">
        <v>482</v>
      </c>
      <c r="O90" s="2">
        <v>0.25</v>
      </c>
      <c r="P90" s="2">
        <v>12.5</v>
      </c>
      <c r="Q90" s="2">
        <v>0</v>
      </c>
      <c r="R90" s="3">
        <v>48675</v>
      </c>
      <c r="S90" s="3">
        <v>0</v>
      </c>
      <c r="T90" s="3">
        <v>-2419</v>
      </c>
      <c r="U90" s="3">
        <v>-94</v>
      </c>
      <c r="V90" s="3">
        <v>0</v>
      </c>
      <c r="W90" s="3">
        <v>86098</v>
      </c>
      <c r="X90" s="3">
        <v>8439</v>
      </c>
      <c r="Y90" s="4">
        <v>1</v>
      </c>
      <c r="Z90" s="4">
        <v>1.06</v>
      </c>
      <c r="AA90" s="5" t="s">
        <v>75</v>
      </c>
      <c r="AB90" s="3">
        <v>263568</v>
      </c>
      <c r="AC90" s="3">
        <v>2324236</v>
      </c>
      <c r="AD90" s="2">
        <v>980.627703</v>
      </c>
      <c r="AE90" s="3">
        <v>85048625</v>
      </c>
      <c r="AF90" s="3">
        <v>2310062</v>
      </c>
      <c r="AG90" s="3">
        <v>0</v>
      </c>
      <c r="AH90" s="3">
        <v>2402464</v>
      </c>
      <c r="AI90" s="4">
        <v>1.04</v>
      </c>
      <c r="AJ90" s="3">
        <v>215255858</v>
      </c>
      <c r="AK90" s="3">
        <v>253027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5140</v>
      </c>
      <c r="AR90" s="3">
        <v>5359</v>
      </c>
      <c r="AS90" s="3">
        <v>5761378</v>
      </c>
      <c r="AT90" s="2">
        <v>1072.7819999999999</v>
      </c>
      <c r="AV90" s="5" t="s">
        <v>1936</v>
      </c>
      <c r="AX90" s="3">
        <v>0</v>
      </c>
      <c r="AZ90" s="3">
        <v>0</v>
      </c>
      <c r="BA90" s="3">
        <f t="shared" si="39"/>
        <v>6751</v>
      </c>
      <c r="BB90" s="3">
        <f t="shared" si="25"/>
        <v>5140</v>
      </c>
      <c r="BC90" s="3">
        <f t="shared" si="26"/>
        <v>5359</v>
      </c>
      <c r="BD90" s="3">
        <f t="shared" si="27"/>
        <v>6751</v>
      </c>
      <c r="BE90" s="3">
        <f t="shared" si="28"/>
        <v>5761378.6849799994</v>
      </c>
      <c r="BF90" s="3">
        <f t="shared" si="40"/>
        <v>5629024.6849799994</v>
      </c>
      <c r="BG90" s="2">
        <f t="shared" si="29"/>
        <v>1072.7640648083375</v>
      </c>
      <c r="BH90" s="6">
        <f t="shared" si="30"/>
        <v>1.4999999999999999E-2</v>
      </c>
      <c r="BI90" s="3">
        <f t="shared" si="41"/>
        <v>2577918.0461928006</v>
      </c>
      <c r="BJ90" s="3">
        <f t="shared" si="31"/>
        <v>551400729.31148541</v>
      </c>
      <c r="BK90" s="3">
        <f t="shared" si="42"/>
        <v>0</v>
      </c>
      <c r="BL90" s="3">
        <f t="shared" si="43"/>
        <v>0</v>
      </c>
      <c r="BM90" s="3">
        <f t="shared" si="32"/>
        <v>0</v>
      </c>
      <c r="BN90" s="3">
        <f t="shared" si="33"/>
        <v>0</v>
      </c>
      <c r="BO90" s="3">
        <f t="shared" si="44"/>
        <v>0</v>
      </c>
      <c r="BP90" s="3">
        <f t="shared" si="45"/>
        <v>0</v>
      </c>
      <c r="BQ90" s="3">
        <f t="shared" si="34"/>
        <v>342748118.70626384</v>
      </c>
      <c r="BR90" s="3">
        <f t="shared" si="46"/>
        <v>0</v>
      </c>
      <c r="BS90" s="3">
        <f t="shared" si="47"/>
        <v>0</v>
      </c>
      <c r="BT90" s="3">
        <f t="shared" si="35"/>
        <v>0</v>
      </c>
      <c r="BU90" s="3">
        <f t="shared" si="36"/>
        <v>0</v>
      </c>
      <c r="BV90" s="3">
        <f t="shared" si="37"/>
        <v>0</v>
      </c>
      <c r="BW90" s="3">
        <f t="shared" si="48"/>
        <v>0</v>
      </c>
      <c r="BX90" s="3">
        <f t="shared" si="38"/>
        <v>0</v>
      </c>
      <c r="BY90" s="3">
        <f t="shared" si="49"/>
        <v>3608820.1049799994</v>
      </c>
    </row>
    <row r="91" spans="1:77" x14ac:dyDescent="0.25">
      <c r="A91">
        <v>114901</v>
      </c>
      <c r="B91" t="s">
        <v>167</v>
      </c>
      <c r="C91" s="37">
        <v>42779.493055555555</v>
      </c>
      <c r="D91" s="5" t="s">
        <v>75</v>
      </c>
      <c r="E91" s="2">
        <v>3610.8249999999998</v>
      </c>
      <c r="F91" s="2">
        <v>307.67500000000001</v>
      </c>
      <c r="G91" s="2">
        <v>92</v>
      </c>
      <c r="H91" s="2">
        <v>0</v>
      </c>
      <c r="I91" s="2">
        <v>0</v>
      </c>
      <c r="J91" s="2">
        <v>0</v>
      </c>
      <c r="K91" s="2">
        <v>0</v>
      </c>
      <c r="L91" s="2">
        <v>200</v>
      </c>
      <c r="M91" s="2">
        <v>145</v>
      </c>
      <c r="N91" s="2">
        <v>2800</v>
      </c>
      <c r="O91" s="2">
        <v>2.7</v>
      </c>
      <c r="P91" s="2">
        <v>75</v>
      </c>
      <c r="Q91" s="2">
        <v>0</v>
      </c>
      <c r="R91" s="3">
        <v>247500</v>
      </c>
      <c r="S91" s="3">
        <v>0</v>
      </c>
      <c r="T91" s="3">
        <v>-20308</v>
      </c>
      <c r="U91" s="3">
        <v>-785</v>
      </c>
      <c r="V91" s="3">
        <v>0</v>
      </c>
      <c r="W91" s="3">
        <v>235447</v>
      </c>
      <c r="X91" s="3">
        <v>42158</v>
      </c>
      <c r="Y91" s="4">
        <v>1</v>
      </c>
      <c r="Z91" s="4">
        <v>1.08</v>
      </c>
      <c r="AA91" s="5" t="s">
        <v>75</v>
      </c>
      <c r="AB91" s="3">
        <v>3083843</v>
      </c>
      <c r="AC91" s="3">
        <v>11916459</v>
      </c>
      <c r="AD91" s="2">
        <v>5284.1467922000002</v>
      </c>
      <c r="AE91" s="3">
        <v>662130212</v>
      </c>
      <c r="AF91" s="3">
        <v>17658540</v>
      </c>
      <c r="AG91" s="3">
        <v>1050684</v>
      </c>
      <c r="AH91" s="3">
        <v>19768736</v>
      </c>
      <c r="AI91" s="4">
        <v>1.1194999999999999</v>
      </c>
      <c r="AJ91" s="3">
        <v>1807182389</v>
      </c>
      <c r="AK91" s="3">
        <v>1484693</v>
      </c>
      <c r="AL91" s="3">
        <v>0</v>
      </c>
      <c r="AM91" s="3">
        <v>0</v>
      </c>
      <c r="AN91" s="3">
        <v>347441</v>
      </c>
      <c r="AO91" s="3">
        <v>0</v>
      </c>
      <c r="AP91" s="3">
        <v>0</v>
      </c>
      <c r="AQ91" s="3">
        <v>5140</v>
      </c>
      <c r="AR91" s="3">
        <v>5432</v>
      </c>
      <c r="AS91" s="3">
        <v>27898556</v>
      </c>
      <c r="AT91" s="2">
        <v>5194.41</v>
      </c>
      <c r="AU91" s="2">
        <v>5031.8829999999998</v>
      </c>
      <c r="AV91" s="5" t="s">
        <v>1651</v>
      </c>
      <c r="AW91" s="3">
        <v>0</v>
      </c>
      <c r="AX91" s="3">
        <v>81063</v>
      </c>
      <c r="AY91" s="3">
        <v>0</v>
      </c>
      <c r="AZ91" s="3">
        <v>3441</v>
      </c>
      <c r="BA91" s="3">
        <f t="shared" si="39"/>
        <v>5621</v>
      </c>
      <c r="BB91" s="3">
        <f t="shared" si="25"/>
        <v>5140</v>
      </c>
      <c r="BC91" s="3">
        <f t="shared" si="26"/>
        <v>5432</v>
      </c>
      <c r="BD91" s="3">
        <f t="shared" si="27"/>
        <v>5621</v>
      </c>
      <c r="BE91" s="3">
        <f t="shared" si="28"/>
        <v>27898556.446999993</v>
      </c>
      <c r="BF91" s="3">
        <f t="shared" si="40"/>
        <v>27435917.446999993</v>
      </c>
      <c r="BG91" s="2">
        <f t="shared" si="29"/>
        <v>5194.2609734804691</v>
      </c>
      <c r="BH91" s="6">
        <f t="shared" si="30"/>
        <v>1.4999999999999999E-2</v>
      </c>
      <c r="BI91" s="3">
        <f t="shared" si="41"/>
        <v>13260446.817847814</v>
      </c>
      <c r="BJ91" s="3">
        <f t="shared" si="31"/>
        <v>2669850140.3689613</v>
      </c>
      <c r="BK91" s="3">
        <f t="shared" si="42"/>
        <v>0</v>
      </c>
      <c r="BL91" s="3">
        <f t="shared" si="43"/>
        <v>0</v>
      </c>
      <c r="BM91" s="3">
        <f t="shared" si="32"/>
        <v>0</v>
      </c>
      <c r="BN91" s="3">
        <f t="shared" si="33"/>
        <v>0</v>
      </c>
      <c r="BO91" s="3">
        <f t="shared" si="44"/>
        <v>0</v>
      </c>
      <c r="BP91" s="3">
        <f t="shared" si="45"/>
        <v>0</v>
      </c>
      <c r="BQ91" s="3">
        <f t="shared" si="34"/>
        <v>1659566381.02701</v>
      </c>
      <c r="BR91" s="3">
        <f t="shared" si="46"/>
        <v>147616007.97299004</v>
      </c>
      <c r="BS91" s="3">
        <f t="shared" si="47"/>
        <v>85822.979830450888</v>
      </c>
      <c r="BT91" s="3">
        <f t="shared" si="35"/>
        <v>185.75520658197382</v>
      </c>
      <c r="BU91" s="3">
        <f t="shared" si="36"/>
        <v>3432.9191932180356</v>
      </c>
      <c r="BV91" s="3">
        <f t="shared" si="37"/>
        <v>1508.3625951235165</v>
      </c>
      <c r="BW91" s="3">
        <f t="shared" si="48"/>
        <v>80881.698042109332</v>
      </c>
      <c r="BX91" s="3">
        <f t="shared" si="38"/>
        <v>80881.698042109332</v>
      </c>
      <c r="BY91" s="3">
        <f t="shared" si="49"/>
        <v>9826732.5569999926</v>
      </c>
    </row>
    <row r="92" spans="1:77" x14ac:dyDescent="0.25">
      <c r="A92">
        <v>193801</v>
      </c>
      <c r="B92" t="s">
        <v>168</v>
      </c>
      <c r="C92" s="37">
        <v>42776.52847222222</v>
      </c>
      <c r="D92" s="5" t="s">
        <v>76</v>
      </c>
      <c r="E92" s="2">
        <v>117.527</v>
      </c>
      <c r="F92" s="2">
        <v>36.909999999999997</v>
      </c>
      <c r="G92" s="2">
        <v>3.6930000000000001</v>
      </c>
      <c r="H92" s="2">
        <v>49.576999999999998</v>
      </c>
      <c r="I92" s="2">
        <v>0</v>
      </c>
      <c r="J92" s="2">
        <v>0</v>
      </c>
      <c r="K92" s="2">
        <v>0</v>
      </c>
      <c r="L92" s="2">
        <v>14.004</v>
      </c>
      <c r="M92" s="2">
        <v>0</v>
      </c>
      <c r="N92" s="2">
        <v>231.17</v>
      </c>
      <c r="O92" s="2">
        <v>0</v>
      </c>
      <c r="P92" s="2">
        <v>1.085</v>
      </c>
      <c r="Q92" s="2">
        <v>0</v>
      </c>
      <c r="R92" s="3">
        <v>13821</v>
      </c>
      <c r="S92" s="3">
        <v>0</v>
      </c>
      <c r="T92" s="3">
        <v>0</v>
      </c>
      <c r="U92" s="3">
        <v>0</v>
      </c>
      <c r="V92" s="3">
        <v>0</v>
      </c>
      <c r="W92" s="3">
        <v>24235</v>
      </c>
      <c r="X92" s="3">
        <v>701</v>
      </c>
      <c r="Y92" s="4">
        <v>0</v>
      </c>
      <c r="Z92" s="4">
        <v>1</v>
      </c>
      <c r="AA92" s="5" t="s">
        <v>75</v>
      </c>
      <c r="AB92" s="3">
        <v>0</v>
      </c>
      <c r="AC92" s="3">
        <v>0</v>
      </c>
      <c r="AD92" s="2">
        <v>0</v>
      </c>
      <c r="AE92" s="3">
        <v>0</v>
      </c>
      <c r="AF92" s="3">
        <v>0</v>
      </c>
      <c r="AG92" s="3">
        <v>0</v>
      </c>
      <c r="AH92" s="3">
        <v>0</v>
      </c>
      <c r="AI92" s="4">
        <v>0</v>
      </c>
      <c r="AJ92" s="3">
        <v>0</v>
      </c>
      <c r="AK92" s="3">
        <v>77071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5050</v>
      </c>
      <c r="AR92" s="3">
        <v>5334</v>
      </c>
      <c r="AS92" s="3">
        <v>2766642</v>
      </c>
      <c r="AT92" s="2">
        <v>525.94500000000005</v>
      </c>
      <c r="AV92" s="5" t="s">
        <v>2031</v>
      </c>
      <c r="AX92" s="3">
        <v>0</v>
      </c>
      <c r="AZ92" s="3">
        <v>0</v>
      </c>
      <c r="BA92" s="3">
        <f t="shared" si="39"/>
        <v>6465</v>
      </c>
      <c r="BB92" s="3">
        <f t="shared" si="25"/>
        <v>5050</v>
      </c>
      <c r="BC92" s="3">
        <f t="shared" si="26"/>
        <v>5335</v>
      </c>
      <c r="BD92" s="3">
        <f t="shared" si="27"/>
        <v>6465</v>
      </c>
      <c r="BE92" s="3">
        <f t="shared" si="28"/>
        <v>2766642.8679999998</v>
      </c>
      <c r="BF92" s="3">
        <f t="shared" si="40"/>
        <v>2728586.8679999998</v>
      </c>
      <c r="BG92" s="2">
        <f t="shared" si="29"/>
        <v>525.88222042332063</v>
      </c>
      <c r="BH92" s="6">
        <f t="shared" si="30"/>
        <v>1.4999999999999999E-2</v>
      </c>
      <c r="BI92" s="3">
        <f t="shared" si="41"/>
        <v>0</v>
      </c>
      <c r="BJ92" s="3">
        <f t="shared" si="31"/>
        <v>270303461.2975868</v>
      </c>
      <c r="BK92" s="3">
        <f t="shared" si="42"/>
        <v>0</v>
      </c>
      <c r="BL92" s="3">
        <f t="shared" si="43"/>
        <v>0</v>
      </c>
      <c r="BM92" s="3">
        <f t="shared" si="32"/>
        <v>0</v>
      </c>
      <c r="BN92" s="3">
        <f t="shared" si="33"/>
        <v>0</v>
      </c>
      <c r="BO92" s="3">
        <f t="shared" si="44"/>
        <v>0</v>
      </c>
      <c r="BP92" s="3">
        <f t="shared" si="45"/>
        <v>0</v>
      </c>
      <c r="BQ92" s="3">
        <f t="shared" si="34"/>
        <v>168019369.42525095</v>
      </c>
      <c r="BR92" s="3">
        <f t="shared" si="46"/>
        <v>0</v>
      </c>
      <c r="BS92" s="3">
        <f t="shared" si="47"/>
        <v>0</v>
      </c>
      <c r="BT92" s="3">
        <f t="shared" si="35"/>
        <v>0</v>
      </c>
      <c r="BU92" s="3">
        <f t="shared" si="36"/>
        <v>0</v>
      </c>
      <c r="BV92" s="3">
        <f t="shared" si="37"/>
        <v>0</v>
      </c>
      <c r="BW92" s="3">
        <f t="shared" si="48"/>
        <v>0</v>
      </c>
      <c r="BX92" s="3">
        <f t="shared" si="38"/>
        <v>0</v>
      </c>
      <c r="BY92" s="3">
        <f t="shared" si="49"/>
        <v>2766642.8679999998</v>
      </c>
    </row>
    <row r="93" spans="1:77" x14ac:dyDescent="0.25">
      <c r="A93">
        <v>220902</v>
      </c>
      <c r="B93" t="s">
        <v>169</v>
      </c>
      <c r="C93" s="37">
        <v>42779.493055555555</v>
      </c>
      <c r="D93" s="5" t="s">
        <v>75</v>
      </c>
      <c r="E93" s="2">
        <v>21522.241999999998</v>
      </c>
      <c r="F93" s="2">
        <v>2041.39299999999</v>
      </c>
      <c r="G93" s="2">
        <v>423.98200000000003</v>
      </c>
      <c r="H93" s="2">
        <v>0</v>
      </c>
      <c r="I93" s="2">
        <v>0</v>
      </c>
      <c r="J93" s="2">
        <v>0</v>
      </c>
      <c r="K93" s="2">
        <v>0</v>
      </c>
      <c r="L93" s="2">
        <v>1081.117</v>
      </c>
      <c r="M93" s="2">
        <v>1163.0619999999999</v>
      </c>
      <c r="N93" s="2">
        <v>14847.246999999999</v>
      </c>
      <c r="O93" s="2">
        <v>3.7730000000000001</v>
      </c>
      <c r="P93" s="2">
        <v>4204.22</v>
      </c>
      <c r="Q93" s="2">
        <v>0</v>
      </c>
      <c r="R93" s="3">
        <v>1825628</v>
      </c>
      <c r="S93" s="3">
        <v>0</v>
      </c>
      <c r="T93" s="3">
        <v>-84330</v>
      </c>
      <c r="U93" s="3">
        <v>-3259</v>
      </c>
      <c r="V93" s="3">
        <v>167555</v>
      </c>
      <c r="W93" s="3">
        <v>961560</v>
      </c>
      <c r="X93" s="3">
        <v>2328297</v>
      </c>
      <c r="Y93" s="4">
        <v>0.98</v>
      </c>
      <c r="Z93" s="4">
        <v>1.1399999999999999</v>
      </c>
      <c r="AA93" s="5" t="s">
        <v>75</v>
      </c>
      <c r="AB93" s="3">
        <v>9658647</v>
      </c>
      <c r="AC93" s="3">
        <v>51286397</v>
      </c>
      <c r="AD93" s="2">
        <v>21762.203795699999</v>
      </c>
      <c r="AE93" s="3">
        <v>3453491991</v>
      </c>
      <c r="AF93" s="3">
        <v>77288735</v>
      </c>
      <c r="AG93" s="3">
        <v>0</v>
      </c>
      <c r="AH93" s="3">
        <v>82020698</v>
      </c>
      <c r="AI93" s="4">
        <v>1.04</v>
      </c>
      <c r="AJ93" s="3">
        <v>7504612464</v>
      </c>
      <c r="AK93" s="3">
        <v>8844217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5037</v>
      </c>
      <c r="AR93" s="3">
        <v>5538</v>
      </c>
      <c r="AS93" s="3">
        <v>163624522</v>
      </c>
      <c r="AT93" s="2">
        <v>30471.044000000002</v>
      </c>
      <c r="AV93" s="5" t="s">
        <v>1451</v>
      </c>
      <c r="AX93" s="3">
        <v>0</v>
      </c>
      <c r="AZ93" s="3">
        <v>0</v>
      </c>
      <c r="BA93" s="3">
        <f t="shared" si="39"/>
        <v>5538</v>
      </c>
      <c r="BB93" s="3">
        <f t="shared" si="25"/>
        <v>5037</v>
      </c>
      <c r="BC93" s="3">
        <f t="shared" si="26"/>
        <v>5538</v>
      </c>
      <c r="BD93" s="3">
        <f t="shared" si="27"/>
        <v>5538</v>
      </c>
      <c r="BE93" s="3">
        <f t="shared" si="28"/>
        <v>163624522.1469599</v>
      </c>
      <c r="BF93" s="3">
        <f t="shared" si="40"/>
        <v>160754109.1469599</v>
      </c>
      <c r="BG93" s="2">
        <f t="shared" si="29"/>
        <v>30471.059917339408</v>
      </c>
      <c r="BH93" s="6">
        <f t="shared" si="30"/>
        <v>1.4999999999999999E-2</v>
      </c>
      <c r="BI93" s="3">
        <f t="shared" si="41"/>
        <v>76489975.475296259</v>
      </c>
      <c r="BJ93" s="3">
        <f t="shared" si="31"/>
        <v>15662124797.512455</v>
      </c>
      <c r="BK93" s="3">
        <f t="shared" si="42"/>
        <v>0</v>
      </c>
      <c r="BL93" s="3">
        <f t="shared" si="43"/>
        <v>0</v>
      </c>
      <c r="BM93" s="3">
        <f t="shared" si="32"/>
        <v>0</v>
      </c>
      <c r="BN93" s="3">
        <f t="shared" si="33"/>
        <v>0</v>
      </c>
      <c r="BO93" s="3">
        <f t="shared" si="44"/>
        <v>0</v>
      </c>
      <c r="BP93" s="3">
        <f t="shared" si="45"/>
        <v>0</v>
      </c>
      <c r="BQ93" s="3">
        <f t="shared" si="34"/>
        <v>9735503643.589941</v>
      </c>
      <c r="BR93" s="3">
        <f t="shared" si="46"/>
        <v>0</v>
      </c>
      <c r="BS93" s="3">
        <f t="shared" si="47"/>
        <v>0</v>
      </c>
      <c r="BT93" s="3">
        <f t="shared" si="35"/>
        <v>0</v>
      </c>
      <c r="BU93" s="3">
        <f t="shared" si="36"/>
        <v>0</v>
      </c>
      <c r="BV93" s="3">
        <f t="shared" si="37"/>
        <v>0</v>
      </c>
      <c r="BW93" s="3">
        <f t="shared" si="48"/>
        <v>0</v>
      </c>
      <c r="BX93" s="3">
        <f t="shared" si="38"/>
        <v>0</v>
      </c>
      <c r="BY93" s="3">
        <f t="shared" si="49"/>
        <v>90079319.999759898</v>
      </c>
    </row>
    <row r="94" spans="1:77" x14ac:dyDescent="0.25">
      <c r="A94">
        <v>178902</v>
      </c>
      <c r="B94" t="s">
        <v>170</v>
      </c>
      <c r="C94" s="37">
        <v>42779.493055555555</v>
      </c>
      <c r="D94" s="5" t="s">
        <v>75</v>
      </c>
      <c r="E94" s="2">
        <v>1095.0740000000001</v>
      </c>
      <c r="F94" s="2">
        <v>111.40600000000001</v>
      </c>
      <c r="G94" s="2">
        <v>31.959</v>
      </c>
      <c r="H94" s="2">
        <v>0</v>
      </c>
      <c r="I94" s="2">
        <v>0</v>
      </c>
      <c r="J94" s="2">
        <v>0</v>
      </c>
      <c r="K94" s="2">
        <v>0</v>
      </c>
      <c r="L94" s="2">
        <v>135.34</v>
      </c>
      <c r="M94" s="2">
        <v>63.298000000000002</v>
      </c>
      <c r="N94" s="2">
        <v>857.74099999999999</v>
      </c>
      <c r="O94" s="2">
        <v>0</v>
      </c>
      <c r="P94" s="2">
        <v>62.01</v>
      </c>
      <c r="Q94" s="2">
        <v>0</v>
      </c>
      <c r="R94" s="3">
        <v>104922</v>
      </c>
      <c r="S94" s="3">
        <v>0</v>
      </c>
      <c r="T94" s="3">
        <v>-5725</v>
      </c>
      <c r="U94" s="3">
        <v>-222</v>
      </c>
      <c r="V94" s="3">
        <v>0</v>
      </c>
      <c r="W94" s="3">
        <v>108396</v>
      </c>
      <c r="X94" s="3">
        <v>37435</v>
      </c>
      <c r="Y94" s="4">
        <v>0.98670000000000002</v>
      </c>
      <c r="Z94" s="4">
        <v>1.08</v>
      </c>
      <c r="AA94" s="5" t="s">
        <v>75</v>
      </c>
      <c r="AB94" s="3">
        <v>1339529</v>
      </c>
      <c r="AC94" s="3">
        <v>4400909</v>
      </c>
      <c r="AD94" s="2">
        <v>1805.4273592</v>
      </c>
      <c r="AE94" s="3">
        <v>552673442</v>
      </c>
      <c r="AF94" s="3">
        <v>5144268</v>
      </c>
      <c r="AG94" s="3">
        <v>0</v>
      </c>
      <c r="AH94" s="3">
        <v>5417982</v>
      </c>
      <c r="AI94" s="4">
        <v>1.0391999999999999</v>
      </c>
      <c r="AJ94" s="3">
        <v>509430606</v>
      </c>
      <c r="AK94" s="3">
        <v>505871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5072</v>
      </c>
      <c r="AR94" s="3">
        <v>5360</v>
      </c>
      <c r="AS94" s="3">
        <v>9925062</v>
      </c>
      <c r="AT94" s="2">
        <v>1864.5440000000001</v>
      </c>
      <c r="AV94" s="5" t="s">
        <v>1816</v>
      </c>
      <c r="AX94" s="3">
        <v>0</v>
      </c>
      <c r="AZ94" s="3">
        <v>0</v>
      </c>
      <c r="BA94" s="3">
        <f t="shared" si="39"/>
        <v>6037</v>
      </c>
      <c r="BB94" s="3">
        <f t="shared" si="25"/>
        <v>5072</v>
      </c>
      <c r="BC94" s="3">
        <f t="shared" si="26"/>
        <v>5360</v>
      </c>
      <c r="BD94" s="3">
        <f t="shared" si="27"/>
        <v>6037</v>
      </c>
      <c r="BE94" s="3">
        <f t="shared" si="28"/>
        <v>9925062.6478199996</v>
      </c>
      <c r="BF94" s="3">
        <f t="shared" si="40"/>
        <v>9717469.6478199996</v>
      </c>
      <c r="BG94" s="2">
        <f t="shared" si="29"/>
        <v>1864.4328271042184</v>
      </c>
      <c r="BH94" s="6">
        <f t="shared" si="30"/>
        <v>1.4999999999999999E-2</v>
      </c>
      <c r="BI94" s="3">
        <f t="shared" si="41"/>
        <v>5422177.555716428</v>
      </c>
      <c r="BJ94" s="3">
        <f t="shared" si="31"/>
        <v>958318473.13156831</v>
      </c>
      <c r="BK94" s="3">
        <f t="shared" si="42"/>
        <v>0</v>
      </c>
      <c r="BL94" s="3">
        <f t="shared" si="43"/>
        <v>0</v>
      </c>
      <c r="BM94" s="3">
        <f t="shared" si="32"/>
        <v>0</v>
      </c>
      <c r="BN94" s="3">
        <f t="shared" si="33"/>
        <v>0</v>
      </c>
      <c r="BO94" s="3">
        <f t="shared" si="44"/>
        <v>0</v>
      </c>
      <c r="BP94" s="3">
        <f t="shared" si="45"/>
        <v>0</v>
      </c>
      <c r="BQ94" s="3">
        <f t="shared" si="34"/>
        <v>595686288.25979781</v>
      </c>
      <c r="BR94" s="3">
        <f t="shared" si="46"/>
        <v>0</v>
      </c>
      <c r="BS94" s="3">
        <f t="shared" si="47"/>
        <v>0</v>
      </c>
      <c r="BT94" s="3">
        <f t="shared" si="35"/>
        <v>0</v>
      </c>
      <c r="BU94" s="3">
        <f t="shared" si="36"/>
        <v>0</v>
      </c>
      <c r="BV94" s="3">
        <f t="shared" si="37"/>
        <v>0</v>
      </c>
      <c r="BW94" s="3">
        <f t="shared" si="48"/>
        <v>0</v>
      </c>
      <c r="BX94" s="3">
        <f t="shared" si="38"/>
        <v>0</v>
      </c>
      <c r="BY94" s="3">
        <f t="shared" si="49"/>
        <v>4898510.858417999</v>
      </c>
    </row>
    <row r="95" spans="1:77" x14ac:dyDescent="0.25">
      <c r="A95">
        <v>177903</v>
      </c>
      <c r="B95" t="s">
        <v>171</v>
      </c>
      <c r="C95" s="37">
        <v>42779.493055555555</v>
      </c>
      <c r="D95" s="5" t="s">
        <v>75</v>
      </c>
      <c r="E95" s="2">
        <v>130</v>
      </c>
      <c r="F95" s="2">
        <v>17.010999999999999</v>
      </c>
      <c r="G95" s="2">
        <v>0.84</v>
      </c>
      <c r="H95" s="2">
        <v>0</v>
      </c>
      <c r="I95" s="2">
        <v>0</v>
      </c>
      <c r="J95" s="2">
        <v>0</v>
      </c>
      <c r="K95" s="2">
        <v>0</v>
      </c>
      <c r="L95" s="2">
        <v>8.7880000000000003</v>
      </c>
      <c r="M95" s="2">
        <v>6.0810000000000004</v>
      </c>
      <c r="N95" s="2">
        <v>64.174000000000007</v>
      </c>
      <c r="O95" s="2">
        <v>0</v>
      </c>
      <c r="P95" s="2">
        <v>1.7749999999999999</v>
      </c>
      <c r="Q95" s="2">
        <v>0</v>
      </c>
      <c r="R95" s="3">
        <v>11825</v>
      </c>
      <c r="S95" s="3">
        <v>0</v>
      </c>
      <c r="T95" s="3">
        <v>0</v>
      </c>
      <c r="U95" s="3">
        <v>0</v>
      </c>
      <c r="V95" s="3">
        <v>0</v>
      </c>
      <c r="W95" s="3">
        <v>45255</v>
      </c>
      <c r="X95" s="3">
        <v>1521</v>
      </c>
      <c r="Y95" s="4">
        <v>1</v>
      </c>
      <c r="Z95" s="4">
        <v>1.07</v>
      </c>
      <c r="AA95" s="5" t="s">
        <v>76</v>
      </c>
      <c r="AB95" s="3">
        <v>450262</v>
      </c>
      <c r="AC95" s="3">
        <v>788366</v>
      </c>
      <c r="AD95" s="2">
        <v>336.662360699999</v>
      </c>
      <c r="AE95" s="3">
        <v>87310462</v>
      </c>
      <c r="AF95" s="3">
        <v>2874687</v>
      </c>
      <c r="AG95" s="3">
        <v>0</v>
      </c>
      <c r="AH95" s="3">
        <v>2989674</v>
      </c>
      <c r="AI95" s="4">
        <v>1.04</v>
      </c>
      <c r="AJ95" s="3">
        <v>274343830</v>
      </c>
      <c r="AK95" s="3">
        <v>49642</v>
      </c>
      <c r="AL95" s="3">
        <v>0</v>
      </c>
      <c r="AM95" s="3">
        <v>0</v>
      </c>
      <c r="AN95" s="3">
        <v>100000</v>
      </c>
      <c r="AO95" s="3">
        <v>0</v>
      </c>
      <c r="AP95" s="3">
        <v>0</v>
      </c>
      <c r="AQ95" s="3">
        <v>5140</v>
      </c>
      <c r="AR95" s="3">
        <v>5395</v>
      </c>
      <c r="AS95" s="3">
        <v>1543805</v>
      </c>
      <c r="AT95" s="2">
        <v>282.41000000000003</v>
      </c>
      <c r="AU95" s="2">
        <v>282</v>
      </c>
      <c r="AV95" s="5" t="s">
        <v>1351</v>
      </c>
      <c r="AW95" s="3">
        <v>2370242</v>
      </c>
      <c r="AX95" s="3">
        <v>0</v>
      </c>
      <c r="AY95" s="3">
        <v>0</v>
      </c>
      <c r="AZ95" s="3">
        <v>0</v>
      </c>
      <c r="BA95" s="3">
        <f t="shared" si="39"/>
        <v>8567</v>
      </c>
      <c r="BB95" s="3">
        <f t="shared" si="25"/>
        <v>5140</v>
      </c>
      <c r="BC95" s="3">
        <f t="shared" si="26"/>
        <v>5395</v>
      </c>
      <c r="BD95" s="3">
        <f t="shared" si="27"/>
        <v>8567</v>
      </c>
      <c r="BE95" s="3">
        <f t="shared" si="28"/>
        <v>1543804.2049400001</v>
      </c>
      <c r="BF95" s="3">
        <f t="shared" si="40"/>
        <v>1486724.2049400001</v>
      </c>
      <c r="BG95" s="2">
        <f t="shared" si="29"/>
        <v>282.41020650773521</v>
      </c>
      <c r="BH95" s="6">
        <f t="shared" si="30"/>
        <v>1.4999999999999999E-2</v>
      </c>
      <c r="BI95" s="3">
        <f t="shared" si="41"/>
        <v>989384.72261593305</v>
      </c>
      <c r="BJ95" s="3">
        <f t="shared" si="31"/>
        <v>145158846.1449759</v>
      </c>
      <c r="BK95" s="3">
        <f t="shared" si="42"/>
        <v>129184983.8550241</v>
      </c>
      <c r="BL95" s="3">
        <f t="shared" si="43"/>
        <v>1353653.1646556356</v>
      </c>
      <c r="BM95" s="3">
        <f t="shared" si="32"/>
        <v>5385.9024932326711</v>
      </c>
      <c r="BN95" s="3">
        <f t="shared" si="33"/>
        <v>0</v>
      </c>
      <c r="BO95" s="3">
        <f t="shared" si="44"/>
        <v>45277.617715364133</v>
      </c>
      <c r="BP95" s="3">
        <f t="shared" si="45"/>
        <v>1353653.1646556356</v>
      </c>
      <c r="BQ95" s="3">
        <f t="shared" si="34"/>
        <v>90230060.979221404</v>
      </c>
      <c r="BR95" s="3">
        <f t="shared" si="46"/>
        <v>184113769.0207786</v>
      </c>
      <c r="BS95" s="3">
        <f t="shared" si="47"/>
        <v>0</v>
      </c>
      <c r="BT95" s="3">
        <f t="shared" si="35"/>
        <v>0</v>
      </c>
      <c r="BU95" s="3">
        <f t="shared" si="36"/>
        <v>0</v>
      </c>
      <c r="BV95" s="3">
        <f t="shared" si="37"/>
        <v>0</v>
      </c>
      <c r="BW95" s="3">
        <f t="shared" si="48"/>
        <v>0</v>
      </c>
      <c r="BX95" s="3">
        <f t="shared" si="38"/>
        <v>1353653.1646556356</v>
      </c>
      <c r="BY95" s="3">
        <f t="shared" si="49"/>
        <v>0</v>
      </c>
    </row>
    <row r="96" spans="1:77" x14ac:dyDescent="0.25">
      <c r="A96">
        <v>16902</v>
      </c>
      <c r="B96" t="s">
        <v>172</v>
      </c>
      <c r="C96" s="37">
        <v>42779.493055555555</v>
      </c>
      <c r="D96" s="5" t="s">
        <v>75</v>
      </c>
      <c r="E96" s="2">
        <v>872.94500000000005</v>
      </c>
      <c r="F96" s="2">
        <v>56.33</v>
      </c>
      <c r="G96" s="2">
        <v>26.783999999999999</v>
      </c>
      <c r="H96" s="2">
        <v>0</v>
      </c>
      <c r="I96" s="2">
        <v>0</v>
      </c>
      <c r="J96" s="2">
        <v>0</v>
      </c>
      <c r="K96" s="2">
        <v>0</v>
      </c>
      <c r="L96" s="2">
        <v>52.963000000000001</v>
      </c>
      <c r="M96" s="2">
        <v>47.188999999999901</v>
      </c>
      <c r="N96" s="2">
        <v>546.82600000000002</v>
      </c>
      <c r="O96" s="2">
        <v>6.4000000000000001E-2</v>
      </c>
      <c r="P96" s="2">
        <v>50.128</v>
      </c>
      <c r="Q96" s="2">
        <v>0</v>
      </c>
      <c r="R96" s="3">
        <v>78561</v>
      </c>
      <c r="S96" s="3">
        <v>0</v>
      </c>
      <c r="T96" s="3">
        <v>-8586</v>
      </c>
      <c r="U96" s="3">
        <v>-332</v>
      </c>
      <c r="V96" s="3">
        <v>0</v>
      </c>
      <c r="W96" s="3">
        <v>150765</v>
      </c>
      <c r="X96" s="3">
        <v>29390</v>
      </c>
      <c r="Y96" s="4">
        <v>0.83609999999999995</v>
      </c>
      <c r="Z96" s="4">
        <v>1.08</v>
      </c>
      <c r="AA96" s="5" t="s">
        <v>76</v>
      </c>
      <c r="AB96" s="3">
        <v>4335</v>
      </c>
      <c r="AC96" s="3">
        <v>2769597</v>
      </c>
      <c r="AD96" s="2">
        <v>1142.7450653999999</v>
      </c>
      <c r="AE96" s="3">
        <v>109479320</v>
      </c>
      <c r="AF96" s="3">
        <v>7093632</v>
      </c>
      <c r="AG96" s="3">
        <v>1220875</v>
      </c>
      <c r="AH96" s="3">
        <v>8823558</v>
      </c>
      <c r="AI96" s="4">
        <v>1.04</v>
      </c>
      <c r="AJ96" s="3">
        <v>764015673</v>
      </c>
      <c r="AK96" s="3">
        <v>369812</v>
      </c>
      <c r="AL96" s="3">
        <v>0</v>
      </c>
      <c r="AM96" s="3">
        <v>0</v>
      </c>
      <c r="AN96" s="3">
        <v>290000</v>
      </c>
      <c r="AO96" s="3">
        <v>0</v>
      </c>
      <c r="AP96" s="3">
        <v>0</v>
      </c>
      <c r="AQ96" s="3">
        <v>4298</v>
      </c>
      <c r="AR96" s="3">
        <v>4542</v>
      </c>
      <c r="AS96" s="3">
        <v>6965393</v>
      </c>
      <c r="AT96" s="2">
        <v>1527.26</v>
      </c>
      <c r="AU96" s="2">
        <v>1625.309</v>
      </c>
      <c r="AV96" s="5" t="s">
        <v>1328</v>
      </c>
      <c r="AW96" s="3">
        <v>0</v>
      </c>
      <c r="AX96" s="3">
        <v>340662</v>
      </c>
      <c r="AY96" s="3">
        <v>0</v>
      </c>
      <c r="AZ96" s="3">
        <v>14697</v>
      </c>
      <c r="BA96" s="3">
        <f t="shared" si="39"/>
        <v>5863</v>
      </c>
      <c r="BB96" s="3">
        <f t="shared" si="25"/>
        <v>4298</v>
      </c>
      <c r="BC96" s="3">
        <f t="shared" si="26"/>
        <v>4542</v>
      </c>
      <c r="BD96" s="3">
        <f t="shared" si="27"/>
        <v>5863</v>
      </c>
      <c r="BE96" s="3">
        <f t="shared" si="28"/>
        <v>6965392.9853100004</v>
      </c>
      <c r="BF96" s="3">
        <f t="shared" si="40"/>
        <v>6744652.9853100004</v>
      </c>
      <c r="BG96" s="2">
        <f t="shared" si="29"/>
        <v>1527.1030280163795</v>
      </c>
      <c r="BH96" s="6">
        <f t="shared" si="30"/>
        <v>1.4999999999999999E-2</v>
      </c>
      <c r="BI96" s="3">
        <f t="shared" si="41"/>
        <v>3337121.4928423064</v>
      </c>
      <c r="BJ96" s="3">
        <f t="shared" si="31"/>
        <v>784930956.40041912</v>
      </c>
      <c r="BK96" s="3">
        <f t="shared" si="42"/>
        <v>0</v>
      </c>
      <c r="BL96" s="3">
        <f t="shared" si="43"/>
        <v>0</v>
      </c>
      <c r="BM96" s="3">
        <f t="shared" si="32"/>
        <v>0</v>
      </c>
      <c r="BN96" s="3">
        <f t="shared" si="33"/>
        <v>0</v>
      </c>
      <c r="BO96" s="3">
        <f t="shared" si="44"/>
        <v>0</v>
      </c>
      <c r="BP96" s="3">
        <f t="shared" si="45"/>
        <v>0</v>
      </c>
      <c r="BQ96" s="3">
        <f t="shared" si="34"/>
        <v>487909417.45123327</v>
      </c>
      <c r="BR96" s="3">
        <f t="shared" si="46"/>
        <v>276106255.54876673</v>
      </c>
      <c r="BS96" s="3">
        <f t="shared" si="47"/>
        <v>441209.82939979632</v>
      </c>
      <c r="BT96" s="3">
        <f t="shared" si="35"/>
        <v>510.55178091876655</v>
      </c>
      <c r="BU96" s="3">
        <f t="shared" si="36"/>
        <v>14697</v>
      </c>
      <c r="BV96" s="3">
        <f t="shared" si="37"/>
        <v>14501.049409539886</v>
      </c>
      <c r="BW96" s="3">
        <f t="shared" si="48"/>
        <v>412011.77999025641</v>
      </c>
      <c r="BX96" s="3">
        <f t="shared" si="38"/>
        <v>412011.77999025641</v>
      </c>
      <c r="BY96" s="3">
        <f t="shared" si="49"/>
        <v>577457.94335700013</v>
      </c>
    </row>
    <row r="97" spans="1:77" x14ac:dyDescent="0.25">
      <c r="A97">
        <v>116915</v>
      </c>
      <c r="B97" t="s">
        <v>173</v>
      </c>
      <c r="C97" s="37">
        <v>42779.493055555555</v>
      </c>
      <c r="D97" s="5" t="s">
        <v>75</v>
      </c>
      <c r="E97" s="2">
        <v>511.91199999999998</v>
      </c>
      <c r="F97" s="2">
        <v>62.47</v>
      </c>
      <c r="G97" s="2">
        <v>0.86899999999999999</v>
      </c>
      <c r="H97" s="2">
        <v>0</v>
      </c>
      <c r="I97" s="2">
        <v>0</v>
      </c>
      <c r="J97" s="2">
        <v>0</v>
      </c>
      <c r="K97" s="2">
        <v>0</v>
      </c>
      <c r="L97" s="2">
        <v>42.006999999999998</v>
      </c>
      <c r="M97" s="2">
        <v>28.696999999999999</v>
      </c>
      <c r="N97" s="2">
        <v>379.05099999999999</v>
      </c>
      <c r="O97" s="2">
        <v>0</v>
      </c>
      <c r="P97" s="2">
        <v>64.331999999999994</v>
      </c>
      <c r="Q97" s="2">
        <v>0</v>
      </c>
      <c r="R97" s="3">
        <v>44096</v>
      </c>
      <c r="S97" s="3">
        <v>0</v>
      </c>
      <c r="T97" s="3">
        <v>-1426</v>
      </c>
      <c r="U97" s="3">
        <v>-56</v>
      </c>
      <c r="V97" s="3">
        <v>0</v>
      </c>
      <c r="W97" s="3">
        <v>67476</v>
      </c>
      <c r="X97" s="3">
        <v>42388</v>
      </c>
      <c r="Y97" s="4">
        <v>0.98</v>
      </c>
      <c r="Z97" s="4">
        <v>1.04</v>
      </c>
      <c r="AA97" s="5" t="s">
        <v>75</v>
      </c>
      <c r="AB97" s="3">
        <v>54622</v>
      </c>
      <c r="AC97" s="3">
        <v>1374388</v>
      </c>
      <c r="AD97" s="2">
        <v>581.85925910000003</v>
      </c>
      <c r="AE97" s="3">
        <v>29840974</v>
      </c>
      <c r="AF97" s="3">
        <v>1348180</v>
      </c>
      <c r="AG97" s="3">
        <v>0</v>
      </c>
      <c r="AH97" s="3">
        <v>1430722</v>
      </c>
      <c r="AI97" s="4">
        <v>1.04</v>
      </c>
      <c r="AJ97" s="3">
        <v>126870469</v>
      </c>
      <c r="AK97" s="3">
        <v>225124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5037</v>
      </c>
      <c r="AR97" s="3">
        <v>5180</v>
      </c>
      <c r="AS97" s="3">
        <v>4839240</v>
      </c>
      <c r="AT97" s="2">
        <v>925.904</v>
      </c>
      <c r="AV97" s="5" t="s">
        <v>1664</v>
      </c>
      <c r="AX97" s="3">
        <v>0</v>
      </c>
      <c r="AZ97" s="3">
        <v>0</v>
      </c>
      <c r="BA97" s="3">
        <f t="shared" si="39"/>
        <v>6589</v>
      </c>
      <c r="BB97" s="3">
        <f t="shared" si="25"/>
        <v>5037</v>
      </c>
      <c r="BC97" s="3">
        <f t="shared" si="26"/>
        <v>5180</v>
      </c>
      <c r="BD97" s="3">
        <f t="shared" si="27"/>
        <v>6589</v>
      </c>
      <c r="BE97" s="3">
        <f t="shared" si="28"/>
        <v>4839241.8957100008</v>
      </c>
      <c r="BF97" s="3">
        <f t="shared" si="40"/>
        <v>4729095.8957100008</v>
      </c>
      <c r="BG97" s="2">
        <f t="shared" si="29"/>
        <v>925.9122027205068</v>
      </c>
      <c r="BH97" s="6">
        <f t="shared" si="30"/>
        <v>1.4999999999999999E-2</v>
      </c>
      <c r="BI97" s="3">
        <f t="shared" si="41"/>
        <v>2048858.5415104944</v>
      </c>
      <c r="BJ97" s="3">
        <f t="shared" si="31"/>
        <v>475918872.19834048</v>
      </c>
      <c r="BK97" s="3">
        <f t="shared" si="42"/>
        <v>0</v>
      </c>
      <c r="BL97" s="3">
        <f t="shared" si="43"/>
        <v>0</v>
      </c>
      <c r="BM97" s="3">
        <f t="shared" si="32"/>
        <v>0</v>
      </c>
      <c r="BN97" s="3">
        <f t="shared" si="33"/>
        <v>0</v>
      </c>
      <c r="BO97" s="3">
        <f t="shared" si="44"/>
        <v>0</v>
      </c>
      <c r="BP97" s="3">
        <f t="shared" si="45"/>
        <v>0</v>
      </c>
      <c r="BQ97" s="3">
        <f t="shared" si="34"/>
        <v>295828948.76920193</v>
      </c>
      <c r="BR97" s="3">
        <f t="shared" si="46"/>
        <v>0</v>
      </c>
      <c r="BS97" s="3">
        <f t="shared" si="47"/>
        <v>0</v>
      </c>
      <c r="BT97" s="3">
        <f t="shared" si="35"/>
        <v>0</v>
      </c>
      <c r="BU97" s="3">
        <f t="shared" si="36"/>
        <v>0</v>
      </c>
      <c r="BV97" s="3">
        <f t="shared" si="37"/>
        <v>0</v>
      </c>
      <c r="BW97" s="3">
        <f t="shared" si="48"/>
        <v>0</v>
      </c>
      <c r="BX97" s="3">
        <f t="shared" si="38"/>
        <v>0</v>
      </c>
      <c r="BY97" s="3">
        <f t="shared" si="49"/>
        <v>3595911.2995100007</v>
      </c>
    </row>
    <row r="98" spans="1:77" x14ac:dyDescent="0.25">
      <c r="A98">
        <v>25904</v>
      </c>
      <c r="B98" t="s">
        <v>174</v>
      </c>
      <c r="C98" s="37">
        <v>42779.493055555555</v>
      </c>
      <c r="D98" s="5" t="s">
        <v>75</v>
      </c>
      <c r="E98" s="2">
        <v>154.80799999999999</v>
      </c>
      <c r="F98" s="2">
        <v>20.087</v>
      </c>
      <c r="G98" s="2">
        <v>3.0870000000000002</v>
      </c>
      <c r="H98" s="2">
        <v>6.1279999999999903</v>
      </c>
      <c r="I98" s="2">
        <v>0</v>
      </c>
      <c r="J98" s="2">
        <v>0</v>
      </c>
      <c r="K98" s="2">
        <v>0</v>
      </c>
      <c r="L98" s="2">
        <v>20.109000000000002</v>
      </c>
      <c r="M98" s="2">
        <v>9.3989999999999991</v>
      </c>
      <c r="N98" s="2">
        <v>166.018</v>
      </c>
      <c r="O98" s="2">
        <v>0</v>
      </c>
      <c r="P98" s="2">
        <v>3.2450000000000001</v>
      </c>
      <c r="Q98" s="2">
        <v>0</v>
      </c>
      <c r="R98" s="3">
        <v>14100</v>
      </c>
      <c r="S98" s="3">
        <v>0</v>
      </c>
      <c r="T98" s="3">
        <v>-518</v>
      </c>
      <c r="U98" s="3">
        <v>-21</v>
      </c>
      <c r="V98" s="3">
        <v>0</v>
      </c>
      <c r="W98" s="3">
        <v>35503</v>
      </c>
      <c r="X98" s="3">
        <v>2351</v>
      </c>
      <c r="Y98" s="4">
        <v>1</v>
      </c>
      <c r="Z98" s="4">
        <v>1.05</v>
      </c>
      <c r="AA98" s="5" t="s">
        <v>75</v>
      </c>
      <c r="AB98" s="3">
        <v>29672</v>
      </c>
      <c r="AC98" s="3">
        <v>744257</v>
      </c>
      <c r="AD98" s="2">
        <v>354.6013868</v>
      </c>
      <c r="AE98" s="3">
        <v>13297295</v>
      </c>
      <c r="AF98" s="3">
        <v>465829</v>
      </c>
      <c r="AG98" s="3">
        <v>0</v>
      </c>
      <c r="AH98" s="3">
        <v>484462</v>
      </c>
      <c r="AI98" s="4">
        <v>1.04</v>
      </c>
      <c r="AJ98" s="3">
        <v>46075896</v>
      </c>
      <c r="AK98" s="3">
        <v>73748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5140</v>
      </c>
      <c r="AR98" s="3">
        <v>5322</v>
      </c>
      <c r="AS98" s="3">
        <v>1966135</v>
      </c>
      <c r="AT98" s="2">
        <v>366.59399999999999</v>
      </c>
      <c r="AV98" s="5" t="s">
        <v>1357</v>
      </c>
      <c r="AX98" s="3">
        <v>0</v>
      </c>
      <c r="AZ98" s="3">
        <v>0</v>
      </c>
      <c r="BA98" s="3">
        <f t="shared" si="39"/>
        <v>7245</v>
      </c>
      <c r="BB98" s="3">
        <f t="shared" si="25"/>
        <v>5140</v>
      </c>
      <c r="BC98" s="3">
        <f t="shared" si="26"/>
        <v>5322</v>
      </c>
      <c r="BD98" s="3">
        <f t="shared" si="27"/>
        <v>7245</v>
      </c>
      <c r="BE98" s="3">
        <f t="shared" si="28"/>
        <v>1966133.2383499998</v>
      </c>
      <c r="BF98" s="3">
        <f t="shared" si="40"/>
        <v>1917048.2383499998</v>
      </c>
      <c r="BG98" s="2">
        <f t="shared" si="29"/>
        <v>366.58928925847954</v>
      </c>
      <c r="BH98" s="6">
        <f t="shared" si="30"/>
        <v>1.4999999999999999E-2</v>
      </c>
      <c r="BI98" s="3">
        <f t="shared" si="41"/>
        <v>726344.98499033914</v>
      </c>
      <c r="BJ98" s="3">
        <f t="shared" si="31"/>
        <v>188426894.67885849</v>
      </c>
      <c r="BK98" s="3">
        <f t="shared" si="42"/>
        <v>0</v>
      </c>
      <c r="BL98" s="3">
        <f t="shared" si="43"/>
        <v>0</v>
      </c>
      <c r="BM98" s="3">
        <f t="shared" si="32"/>
        <v>0</v>
      </c>
      <c r="BN98" s="3">
        <f t="shared" si="33"/>
        <v>0</v>
      </c>
      <c r="BO98" s="3">
        <f t="shared" si="44"/>
        <v>0</v>
      </c>
      <c r="BP98" s="3">
        <f t="shared" si="45"/>
        <v>0</v>
      </c>
      <c r="BQ98" s="3">
        <f t="shared" si="34"/>
        <v>117125277.91808422</v>
      </c>
      <c r="BR98" s="3">
        <f t="shared" si="46"/>
        <v>0</v>
      </c>
      <c r="BS98" s="3">
        <f t="shared" si="47"/>
        <v>0</v>
      </c>
      <c r="BT98" s="3">
        <f t="shared" si="35"/>
        <v>0</v>
      </c>
      <c r="BU98" s="3">
        <f t="shared" si="36"/>
        <v>0</v>
      </c>
      <c r="BV98" s="3">
        <f t="shared" si="37"/>
        <v>0</v>
      </c>
      <c r="BW98" s="3">
        <f t="shared" si="48"/>
        <v>0</v>
      </c>
      <c r="BX98" s="3">
        <f t="shared" si="38"/>
        <v>0</v>
      </c>
      <c r="BY98" s="3">
        <f t="shared" si="49"/>
        <v>1505374.2783499998</v>
      </c>
    </row>
    <row r="99" spans="1:77" x14ac:dyDescent="0.25">
      <c r="A99">
        <v>34909</v>
      </c>
      <c r="B99" t="s">
        <v>175</v>
      </c>
      <c r="C99" s="37">
        <v>42779.493055555555</v>
      </c>
      <c r="D99" s="5" t="s">
        <v>75</v>
      </c>
      <c r="E99" s="2">
        <v>218.34700000000001</v>
      </c>
      <c r="F99" s="2">
        <v>14.8</v>
      </c>
      <c r="G99" s="2">
        <v>8.2810000000000006</v>
      </c>
      <c r="H99" s="2">
        <v>0</v>
      </c>
      <c r="I99" s="2">
        <v>0</v>
      </c>
      <c r="J99" s="2">
        <v>0</v>
      </c>
      <c r="K99" s="2">
        <v>0</v>
      </c>
      <c r="L99" s="2">
        <v>16.927</v>
      </c>
      <c r="M99" s="2">
        <v>6.7</v>
      </c>
      <c r="N99" s="2">
        <v>195</v>
      </c>
      <c r="O99" s="2">
        <v>0</v>
      </c>
      <c r="P99" s="2">
        <v>2.9580000000000002</v>
      </c>
      <c r="Q99" s="2">
        <v>0</v>
      </c>
      <c r="R99" s="3">
        <v>20075</v>
      </c>
      <c r="S99" s="3">
        <v>0</v>
      </c>
      <c r="T99" s="3">
        <v>-433</v>
      </c>
      <c r="U99" s="3">
        <v>-17</v>
      </c>
      <c r="V99" s="3">
        <v>0</v>
      </c>
      <c r="W99" s="3">
        <v>15644</v>
      </c>
      <c r="X99" s="3">
        <v>2104</v>
      </c>
      <c r="Y99" s="4">
        <v>1</v>
      </c>
      <c r="Z99" s="4">
        <v>1.04</v>
      </c>
      <c r="AA99" s="5" t="s">
        <v>75</v>
      </c>
      <c r="AB99" s="3">
        <v>0</v>
      </c>
      <c r="AC99" s="3">
        <v>796196</v>
      </c>
      <c r="AD99" s="2">
        <v>362.95787430000001</v>
      </c>
      <c r="AE99" s="3">
        <v>14577730</v>
      </c>
      <c r="AF99" s="3">
        <v>390234</v>
      </c>
      <c r="AG99" s="3">
        <v>42926</v>
      </c>
      <c r="AH99" s="3">
        <v>456574</v>
      </c>
      <c r="AI99" s="4">
        <v>1.17</v>
      </c>
      <c r="AJ99" s="3">
        <v>38461127</v>
      </c>
      <c r="AK99" s="3">
        <v>97618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5140</v>
      </c>
      <c r="AR99" s="3">
        <v>5286</v>
      </c>
      <c r="AS99" s="3">
        <v>2205905</v>
      </c>
      <c r="AT99" s="2">
        <v>416.471</v>
      </c>
      <c r="AV99" s="5" t="s">
        <v>1391</v>
      </c>
      <c r="BA99" s="3">
        <f t="shared" si="39"/>
        <v>7112</v>
      </c>
      <c r="BB99" s="3">
        <f t="shared" si="25"/>
        <v>5140</v>
      </c>
      <c r="BC99" s="3">
        <f t="shared" si="26"/>
        <v>5286</v>
      </c>
      <c r="BD99" s="3">
        <f t="shared" si="27"/>
        <v>7112</v>
      </c>
      <c r="BE99" s="3">
        <f t="shared" si="28"/>
        <v>2205903.6732000001</v>
      </c>
      <c r="BF99" s="3">
        <f t="shared" si="40"/>
        <v>2170617.6732000001</v>
      </c>
      <c r="BG99" s="2">
        <f t="shared" si="29"/>
        <v>416.46717967259525</v>
      </c>
      <c r="BH99" s="6">
        <f t="shared" si="30"/>
        <v>1.4999999999999999E-2</v>
      </c>
      <c r="BI99" s="3">
        <f t="shared" si="41"/>
        <v>815957.72342549299</v>
      </c>
      <c r="BJ99" s="3">
        <f t="shared" si="31"/>
        <v>214064130.35171396</v>
      </c>
      <c r="BK99" s="3">
        <f t="shared" ref="BK99:BK130" si="50">MAX(0,AJ99-BJ99)</f>
        <v>0</v>
      </c>
      <c r="BL99" s="3">
        <f t="shared" si="43"/>
        <v>0</v>
      </c>
      <c r="BM99" s="3">
        <f t="shared" si="32"/>
        <v>0</v>
      </c>
      <c r="BN99" s="3">
        <f t="shared" si="33"/>
        <v>0</v>
      </c>
      <c r="BO99" s="3">
        <f t="shared" si="44"/>
        <v>0</v>
      </c>
      <c r="BP99" s="3">
        <f t="shared" si="45"/>
        <v>0</v>
      </c>
      <c r="BQ99" s="3">
        <f t="shared" si="34"/>
        <v>133061263.90539418</v>
      </c>
      <c r="BR99" s="3">
        <f t="shared" si="46"/>
        <v>0</v>
      </c>
      <c r="BS99" s="3">
        <f t="shared" si="47"/>
        <v>0</v>
      </c>
      <c r="BT99" s="3">
        <f t="shared" si="35"/>
        <v>0</v>
      </c>
      <c r="BU99" s="3">
        <f t="shared" si="36"/>
        <v>0</v>
      </c>
      <c r="BV99" s="3">
        <f t="shared" si="37"/>
        <v>0</v>
      </c>
      <c r="BW99" s="3">
        <f t="shared" si="48"/>
        <v>0</v>
      </c>
      <c r="BX99" s="3">
        <f t="shared" si="38"/>
        <v>0</v>
      </c>
      <c r="BY99" s="3">
        <f t="shared" si="49"/>
        <v>1821292.4032000001</v>
      </c>
    </row>
    <row r="100" spans="1:77" x14ac:dyDescent="0.25">
      <c r="A100">
        <v>175902</v>
      </c>
      <c r="B100" t="s">
        <v>176</v>
      </c>
      <c r="C100" s="37">
        <v>42779.493055555555</v>
      </c>
      <c r="D100" s="5" t="s">
        <v>75</v>
      </c>
      <c r="E100" s="2">
        <v>710.00099999999998</v>
      </c>
      <c r="F100" s="2">
        <v>47.375</v>
      </c>
      <c r="G100" s="2">
        <v>15.38</v>
      </c>
      <c r="H100" s="2">
        <v>0</v>
      </c>
      <c r="I100" s="2">
        <v>0</v>
      </c>
      <c r="J100" s="2">
        <v>0</v>
      </c>
      <c r="K100" s="2">
        <v>0</v>
      </c>
      <c r="L100" s="2">
        <v>86.14</v>
      </c>
      <c r="M100" s="2">
        <v>40</v>
      </c>
      <c r="N100" s="2">
        <v>553</v>
      </c>
      <c r="O100" s="2">
        <v>0</v>
      </c>
      <c r="P100" s="2">
        <v>63.07</v>
      </c>
      <c r="Q100" s="2">
        <v>0</v>
      </c>
      <c r="R100" s="3">
        <v>73453</v>
      </c>
      <c r="S100" s="3">
        <v>0</v>
      </c>
      <c r="T100" s="3">
        <v>-1770</v>
      </c>
      <c r="U100" s="3">
        <v>-69</v>
      </c>
      <c r="V100" s="3">
        <v>0</v>
      </c>
      <c r="W100" s="3">
        <v>107790</v>
      </c>
      <c r="X100" s="3">
        <v>41033</v>
      </c>
      <c r="Y100" s="4">
        <v>1</v>
      </c>
      <c r="Z100" s="4">
        <v>1.05</v>
      </c>
      <c r="AA100" s="5" t="s">
        <v>75</v>
      </c>
      <c r="AB100" s="3">
        <v>2442</v>
      </c>
      <c r="AC100" s="3">
        <v>2351579</v>
      </c>
      <c r="AD100" s="2">
        <v>890.02810079999995</v>
      </c>
      <c r="AE100" s="3">
        <v>50502219</v>
      </c>
      <c r="AF100" s="3">
        <v>1663574</v>
      </c>
      <c r="AG100" s="3">
        <v>0</v>
      </c>
      <c r="AH100" s="3">
        <v>1730117</v>
      </c>
      <c r="AI100" s="4">
        <v>1.04</v>
      </c>
      <c r="AJ100" s="3">
        <v>157430246</v>
      </c>
      <c r="AK100" s="3">
        <v>311510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5140</v>
      </c>
      <c r="AR100" s="3">
        <v>5322</v>
      </c>
      <c r="AS100" s="3">
        <v>6765364</v>
      </c>
      <c r="AT100" s="2">
        <v>1259.4059999999999</v>
      </c>
      <c r="AV100" s="5" t="s">
        <v>1805</v>
      </c>
      <c r="AX100" s="3">
        <v>0</v>
      </c>
      <c r="AZ100" s="3">
        <v>0</v>
      </c>
      <c r="BA100" s="3">
        <f t="shared" si="39"/>
        <v>6506</v>
      </c>
      <c r="BB100" s="3">
        <f t="shared" si="25"/>
        <v>5140</v>
      </c>
      <c r="BC100" s="3">
        <f t="shared" si="26"/>
        <v>5322</v>
      </c>
      <c r="BD100" s="3">
        <f t="shared" si="27"/>
        <v>6506</v>
      </c>
      <c r="BE100" s="3">
        <f t="shared" si="28"/>
        <v>6765362.7400000002</v>
      </c>
      <c r="BF100" s="3">
        <f t="shared" si="40"/>
        <v>6585889.7400000002</v>
      </c>
      <c r="BG100" s="2">
        <f t="shared" si="29"/>
        <v>1259.3927427717265</v>
      </c>
      <c r="BH100" s="6">
        <f t="shared" si="30"/>
        <v>1.4999999999999999E-2</v>
      </c>
      <c r="BI100" s="3">
        <f t="shared" si="41"/>
        <v>3019437.5971236015</v>
      </c>
      <c r="BJ100" s="3">
        <f t="shared" si="31"/>
        <v>647327869.78466737</v>
      </c>
      <c r="BK100" s="3">
        <f t="shared" si="50"/>
        <v>0</v>
      </c>
      <c r="BL100" s="3">
        <f t="shared" si="43"/>
        <v>0</v>
      </c>
      <c r="BM100" s="3">
        <f t="shared" si="32"/>
        <v>0</v>
      </c>
      <c r="BN100" s="3">
        <f t="shared" si="33"/>
        <v>0</v>
      </c>
      <c r="BO100" s="3">
        <f t="shared" si="44"/>
        <v>0</v>
      </c>
      <c r="BP100" s="3">
        <f t="shared" si="45"/>
        <v>0</v>
      </c>
      <c r="BQ100" s="3">
        <f t="shared" si="34"/>
        <v>402375981.3155666</v>
      </c>
      <c r="BR100" s="3">
        <f t="shared" si="46"/>
        <v>0</v>
      </c>
      <c r="BS100" s="3">
        <f t="shared" si="47"/>
        <v>0</v>
      </c>
      <c r="BT100" s="3">
        <f t="shared" si="35"/>
        <v>0</v>
      </c>
      <c r="BU100" s="3">
        <f t="shared" si="36"/>
        <v>0</v>
      </c>
      <c r="BV100" s="3">
        <f t="shared" si="37"/>
        <v>0</v>
      </c>
      <c r="BW100" s="3">
        <f t="shared" si="48"/>
        <v>0</v>
      </c>
      <c r="BX100" s="3">
        <f t="shared" si="38"/>
        <v>0</v>
      </c>
      <c r="BY100" s="3">
        <f t="shared" si="49"/>
        <v>5191060.28</v>
      </c>
    </row>
    <row r="101" spans="1:77" x14ac:dyDescent="0.25">
      <c r="A101">
        <v>235901</v>
      </c>
      <c r="B101" t="s">
        <v>177</v>
      </c>
      <c r="C101" s="37">
        <v>42779.493055555555</v>
      </c>
      <c r="D101" s="5" t="s">
        <v>75</v>
      </c>
      <c r="E101" s="2">
        <v>749.84</v>
      </c>
      <c r="F101" s="2">
        <v>83.644000000000005</v>
      </c>
      <c r="G101" s="2">
        <v>20.350000000000001</v>
      </c>
      <c r="H101" s="2">
        <v>0</v>
      </c>
      <c r="I101" s="2">
        <v>0</v>
      </c>
      <c r="J101" s="2">
        <v>0</v>
      </c>
      <c r="K101" s="2">
        <v>0</v>
      </c>
      <c r="L101" s="2">
        <v>49.212000000000003</v>
      </c>
      <c r="M101" s="2">
        <v>40.512</v>
      </c>
      <c r="N101" s="2">
        <v>820.86699999999996</v>
      </c>
      <c r="O101" s="2">
        <v>0.152</v>
      </c>
      <c r="P101" s="2">
        <v>115.96</v>
      </c>
      <c r="Q101" s="2">
        <v>0</v>
      </c>
      <c r="R101" s="3">
        <v>59824</v>
      </c>
      <c r="S101" s="3">
        <v>0</v>
      </c>
      <c r="T101" s="3">
        <v>-1914</v>
      </c>
      <c r="U101" s="3">
        <v>-74</v>
      </c>
      <c r="V101" s="3">
        <v>0</v>
      </c>
      <c r="W101" s="3">
        <v>100861</v>
      </c>
      <c r="X101" s="3">
        <v>75861</v>
      </c>
      <c r="Y101" s="4">
        <v>1</v>
      </c>
      <c r="Z101" s="4">
        <v>1.07</v>
      </c>
      <c r="AA101" s="5" t="s">
        <v>75</v>
      </c>
      <c r="AB101" s="3">
        <v>366489</v>
      </c>
      <c r="AC101" s="3">
        <v>3055296</v>
      </c>
      <c r="AD101" s="2">
        <v>1283.8097422999999</v>
      </c>
      <c r="AE101" s="3">
        <v>79440687</v>
      </c>
      <c r="AF101" s="3">
        <v>1653958</v>
      </c>
      <c r="AG101" s="3">
        <v>0</v>
      </c>
      <c r="AH101" s="3">
        <v>1720116</v>
      </c>
      <c r="AI101" s="4">
        <v>1.04</v>
      </c>
      <c r="AJ101" s="3">
        <v>170276641</v>
      </c>
      <c r="AK101" s="3">
        <v>324556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5140</v>
      </c>
      <c r="AR101" s="3">
        <v>5395</v>
      </c>
      <c r="AS101" s="3">
        <v>7376501</v>
      </c>
      <c r="AT101" s="2">
        <v>1371.056</v>
      </c>
      <c r="AV101" s="5" t="s">
        <v>1950</v>
      </c>
      <c r="AX101" s="3">
        <v>0</v>
      </c>
      <c r="AZ101" s="3">
        <v>0</v>
      </c>
      <c r="BA101" s="3">
        <f t="shared" si="39"/>
        <v>6542</v>
      </c>
      <c r="BB101" s="3">
        <f t="shared" si="25"/>
        <v>5140</v>
      </c>
      <c r="BC101" s="3">
        <f t="shared" si="26"/>
        <v>5395</v>
      </c>
      <c r="BD101" s="3">
        <f t="shared" si="27"/>
        <v>6542</v>
      </c>
      <c r="BE101" s="3">
        <f t="shared" si="28"/>
        <v>7376501.0391200008</v>
      </c>
      <c r="BF101" s="3">
        <f t="shared" si="40"/>
        <v>7217730.0391200008</v>
      </c>
      <c r="BG101" s="2">
        <f t="shared" si="29"/>
        <v>1371.0415315039722</v>
      </c>
      <c r="BH101" s="6">
        <f t="shared" si="30"/>
        <v>1.4999999999999999E-2</v>
      </c>
      <c r="BI101" s="3">
        <f t="shared" si="41"/>
        <v>3329731.0740897008</v>
      </c>
      <c r="BJ101" s="3">
        <f t="shared" si="31"/>
        <v>704715347.19304168</v>
      </c>
      <c r="BK101" s="3">
        <f t="shared" si="50"/>
        <v>0</v>
      </c>
      <c r="BL101" s="3">
        <f t="shared" si="43"/>
        <v>0</v>
      </c>
      <c r="BM101" s="3">
        <f t="shared" si="32"/>
        <v>0</v>
      </c>
      <c r="BN101" s="3">
        <f t="shared" si="33"/>
        <v>0</v>
      </c>
      <c r="BO101" s="3">
        <f t="shared" si="44"/>
        <v>0</v>
      </c>
      <c r="BP101" s="3">
        <f t="shared" si="45"/>
        <v>0</v>
      </c>
      <c r="BQ101" s="3">
        <f t="shared" si="34"/>
        <v>438047769.31551915</v>
      </c>
      <c r="BR101" s="3">
        <f t="shared" si="46"/>
        <v>0</v>
      </c>
      <c r="BS101" s="3">
        <f t="shared" si="47"/>
        <v>0</v>
      </c>
      <c r="BT101" s="3">
        <f t="shared" si="35"/>
        <v>0</v>
      </c>
      <c r="BU101" s="3">
        <f t="shared" si="36"/>
        <v>0</v>
      </c>
      <c r="BV101" s="3">
        <f t="shared" si="37"/>
        <v>0</v>
      </c>
      <c r="BW101" s="3">
        <f t="shared" si="48"/>
        <v>0</v>
      </c>
      <c r="BX101" s="3">
        <f t="shared" si="38"/>
        <v>0</v>
      </c>
      <c r="BY101" s="3">
        <f t="shared" si="49"/>
        <v>5673734.6291200006</v>
      </c>
    </row>
    <row r="102" spans="1:77" x14ac:dyDescent="0.25">
      <c r="A102">
        <v>43917</v>
      </c>
      <c r="B102" t="s">
        <v>178</v>
      </c>
      <c r="C102" s="37">
        <v>42779.493055555555</v>
      </c>
      <c r="D102" s="5" t="s">
        <v>75</v>
      </c>
      <c r="E102" s="2">
        <v>595</v>
      </c>
      <c r="F102" s="2">
        <v>99.1</v>
      </c>
      <c r="G102" s="2">
        <v>5</v>
      </c>
      <c r="H102" s="2">
        <v>0</v>
      </c>
      <c r="I102" s="2">
        <v>0</v>
      </c>
      <c r="J102" s="2">
        <v>0</v>
      </c>
      <c r="K102" s="2">
        <v>0</v>
      </c>
      <c r="L102" s="2">
        <v>55</v>
      </c>
      <c r="M102" s="2">
        <v>34</v>
      </c>
      <c r="N102" s="2">
        <v>365</v>
      </c>
      <c r="O102" s="2">
        <v>0</v>
      </c>
      <c r="P102" s="2">
        <v>40</v>
      </c>
      <c r="Q102" s="2">
        <v>0</v>
      </c>
      <c r="R102" s="3">
        <v>55000</v>
      </c>
      <c r="S102" s="3">
        <v>0</v>
      </c>
      <c r="T102" s="3">
        <v>-1599</v>
      </c>
      <c r="U102" s="3">
        <v>-62</v>
      </c>
      <c r="V102" s="3">
        <v>0</v>
      </c>
      <c r="W102" s="3">
        <v>60924</v>
      </c>
      <c r="X102" s="3">
        <v>27188</v>
      </c>
      <c r="Y102" s="4">
        <v>1</v>
      </c>
      <c r="Z102" s="4">
        <v>1.08</v>
      </c>
      <c r="AA102" s="5" t="s">
        <v>75</v>
      </c>
      <c r="AB102" s="3">
        <v>164926</v>
      </c>
      <c r="AC102" s="3">
        <v>1495718</v>
      </c>
      <c r="AD102" s="2">
        <v>641.25041869999995</v>
      </c>
      <c r="AE102" s="3">
        <v>42867236</v>
      </c>
      <c r="AF102" s="3">
        <v>1457303</v>
      </c>
      <c r="AG102" s="3">
        <v>160303</v>
      </c>
      <c r="AH102" s="3">
        <v>1705044</v>
      </c>
      <c r="AI102" s="4">
        <v>1.17</v>
      </c>
      <c r="AJ102" s="3">
        <v>142233216</v>
      </c>
      <c r="AK102" s="3">
        <v>257001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5140</v>
      </c>
      <c r="AR102" s="3">
        <v>5432</v>
      </c>
      <c r="AS102" s="3">
        <v>5925223</v>
      </c>
      <c r="AT102" s="2">
        <v>1100.1510000000001</v>
      </c>
      <c r="AV102" s="5" t="s">
        <v>1418</v>
      </c>
      <c r="BA102" s="3">
        <f t="shared" si="39"/>
        <v>6797</v>
      </c>
      <c r="BB102" s="3">
        <f t="shared" si="25"/>
        <v>5140</v>
      </c>
      <c r="BC102" s="3">
        <f t="shared" si="26"/>
        <v>5432</v>
      </c>
      <c r="BD102" s="3">
        <f t="shared" si="27"/>
        <v>6797</v>
      </c>
      <c r="BE102" s="3">
        <f t="shared" si="28"/>
        <v>5925222.2100000009</v>
      </c>
      <c r="BF102" s="3">
        <f t="shared" si="40"/>
        <v>5810897.2100000009</v>
      </c>
      <c r="BG102" s="2">
        <f t="shared" si="29"/>
        <v>1100.1387745504376</v>
      </c>
      <c r="BH102" s="6">
        <f t="shared" si="30"/>
        <v>1.4999999999999999E-2</v>
      </c>
      <c r="BI102" s="3">
        <f t="shared" si="41"/>
        <v>2592024.5941325859</v>
      </c>
      <c r="BJ102" s="3">
        <f t="shared" si="31"/>
        <v>565471330.11892486</v>
      </c>
      <c r="BK102" s="3">
        <f t="shared" si="50"/>
        <v>0</v>
      </c>
      <c r="BL102" s="3">
        <f t="shared" si="43"/>
        <v>0</v>
      </c>
      <c r="BM102" s="3">
        <f t="shared" si="32"/>
        <v>0</v>
      </c>
      <c r="BN102" s="3">
        <f t="shared" si="33"/>
        <v>0</v>
      </c>
      <c r="BO102" s="3">
        <f t="shared" si="44"/>
        <v>0</v>
      </c>
      <c r="BP102" s="3">
        <f t="shared" si="45"/>
        <v>0</v>
      </c>
      <c r="BQ102" s="3">
        <f t="shared" si="34"/>
        <v>351494338.4688648</v>
      </c>
      <c r="BR102" s="3">
        <f t="shared" si="46"/>
        <v>0</v>
      </c>
      <c r="BS102" s="3">
        <f t="shared" si="47"/>
        <v>0</v>
      </c>
      <c r="BT102" s="3">
        <f t="shared" si="35"/>
        <v>0</v>
      </c>
      <c r="BU102" s="3">
        <f t="shared" si="36"/>
        <v>0</v>
      </c>
      <c r="BV102" s="3">
        <f t="shared" si="37"/>
        <v>0</v>
      </c>
      <c r="BW102" s="3">
        <f t="shared" si="48"/>
        <v>0</v>
      </c>
      <c r="BX102" s="3">
        <f t="shared" si="38"/>
        <v>0</v>
      </c>
      <c r="BY102" s="3">
        <f t="shared" si="49"/>
        <v>4502890.0500000007</v>
      </c>
    </row>
    <row r="103" spans="1:77" x14ac:dyDescent="0.25">
      <c r="A103">
        <v>72904</v>
      </c>
      <c r="B103" t="s">
        <v>179</v>
      </c>
      <c r="C103" s="37">
        <v>42779.493055555555</v>
      </c>
      <c r="D103" s="5" t="s">
        <v>75</v>
      </c>
      <c r="E103" s="2">
        <v>95.081000000000003</v>
      </c>
      <c r="F103" s="2">
        <v>1.881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3.9169999999999998</v>
      </c>
      <c r="N103" s="2">
        <v>28.082999999999998</v>
      </c>
      <c r="O103" s="2">
        <v>0</v>
      </c>
      <c r="P103" s="2">
        <v>0</v>
      </c>
      <c r="Q103" s="2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12304</v>
      </c>
      <c r="X103" s="3">
        <v>0</v>
      </c>
      <c r="Y103" s="4">
        <v>0.98</v>
      </c>
      <c r="Z103" s="4">
        <v>1.06</v>
      </c>
      <c r="AA103" s="5" t="s">
        <v>75</v>
      </c>
      <c r="AB103" s="3">
        <v>16052</v>
      </c>
      <c r="AC103" s="3">
        <v>289796</v>
      </c>
      <c r="AD103" s="2">
        <v>191.10931629999999</v>
      </c>
      <c r="AE103" s="3">
        <v>16831293</v>
      </c>
      <c r="AF103" s="3">
        <v>1237865</v>
      </c>
      <c r="AG103" s="3">
        <v>0</v>
      </c>
      <c r="AH103" s="3">
        <v>1313653</v>
      </c>
      <c r="AI103" s="4">
        <v>1.04</v>
      </c>
      <c r="AJ103" s="3">
        <v>118321083</v>
      </c>
      <c r="AK103" s="3">
        <v>37605</v>
      </c>
      <c r="AL103" s="3">
        <v>0</v>
      </c>
      <c r="AM103" s="3">
        <v>0</v>
      </c>
      <c r="AN103" s="3">
        <v>36000</v>
      </c>
      <c r="AO103" s="3">
        <v>0</v>
      </c>
      <c r="AP103" s="3">
        <v>0</v>
      </c>
      <c r="AQ103" s="3">
        <v>5037</v>
      </c>
      <c r="AR103" s="3">
        <v>5252</v>
      </c>
      <c r="AS103" s="3">
        <v>757139</v>
      </c>
      <c r="AT103" s="2">
        <v>144.84299999999999</v>
      </c>
      <c r="AU103" s="2">
        <v>143.44300000000001</v>
      </c>
      <c r="AV103" s="5" t="s">
        <v>1506</v>
      </c>
      <c r="AW103" s="3">
        <v>481032</v>
      </c>
      <c r="AX103" s="3">
        <v>0</v>
      </c>
      <c r="AY103" s="3">
        <v>6940</v>
      </c>
      <c r="AZ103" s="3">
        <v>0</v>
      </c>
      <c r="BA103" s="3">
        <f t="shared" si="39"/>
        <v>7228</v>
      </c>
      <c r="BB103" s="3">
        <f t="shared" si="25"/>
        <v>5037</v>
      </c>
      <c r="BC103" s="3">
        <f t="shared" si="26"/>
        <v>5252</v>
      </c>
      <c r="BD103" s="3">
        <f t="shared" si="27"/>
        <v>7228</v>
      </c>
      <c r="BE103" s="3">
        <f t="shared" si="28"/>
        <v>757139.56992000004</v>
      </c>
      <c r="BF103" s="3">
        <f t="shared" si="40"/>
        <v>744835.56992000004</v>
      </c>
      <c r="BG103" s="2">
        <f t="shared" si="29"/>
        <v>144.84613515179748</v>
      </c>
      <c r="BH103" s="6">
        <f t="shared" si="30"/>
        <v>1.4999999999999999E-2</v>
      </c>
      <c r="BI103" s="3">
        <f t="shared" si="41"/>
        <v>194204.21580172575</v>
      </c>
      <c r="BJ103" s="3">
        <f t="shared" si="31"/>
        <v>74450913.468023911</v>
      </c>
      <c r="BK103" s="3">
        <f t="shared" si="50"/>
        <v>43870169.531976089</v>
      </c>
      <c r="BL103" s="3">
        <f t="shared" si="43"/>
        <v>458965.94276186253</v>
      </c>
      <c r="BM103" s="3">
        <f t="shared" si="32"/>
        <v>5377.4238188810368</v>
      </c>
      <c r="BN103" s="3">
        <f t="shared" si="33"/>
        <v>6828.0419505021146</v>
      </c>
      <c r="BO103" s="3">
        <f t="shared" si="44"/>
        <v>12577.730907193187</v>
      </c>
      <c r="BP103" s="3">
        <f t="shared" si="45"/>
        <v>452137.90081136039</v>
      </c>
      <c r="BQ103" s="3">
        <f t="shared" si="34"/>
        <v>46278340.180999294</v>
      </c>
      <c r="BR103" s="3">
        <f t="shared" si="46"/>
        <v>72042742.819000706</v>
      </c>
      <c r="BS103" s="3">
        <f t="shared" si="47"/>
        <v>0</v>
      </c>
      <c r="BT103" s="3">
        <f t="shared" si="35"/>
        <v>0</v>
      </c>
      <c r="BU103" s="3">
        <f t="shared" si="36"/>
        <v>0</v>
      </c>
      <c r="BV103" s="3">
        <f t="shared" si="37"/>
        <v>0</v>
      </c>
      <c r="BW103" s="3">
        <f t="shared" si="48"/>
        <v>0</v>
      </c>
      <c r="BX103" s="3">
        <f t="shared" si="38"/>
        <v>452137.90081136039</v>
      </c>
      <c r="BY103" s="3">
        <f t="shared" si="49"/>
        <v>0</v>
      </c>
    </row>
    <row r="104" spans="1:77" x14ac:dyDescent="0.25">
      <c r="A104">
        <v>109913</v>
      </c>
      <c r="B104" t="s">
        <v>180</v>
      </c>
      <c r="C104" s="37">
        <v>42779.493055555555</v>
      </c>
      <c r="D104" s="5" t="s">
        <v>75</v>
      </c>
      <c r="E104" s="2">
        <v>306.86900000000003</v>
      </c>
      <c r="F104" s="2">
        <v>30.875</v>
      </c>
      <c r="G104" s="2">
        <v>18.28</v>
      </c>
      <c r="H104" s="2">
        <v>0</v>
      </c>
      <c r="I104" s="2">
        <v>0</v>
      </c>
      <c r="J104" s="2">
        <v>0</v>
      </c>
      <c r="K104" s="2">
        <v>0</v>
      </c>
      <c r="L104" s="2">
        <v>31.93</v>
      </c>
      <c r="M104" s="2">
        <v>17.419</v>
      </c>
      <c r="N104" s="2">
        <v>258.67</v>
      </c>
      <c r="O104" s="2">
        <v>0</v>
      </c>
      <c r="P104" s="2">
        <v>3.99</v>
      </c>
      <c r="Q104" s="2">
        <v>0</v>
      </c>
      <c r="R104" s="3">
        <v>27426</v>
      </c>
      <c r="S104" s="3">
        <v>0</v>
      </c>
      <c r="T104" s="3">
        <v>-1325</v>
      </c>
      <c r="U104" s="3">
        <v>-52</v>
      </c>
      <c r="V104" s="3">
        <v>0</v>
      </c>
      <c r="W104" s="3">
        <v>80421</v>
      </c>
      <c r="X104" s="3">
        <v>2810</v>
      </c>
      <c r="Y104" s="4">
        <v>1</v>
      </c>
      <c r="Z104" s="4">
        <v>1.05</v>
      </c>
      <c r="AA104" s="5" t="s">
        <v>75</v>
      </c>
      <c r="AB104" s="3">
        <v>66708</v>
      </c>
      <c r="AC104" s="3">
        <v>1066485</v>
      </c>
      <c r="AD104" s="2">
        <v>472.3721405</v>
      </c>
      <c r="AE104" s="3">
        <v>33032098</v>
      </c>
      <c r="AF104" s="3">
        <v>1235178</v>
      </c>
      <c r="AG104" s="3">
        <v>135869</v>
      </c>
      <c r="AH104" s="3">
        <v>1445158</v>
      </c>
      <c r="AI104" s="4">
        <v>1.17</v>
      </c>
      <c r="AJ104" s="3">
        <v>117826421</v>
      </c>
      <c r="AK104" s="3">
        <v>132510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5140</v>
      </c>
      <c r="AR104" s="3">
        <v>5322</v>
      </c>
      <c r="AS104" s="3">
        <v>3312307</v>
      </c>
      <c r="AT104" s="2">
        <v>613.03899999999999</v>
      </c>
      <c r="AV104" s="5" t="s">
        <v>2024</v>
      </c>
      <c r="BA104" s="3">
        <f t="shared" si="39"/>
        <v>7043</v>
      </c>
      <c r="BB104" s="3">
        <f t="shared" si="25"/>
        <v>5140</v>
      </c>
      <c r="BC104" s="3">
        <f t="shared" si="26"/>
        <v>5322</v>
      </c>
      <c r="BD104" s="3">
        <f t="shared" si="27"/>
        <v>7043</v>
      </c>
      <c r="BE104" s="3">
        <f t="shared" si="28"/>
        <v>3312308.2335400004</v>
      </c>
      <c r="BF104" s="3">
        <f t="shared" si="40"/>
        <v>3205786.2335400004</v>
      </c>
      <c r="BG104" s="2">
        <f t="shared" si="29"/>
        <v>613.02938202512075</v>
      </c>
      <c r="BH104" s="6">
        <f t="shared" si="30"/>
        <v>1.4999999999999999E-2</v>
      </c>
      <c r="BI104" s="3">
        <f t="shared" si="41"/>
        <v>1338111.4548764073</v>
      </c>
      <c r="BJ104" s="3">
        <f t="shared" si="31"/>
        <v>315097102.36091208</v>
      </c>
      <c r="BK104" s="3">
        <f t="shared" si="50"/>
        <v>0</v>
      </c>
      <c r="BL104" s="3">
        <f t="shared" si="43"/>
        <v>0</v>
      </c>
      <c r="BM104" s="3">
        <f t="shared" si="32"/>
        <v>0</v>
      </c>
      <c r="BN104" s="3">
        <f t="shared" si="33"/>
        <v>0</v>
      </c>
      <c r="BO104" s="3">
        <f t="shared" si="44"/>
        <v>0</v>
      </c>
      <c r="BP104" s="3">
        <f t="shared" si="45"/>
        <v>0</v>
      </c>
      <c r="BQ104" s="3">
        <f t="shared" si="34"/>
        <v>195862887.55702609</v>
      </c>
      <c r="BR104" s="3">
        <f t="shared" si="46"/>
        <v>0</v>
      </c>
      <c r="BS104" s="3">
        <f t="shared" si="47"/>
        <v>0</v>
      </c>
      <c r="BT104" s="3">
        <f t="shared" si="35"/>
        <v>0</v>
      </c>
      <c r="BU104" s="3">
        <f t="shared" si="36"/>
        <v>0</v>
      </c>
      <c r="BV104" s="3">
        <f t="shared" si="37"/>
        <v>0</v>
      </c>
      <c r="BW104" s="3">
        <f t="shared" si="48"/>
        <v>0</v>
      </c>
      <c r="BX104" s="3">
        <f t="shared" si="38"/>
        <v>0</v>
      </c>
      <c r="BY104" s="3">
        <f t="shared" si="49"/>
        <v>2134044.0235400004</v>
      </c>
    </row>
    <row r="105" spans="1:77" x14ac:dyDescent="0.25">
      <c r="A105">
        <v>123807</v>
      </c>
      <c r="B105" t="s">
        <v>181</v>
      </c>
      <c r="C105" s="37">
        <v>42776.52847222222</v>
      </c>
      <c r="D105" s="5" t="s">
        <v>76</v>
      </c>
      <c r="E105" s="2">
        <v>651.63800000000003</v>
      </c>
      <c r="F105" s="2">
        <v>21.302</v>
      </c>
      <c r="G105" s="2">
        <v>12.597</v>
      </c>
      <c r="H105" s="2">
        <v>0</v>
      </c>
      <c r="I105" s="2">
        <v>0</v>
      </c>
      <c r="J105" s="2">
        <v>0</v>
      </c>
      <c r="K105" s="2">
        <v>0</v>
      </c>
      <c r="L105" s="2">
        <v>121.708</v>
      </c>
      <c r="M105" s="2">
        <v>0</v>
      </c>
      <c r="N105" s="2">
        <v>575.29999999999995</v>
      </c>
      <c r="O105" s="2">
        <v>0</v>
      </c>
      <c r="P105" s="2">
        <v>214.82</v>
      </c>
      <c r="Q105" s="2">
        <v>0</v>
      </c>
      <c r="R105" s="3">
        <v>88241</v>
      </c>
      <c r="S105" s="3">
        <v>0</v>
      </c>
      <c r="T105" s="3">
        <v>0</v>
      </c>
      <c r="U105" s="3">
        <v>0</v>
      </c>
      <c r="V105" s="3">
        <v>0</v>
      </c>
      <c r="W105" s="3">
        <v>12916</v>
      </c>
      <c r="X105" s="3">
        <v>138881</v>
      </c>
      <c r="Y105" s="4">
        <v>0</v>
      </c>
      <c r="Z105" s="4">
        <v>1</v>
      </c>
      <c r="AA105" s="5" t="s">
        <v>75</v>
      </c>
      <c r="AB105" s="3">
        <v>0</v>
      </c>
      <c r="AC105" s="3">
        <v>0</v>
      </c>
      <c r="AD105" s="2">
        <v>0</v>
      </c>
      <c r="AE105" s="3">
        <v>0</v>
      </c>
      <c r="AF105" s="3">
        <v>0</v>
      </c>
      <c r="AG105" s="3">
        <v>0</v>
      </c>
      <c r="AH105" s="3">
        <v>0</v>
      </c>
      <c r="AI105" s="4">
        <v>0</v>
      </c>
      <c r="AJ105" s="3">
        <v>0</v>
      </c>
      <c r="AK105" s="3">
        <v>194978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5050</v>
      </c>
      <c r="AR105" s="3">
        <v>5334</v>
      </c>
      <c r="AS105" s="3">
        <v>6486279</v>
      </c>
      <c r="AT105" s="2">
        <v>1230.7550000000001</v>
      </c>
      <c r="AV105" s="5" t="s">
        <v>2031</v>
      </c>
      <c r="AX105" s="3">
        <v>0</v>
      </c>
      <c r="AZ105" s="3">
        <v>0</v>
      </c>
      <c r="BA105" s="3">
        <f t="shared" si="39"/>
        <v>6465</v>
      </c>
      <c r="BB105" s="3">
        <f t="shared" si="25"/>
        <v>5050</v>
      </c>
      <c r="BC105" s="3">
        <f t="shared" si="26"/>
        <v>5335</v>
      </c>
      <c r="BD105" s="3">
        <f t="shared" si="27"/>
        <v>6465</v>
      </c>
      <c r="BE105" s="3">
        <f t="shared" si="28"/>
        <v>6486278.6925000008</v>
      </c>
      <c r="BF105" s="3">
        <f t="shared" si="40"/>
        <v>6385121.6925000008</v>
      </c>
      <c r="BG105" s="2">
        <f t="shared" si="29"/>
        <v>1230.6084195832213</v>
      </c>
      <c r="BH105" s="6">
        <f t="shared" si="30"/>
        <v>1.4999999999999999E-2</v>
      </c>
      <c r="BI105" s="3">
        <f t="shared" si="41"/>
        <v>0</v>
      </c>
      <c r="BJ105" s="3">
        <f t="shared" si="31"/>
        <v>632532727.66577578</v>
      </c>
      <c r="BK105" s="3">
        <f t="shared" si="50"/>
        <v>0</v>
      </c>
      <c r="BL105" s="3">
        <f t="shared" si="43"/>
        <v>0</v>
      </c>
      <c r="BM105" s="3">
        <f t="shared" si="32"/>
        <v>0</v>
      </c>
      <c r="BN105" s="3">
        <f t="shared" si="33"/>
        <v>0</v>
      </c>
      <c r="BO105" s="3">
        <f t="shared" si="44"/>
        <v>0</v>
      </c>
      <c r="BP105" s="3">
        <f t="shared" si="45"/>
        <v>0</v>
      </c>
      <c r="BQ105" s="3">
        <f t="shared" si="34"/>
        <v>393179390.05683923</v>
      </c>
      <c r="BR105" s="3">
        <f t="shared" si="46"/>
        <v>0</v>
      </c>
      <c r="BS105" s="3">
        <f t="shared" si="47"/>
        <v>0</v>
      </c>
      <c r="BT105" s="3">
        <f t="shared" si="35"/>
        <v>0</v>
      </c>
      <c r="BU105" s="3">
        <f t="shared" si="36"/>
        <v>0</v>
      </c>
      <c r="BV105" s="3">
        <f t="shared" si="37"/>
        <v>0</v>
      </c>
      <c r="BW105" s="3">
        <f t="shared" si="48"/>
        <v>0</v>
      </c>
      <c r="BX105" s="3">
        <f t="shared" si="38"/>
        <v>0</v>
      </c>
      <c r="BY105" s="3">
        <f t="shared" si="49"/>
        <v>6486278.6925000008</v>
      </c>
    </row>
    <row r="106" spans="1:77" x14ac:dyDescent="0.25">
      <c r="A106">
        <v>130901</v>
      </c>
      <c r="B106" t="s">
        <v>182</v>
      </c>
      <c r="C106" s="37">
        <v>42779.493055555555</v>
      </c>
      <c r="D106" s="5" t="s">
        <v>75</v>
      </c>
      <c r="E106" s="2">
        <v>7305.7839999999997</v>
      </c>
      <c r="F106" s="2">
        <v>334.08</v>
      </c>
      <c r="G106" s="2">
        <v>225</v>
      </c>
      <c r="H106" s="2">
        <v>9</v>
      </c>
      <c r="I106" s="2">
        <v>0</v>
      </c>
      <c r="J106" s="2">
        <v>0</v>
      </c>
      <c r="K106" s="2">
        <v>0</v>
      </c>
      <c r="L106" s="2">
        <v>410</v>
      </c>
      <c r="M106" s="2">
        <v>380</v>
      </c>
      <c r="N106" s="2">
        <v>1750</v>
      </c>
      <c r="O106" s="2">
        <v>0.23699999999999999</v>
      </c>
      <c r="P106" s="2">
        <v>270</v>
      </c>
      <c r="Q106" s="2">
        <v>0</v>
      </c>
      <c r="R106" s="3">
        <v>673750</v>
      </c>
      <c r="S106" s="3">
        <v>0</v>
      </c>
      <c r="T106" s="3">
        <v>0</v>
      </c>
      <c r="U106" s="3">
        <v>0</v>
      </c>
      <c r="V106" s="3">
        <v>136694</v>
      </c>
      <c r="W106" s="3">
        <v>843311</v>
      </c>
      <c r="X106" s="3">
        <v>143694</v>
      </c>
      <c r="Y106" s="4">
        <v>0.97330000000000005</v>
      </c>
      <c r="Z106" s="4">
        <v>1.0900000000000001</v>
      </c>
      <c r="AA106" s="5" t="s">
        <v>76</v>
      </c>
      <c r="AB106" s="3">
        <v>965795</v>
      </c>
      <c r="AC106" s="3">
        <v>8964643</v>
      </c>
      <c r="AD106" s="2">
        <v>3722.2419289999998</v>
      </c>
      <c r="AE106" s="3">
        <v>607266090</v>
      </c>
      <c r="AF106" s="3">
        <v>56415352</v>
      </c>
      <c r="AG106" s="3">
        <v>388352</v>
      </c>
      <c r="AH106" s="3">
        <v>60281482</v>
      </c>
      <c r="AI106" s="4">
        <v>1.04</v>
      </c>
      <c r="AJ106" s="3">
        <v>5597316382</v>
      </c>
      <c r="AK106" s="3">
        <v>2962415</v>
      </c>
      <c r="AL106" s="3">
        <v>0</v>
      </c>
      <c r="AM106" s="3">
        <v>0</v>
      </c>
      <c r="AN106" s="3">
        <v>819486</v>
      </c>
      <c r="AO106" s="3">
        <v>0</v>
      </c>
      <c r="AP106" s="3">
        <v>0</v>
      </c>
      <c r="AQ106" s="3">
        <v>5003</v>
      </c>
      <c r="AR106" s="3">
        <v>5322</v>
      </c>
      <c r="AS106" s="3">
        <v>49019742</v>
      </c>
      <c r="AT106" s="2">
        <v>9184.0010000000002</v>
      </c>
      <c r="AU106" s="2">
        <v>9140.5239999999994</v>
      </c>
      <c r="AV106" s="5" t="s">
        <v>1703</v>
      </c>
      <c r="AW106" s="3">
        <v>9581812</v>
      </c>
      <c r="AX106" s="3">
        <v>567905</v>
      </c>
      <c r="AY106" s="3">
        <v>139936</v>
      </c>
      <c r="AZ106" s="3">
        <v>24003</v>
      </c>
      <c r="BA106" s="3">
        <f t="shared" si="39"/>
        <v>5322</v>
      </c>
      <c r="BB106" s="3">
        <f t="shared" si="25"/>
        <v>5003</v>
      </c>
      <c r="BC106" s="3">
        <f t="shared" si="26"/>
        <v>5322</v>
      </c>
      <c r="BD106" s="3">
        <f t="shared" si="27"/>
        <v>5322</v>
      </c>
      <c r="BE106" s="3">
        <f t="shared" si="28"/>
        <v>49019742.174739994</v>
      </c>
      <c r="BF106" s="3">
        <f t="shared" si="40"/>
        <v>47365987.174739994</v>
      </c>
      <c r="BG106" s="2">
        <f t="shared" si="29"/>
        <v>9183.7760473965609</v>
      </c>
      <c r="BH106" s="6">
        <f t="shared" si="30"/>
        <v>1.4999999999999999E-2</v>
      </c>
      <c r="BI106" s="3">
        <f t="shared" si="41"/>
        <v>21538657.306457438</v>
      </c>
      <c r="BJ106" s="3">
        <f t="shared" si="31"/>
        <v>4720460888.3618326</v>
      </c>
      <c r="BK106" s="3">
        <f t="shared" si="50"/>
        <v>876855493.63816738</v>
      </c>
      <c r="BL106" s="3">
        <f t="shared" si="43"/>
        <v>8837826.549489297</v>
      </c>
      <c r="BM106" s="3">
        <f t="shared" si="32"/>
        <v>5180.606017063983</v>
      </c>
      <c r="BN106" s="3">
        <f t="shared" si="33"/>
        <v>136475.5632121661</v>
      </c>
      <c r="BO106" s="3">
        <f t="shared" si="44"/>
        <v>120144.27793488531</v>
      </c>
      <c r="BP106" s="3">
        <f t="shared" si="45"/>
        <v>8564656.9862771314</v>
      </c>
      <c r="BQ106" s="3">
        <f t="shared" si="34"/>
        <v>2934216447.1432014</v>
      </c>
      <c r="BR106" s="3">
        <f t="shared" si="46"/>
        <v>2663099934.8567986</v>
      </c>
      <c r="BS106" s="3">
        <f t="shared" si="47"/>
        <v>184770.72141703128</v>
      </c>
      <c r="BT106" s="3">
        <f t="shared" si="35"/>
        <v>71.62</v>
      </c>
      <c r="BU106" s="3">
        <f t="shared" si="36"/>
        <v>23878.712655329447</v>
      </c>
      <c r="BV106" s="3">
        <f t="shared" si="37"/>
        <v>2511.8330602946571</v>
      </c>
      <c r="BW106" s="3">
        <f t="shared" si="48"/>
        <v>433883.27066761197</v>
      </c>
      <c r="BX106" s="3">
        <f t="shared" si="38"/>
        <v>8998540.2569447439</v>
      </c>
      <c r="BY106" s="3">
        <f t="shared" si="49"/>
        <v>0</v>
      </c>
    </row>
    <row r="107" spans="1:77" x14ac:dyDescent="0.25">
      <c r="A107">
        <v>116916</v>
      </c>
      <c r="B107" t="s">
        <v>183</v>
      </c>
      <c r="C107" s="37">
        <v>42779.493055555555</v>
      </c>
      <c r="D107" s="5" t="s">
        <v>75</v>
      </c>
      <c r="E107" s="2">
        <v>454.07</v>
      </c>
      <c r="F107" s="2">
        <v>50.805</v>
      </c>
      <c r="G107" s="2">
        <v>0.2</v>
      </c>
      <c r="H107" s="2">
        <v>2.4</v>
      </c>
      <c r="I107" s="2">
        <v>0</v>
      </c>
      <c r="J107" s="2">
        <v>0</v>
      </c>
      <c r="K107" s="2">
        <v>0</v>
      </c>
      <c r="L107" s="2">
        <v>35</v>
      </c>
      <c r="M107" s="2">
        <v>24</v>
      </c>
      <c r="N107" s="2">
        <v>276</v>
      </c>
      <c r="O107" s="2">
        <v>0</v>
      </c>
      <c r="P107" s="2">
        <v>1.9</v>
      </c>
      <c r="Q107" s="2">
        <v>0</v>
      </c>
      <c r="R107" s="3">
        <v>44275</v>
      </c>
      <c r="S107" s="3">
        <v>0</v>
      </c>
      <c r="T107" s="3">
        <v>-154</v>
      </c>
      <c r="U107" s="3">
        <v>-6</v>
      </c>
      <c r="V107" s="3">
        <v>0</v>
      </c>
      <c r="W107" s="3">
        <v>5333</v>
      </c>
      <c r="X107" s="3">
        <v>1319</v>
      </c>
      <c r="Y107" s="4">
        <v>1</v>
      </c>
      <c r="Z107" s="4">
        <v>1.07</v>
      </c>
      <c r="AA107" s="5" t="s">
        <v>75</v>
      </c>
      <c r="AB107" s="3">
        <v>20122</v>
      </c>
      <c r="AC107" s="3">
        <v>1286906</v>
      </c>
      <c r="AD107" s="2">
        <v>211.3879393</v>
      </c>
      <c r="AE107" s="3">
        <v>5496156</v>
      </c>
      <c r="AF107" s="3">
        <v>157687</v>
      </c>
      <c r="AG107" s="3">
        <v>17346</v>
      </c>
      <c r="AH107" s="3">
        <v>184494</v>
      </c>
      <c r="AI107" s="4">
        <v>1.17</v>
      </c>
      <c r="AJ107" s="3">
        <v>13701311</v>
      </c>
      <c r="AK107" s="3">
        <v>185074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5140</v>
      </c>
      <c r="AR107" s="3">
        <v>5395</v>
      </c>
      <c r="AS107" s="3">
        <v>4354361</v>
      </c>
      <c r="AT107" s="2">
        <v>817.73800000000006</v>
      </c>
      <c r="AV107" s="5" t="s">
        <v>1533</v>
      </c>
      <c r="BA107" s="3">
        <f t="shared" si="39"/>
        <v>6941</v>
      </c>
      <c r="BB107" s="3">
        <f t="shared" si="25"/>
        <v>5140</v>
      </c>
      <c r="BC107" s="3">
        <f t="shared" si="26"/>
        <v>5395</v>
      </c>
      <c r="BD107" s="3">
        <f t="shared" si="27"/>
        <v>6941</v>
      </c>
      <c r="BE107" s="3">
        <f t="shared" si="28"/>
        <v>4354360.3150000013</v>
      </c>
      <c r="BF107" s="3">
        <f t="shared" si="40"/>
        <v>4304906.3150000013</v>
      </c>
      <c r="BG107" s="2">
        <f t="shared" si="29"/>
        <v>817.73706069759453</v>
      </c>
      <c r="BH107" s="6">
        <f t="shared" si="30"/>
        <v>1.4999999999999999E-2</v>
      </c>
      <c r="BI107" s="3">
        <f t="shared" si="41"/>
        <v>4871057.5773678841</v>
      </c>
      <c r="BJ107" s="3">
        <f t="shared" si="31"/>
        <v>596124665.42073619</v>
      </c>
      <c r="BK107" s="3">
        <f t="shared" si="50"/>
        <v>0</v>
      </c>
      <c r="BL107" s="3">
        <f t="shared" si="43"/>
        <v>0</v>
      </c>
      <c r="BM107" s="3">
        <f t="shared" si="32"/>
        <v>0</v>
      </c>
      <c r="BN107" s="3">
        <f t="shared" si="33"/>
        <v>0</v>
      </c>
      <c r="BO107" s="3">
        <f t="shared" si="44"/>
        <v>0</v>
      </c>
      <c r="BP107" s="3">
        <f t="shared" si="45"/>
        <v>0</v>
      </c>
      <c r="BQ107" s="3">
        <f t="shared" si="34"/>
        <v>370548308.56405681</v>
      </c>
      <c r="BR107" s="3">
        <f t="shared" si="46"/>
        <v>0</v>
      </c>
      <c r="BS107" s="3">
        <f t="shared" si="47"/>
        <v>0</v>
      </c>
      <c r="BT107" s="3">
        <f t="shared" si="35"/>
        <v>0</v>
      </c>
      <c r="BU107" s="3">
        <f t="shared" si="36"/>
        <v>0</v>
      </c>
      <c r="BV107" s="3">
        <f t="shared" si="37"/>
        <v>0</v>
      </c>
      <c r="BW107" s="3">
        <f t="shared" si="48"/>
        <v>0</v>
      </c>
      <c r="BX107" s="3">
        <f t="shared" si="38"/>
        <v>0</v>
      </c>
      <c r="BY107" s="3">
        <f t="shared" si="49"/>
        <v>4217347.205000001</v>
      </c>
    </row>
    <row r="108" spans="1:77" x14ac:dyDescent="0.25">
      <c r="A108">
        <v>241901</v>
      </c>
      <c r="B108" t="s">
        <v>184</v>
      </c>
      <c r="C108" s="37">
        <v>42776.52847222222</v>
      </c>
      <c r="D108" s="5" t="s">
        <v>75</v>
      </c>
      <c r="E108" s="2">
        <v>1002.561</v>
      </c>
      <c r="F108" s="2">
        <v>69.653999999999996</v>
      </c>
      <c r="G108" s="2">
        <v>31.678000000000001</v>
      </c>
      <c r="H108" s="2">
        <v>0</v>
      </c>
      <c r="I108" s="2">
        <v>0</v>
      </c>
      <c r="J108" s="2">
        <v>0</v>
      </c>
      <c r="K108" s="2">
        <v>0</v>
      </c>
      <c r="L108" s="2">
        <v>104.19199999999999</v>
      </c>
      <c r="M108" s="2">
        <v>42.475999999999999</v>
      </c>
      <c r="N108" s="2">
        <v>703.44600000000003</v>
      </c>
      <c r="O108" s="2">
        <v>0.17899999999999999</v>
      </c>
      <c r="P108" s="2">
        <v>56.148000000000003</v>
      </c>
      <c r="Q108" s="2">
        <v>0</v>
      </c>
      <c r="R108" s="3">
        <v>91493</v>
      </c>
      <c r="S108" s="3">
        <v>0</v>
      </c>
      <c r="T108" s="3">
        <v>-3123</v>
      </c>
      <c r="U108" s="3">
        <v>-121</v>
      </c>
      <c r="V108" s="3">
        <v>0</v>
      </c>
      <c r="W108" s="3">
        <v>160697</v>
      </c>
      <c r="X108" s="3">
        <v>35289</v>
      </c>
      <c r="Y108" s="4">
        <v>1</v>
      </c>
      <c r="Z108" s="4">
        <v>1.0900000000000001</v>
      </c>
      <c r="AA108" s="5" t="s">
        <v>75</v>
      </c>
      <c r="AB108" s="3">
        <v>676537</v>
      </c>
      <c r="AC108" s="3">
        <v>2885641</v>
      </c>
      <c r="AD108" s="2">
        <v>1215.8048002999999</v>
      </c>
      <c r="AE108" s="3">
        <v>175659159</v>
      </c>
      <c r="AF108" s="3">
        <v>2888981</v>
      </c>
      <c r="AG108" s="3">
        <v>0</v>
      </c>
      <c r="AH108" s="3">
        <v>3004540</v>
      </c>
      <c r="AI108" s="4">
        <v>1.04</v>
      </c>
      <c r="AJ108" s="3">
        <v>277855279</v>
      </c>
      <c r="AK108" s="3">
        <v>415378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5140</v>
      </c>
      <c r="AR108" s="3">
        <v>5468</v>
      </c>
      <c r="AS108" s="3">
        <v>9045135</v>
      </c>
      <c r="AT108" s="2">
        <v>1659.9939999999999</v>
      </c>
      <c r="AV108" s="5" t="s">
        <v>1958</v>
      </c>
      <c r="AX108" s="3">
        <v>0</v>
      </c>
      <c r="AZ108" s="3">
        <v>0</v>
      </c>
      <c r="BA108" s="3">
        <f t="shared" si="39"/>
        <v>6285</v>
      </c>
      <c r="BB108" s="3">
        <f t="shared" si="25"/>
        <v>5140</v>
      </c>
      <c r="BC108" s="3">
        <f t="shared" si="26"/>
        <v>5468</v>
      </c>
      <c r="BD108" s="3">
        <f t="shared" si="27"/>
        <v>6285</v>
      </c>
      <c r="BE108" s="3">
        <f t="shared" si="28"/>
        <v>9045133.5253500007</v>
      </c>
      <c r="BF108" s="3">
        <f t="shared" si="40"/>
        <v>8796066.5253500007</v>
      </c>
      <c r="BG108" s="2">
        <f t="shared" si="29"/>
        <v>1659.9705983186366</v>
      </c>
      <c r="BH108" s="6">
        <f t="shared" si="30"/>
        <v>1.4999999999999999E-2</v>
      </c>
      <c r="BI108" s="3">
        <f t="shared" si="41"/>
        <v>4448158.2720384253</v>
      </c>
      <c r="BJ108" s="3">
        <f t="shared" si="31"/>
        <v>853224887.53577924</v>
      </c>
      <c r="BK108" s="3">
        <f t="shared" si="50"/>
        <v>0</v>
      </c>
      <c r="BL108" s="3">
        <f t="shared" si="43"/>
        <v>0</v>
      </c>
      <c r="BM108" s="3">
        <f t="shared" si="32"/>
        <v>0</v>
      </c>
      <c r="BN108" s="3">
        <f t="shared" si="33"/>
        <v>0</v>
      </c>
      <c r="BO108" s="3">
        <f t="shared" si="44"/>
        <v>0</v>
      </c>
      <c r="BP108" s="3">
        <f t="shared" si="45"/>
        <v>0</v>
      </c>
      <c r="BQ108" s="3">
        <f t="shared" si="34"/>
        <v>530360606.16280437</v>
      </c>
      <c r="BR108" s="3">
        <f t="shared" si="46"/>
        <v>0</v>
      </c>
      <c r="BS108" s="3">
        <f t="shared" si="47"/>
        <v>0</v>
      </c>
      <c r="BT108" s="3">
        <f t="shared" si="35"/>
        <v>0</v>
      </c>
      <c r="BU108" s="3">
        <f t="shared" si="36"/>
        <v>0</v>
      </c>
      <c r="BV108" s="3">
        <f t="shared" si="37"/>
        <v>0</v>
      </c>
      <c r="BW108" s="3">
        <f t="shared" si="48"/>
        <v>0</v>
      </c>
      <c r="BX108" s="3">
        <f t="shared" si="38"/>
        <v>0</v>
      </c>
      <c r="BY108" s="3">
        <f t="shared" si="49"/>
        <v>6266580.7353500007</v>
      </c>
    </row>
    <row r="109" spans="1:77" x14ac:dyDescent="0.25">
      <c r="A109">
        <v>74903</v>
      </c>
      <c r="B109" t="s">
        <v>185</v>
      </c>
      <c r="C109" s="37">
        <v>42779.493055555555</v>
      </c>
      <c r="D109" s="5" t="s">
        <v>75</v>
      </c>
      <c r="E109" s="2">
        <v>1499.377</v>
      </c>
      <c r="F109" s="2">
        <v>268.072</v>
      </c>
      <c r="G109" s="2">
        <v>40.052999999999997</v>
      </c>
      <c r="H109" s="2">
        <v>0</v>
      </c>
      <c r="I109" s="2">
        <v>0</v>
      </c>
      <c r="J109" s="2">
        <v>0</v>
      </c>
      <c r="K109" s="2">
        <v>0</v>
      </c>
      <c r="L109" s="2">
        <v>220.98400000000001</v>
      </c>
      <c r="M109" s="2">
        <v>90.340999999999994</v>
      </c>
      <c r="N109" s="2">
        <v>1475.876</v>
      </c>
      <c r="O109" s="2">
        <v>0.85399999999999998</v>
      </c>
      <c r="P109" s="2">
        <v>201.05699999999999</v>
      </c>
      <c r="Q109" s="2">
        <v>0</v>
      </c>
      <c r="R109" s="3">
        <v>147835</v>
      </c>
      <c r="S109" s="3">
        <v>0</v>
      </c>
      <c r="T109" s="3">
        <v>-6351</v>
      </c>
      <c r="U109" s="3">
        <v>-246</v>
      </c>
      <c r="V109" s="3">
        <v>0</v>
      </c>
      <c r="W109" s="3">
        <v>140628</v>
      </c>
      <c r="X109" s="3">
        <v>118764</v>
      </c>
      <c r="Y109" s="4">
        <v>1</v>
      </c>
      <c r="Z109" s="4">
        <v>1.08</v>
      </c>
      <c r="AA109" s="5" t="s">
        <v>75</v>
      </c>
      <c r="AB109" s="3">
        <v>369530</v>
      </c>
      <c r="AC109" s="3">
        <v>5085710</v>
      </c>
      <c r="AD109" s="2">
        <v>2239.7321087</v>
      </c>
      <c r="AE109" s="3">
        <v>234434794</v>
      </c>
      <c r="AF109" s="3">
        <v>6349373</v>
      </c>
      <c r="AG109" s="3">
        <v>0</v>
      </c>
      <c r="AH109" s="3">
        <v>6603983</v>
      </c>
      <c r="AI109" s="4">
        <v>1.0401</v>
      </c>
      <c r="AJ109" s="3">
        <v>565140894</v>
      </c>
      <c r="AK109" s="3">
        <v>662540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5140</v>
      </c>
      <c r="AR109" s="3">
        <v>5432</v>
      </c>
      <c r="AS109" s="3">
        <v>14683221</v>
      </c>
      <c r="AT109" s="2">
        <v>2726.5129999999999</v>
      </c>
      <c r="AV109" s="5" t="s">
        <v>1512</v>
      </c>
      <c r="AX109" s="3">
        <v>0</v>
      </c>
      <c r="AZ109" s="3">
        <v>0</v>
      </c>
      <c r="BA109" s="3">
        <f t="shared" si="39"/>
        <v>5907</v>
      </c>
      <c r="BB109" s="3">
        <f t="shared" si="25"/>
        <v>5140</v>
      </c>
      <c r="BC109" s="3">
        <f t="shared" si="26"/>
        <v>5432</v>
      </c>
      <c r="BD109" s="3">
        <f t="shared" si="27"/>
        <v>5907</v>
      </c>
      <c r="BE109" s="3">
        <f t="shared" si="28"/>
        <v>14683224.503620002</v>
      </c>
      <c r="BF109" s="3">
        <f t="shared" si="40"/>
        <v>14401112.503620002</v>
      </c>
      <c r="BG109" s="2">
        <f t="shared" si="29"/>
        <v>2726.4674781427589</v>
      </c>
      <c r="BH109" s="6">
        <f t="shared" si="30"/>
        <v>1.4999999999999999E-2</v>
      </c>
      <c r="BI109" s="3">
        <f t="shared" si="41"/>
        <v>5978224.9324170733</v>
      </c>
      <c r="BJ109" s="3">
        <f t="shared" si="31"/>
        <v>1401404283.765378</v>
      </c>
      <c r="BK109" s="3">
        <f t="shared" si="50"/>
        <v>0</v>
      </c>
      <c r="BL109" s="3">
        <f t="shared" si="43"/>
        <v>0</v>
      </c>
      <c r="BM109" s="3">
        <f t="shared" si="32"/>
        <v>0</v>
      </c>
      <c r="BN109" s="3">
        <f t="shared" si="33"/>
        <v>0</v>
      </c>
      <c r="BO109" s="3">
        <f t="shared" si="44"/>
        <v>0</v>
      </c>
      <c r="BP109" s="3">
        <f t="shared" si="45"/>
        <v>0</v>
      </c>
      <c r="BQ109" s="3">
        <f t="shared" si="34"/>
        <v>871106359.26661146</v>
      </c>
      <c r="BR109" s="3">
        <f t="shared" si="46"/>
        <v>0</v>
      </c>
      <c r="BS109" s="3">
        <f t="shared" si="47"/>
        <v>0</v>
      </c>
      <c r="BT109" s="3">
        <f t="shared" si="35"/>
        <v>0</v>
      </c>
      <c r="BU109" s="3">
        <f t="shared" si="36"/>
        <v>0</v>
      </c>
      <c r="BV109" s="3">
        <f t="shared" si="37"/>
        <v>0</v>
      </c>
      <c r="BW109" s="3">
        <f t="shared" si="48"/>
        <v>0</v>
      </c>
      <c r="BX109" s="3">
        <f t="shared" si="38"/>
        <v>0</v>
      </c>
      <c r="BY109" s="3">
        <f t="shared" si="49"/>
        <v>9031815.5636200011</v>
      </c>
    </row>
    <row r="110" spans="1:77" x14ac:dyDescent="0.25">
      <c r="A110">
        <v>148901</v>
      </c>
      <c r="B110" t="s">
        <v>186</v>
      </c>
      <c r="C110" s="37">
        <v>42779.493055555555</v>
      </c>
      <c r="D110" s="5" t="s">
        <v>75</v>
      </c>
      <c r="E110" s="2">
        <v>347.08800000000002</v>
      </c>
      <c r="F110" s="2">
        <v>21.664999999999999</v>
      </c>
      <c r="G110" s="2">
        <v>16.11</v>
      </c>
      <c r="H110" s="2">
        <v>0</v>
      </c>
      <c r="I110" s="2">
        <v>0</v>
      </c>
      <c r="J110" s="2">
        <v>0</v>
      </c>
      <c r="K110" s="2">
        <v>0</v>
      </c>
      <c r="L110" s="2">
        <v>36.305999999999997</v>
      </c>
      <c r="M110" s="2">
        <v>19.521999999999998</v>
      </c>
      <c r="N110" s="2">
        <v>269.52499999999998</v>
      </c>
      <c r="O110" s="2">
        <v>0</v>
      </c>
      <c r="P110" s="2">
        <v>83.367999999999995</v>
      </c>
      <c r="Q110" s="2">
        <v>0</v>
      </c>
      <c r="R110" s="3">
        <v>29494</v>
      </c>
      <c r="S110" s="3">
        <v>0</v>
      </c>
      <c r="T110" s="3">
        <v>-3706</v>
      </c>
      <c r="U110" s="3">
        <v>-144</v>
      </c>
      <c r="V110" s="3">
        <v>0</v>
      </c>
      <c r="W110" s="3">
        <v>12037</v>
      </c>
      <c r="X110" s="3">
        <v>65277</v>
      </c>
      <c r="Y110" s="4">
        <v>0.9667</v>
      </c>
      <c r="Z110" s="4">
        <v>1.07</v>
      </c>
      <c r="AA110" s="5" t="s">
        <v>76</v>
      </c>
      <c r="AB110" s="3">
        <v>278941</v>
      </c>
      <c r="AC110" s="3">
        <v>1425441</v>
      </c>
      <c r="AD110" s="2">
        <v>589.29768230000002</v>
      </c>
      <c r="AE110" s="3">
        <v>150187348</v>
      </c>
      <c r="AF110" s="3">
        <v>3180312</v>
      </c>
      <c r="AG110" s="3">
        <v>471437</v>
      </c>
      <c r="AH110" s="3">
        <v>3849141</v>
      </c>
      <c r="AI110" s="4">
        <v>1.17</v>
      </c>
      <c r="AJ110" s="3">
        <v>329752427</v>
      </c>
      <c r="AK110" s="3">
        <v>145492</v>
      </c>
      <c r="AL110" s="3">
        <v>0</v>
      </c>
      <c r="AM110" s="3">
        <v>0</v>
      </c>
      <c r="AN110" s="3">
        <v>43500</v>
      </c>
      <c r="AO110" s="3">
        <v>0</v>
      </c>
      <c r="AP110" s="3">
        <v>0</v>
      </c>
      <c r="AQ110" s="3">
        <v>4969</v>
      </c>
      <c r="AR110" s="3">
        <v>5216</v>
      </c>
      <c r="AS110" s="3">
        <v>3953241</v>
      </c>
      <c r="AT110" s="2">
        <v>769.35299999999995</v>
      </c>
      <c r="AU110" s="2">
        <v>732.73900000000003</v>
      </c>
      <c r="AV110" s="5" t="s">
        <v>1744</v>
      </c>
      <c r="AW110" s="3">
        <v>0</v>
      </c>
      <c r="AX110" s="3">
        <v>77073</v>
      </c>
      <c r="AY110" s="3">
        <v>0</v>
      </c>
      <c r="AZ110" s="3">
        <v>3250</v>
      </c>
      <c r="BA110" s="3">
        <f t="shared" si="39"/>
        <v>7830</v>
      </c>
      <c r="BB110" s="3">
        <f t="shared" si="25"/>
        <v>4969</v>
      </c>
      <c r="BC110" s="3">
        <f t="shared" si="26"/>
        <v>5216</v>
      </c>
      <c r="BD110" s="3">
        <f t="shared" si="27"/>
        <v>7830</v>
      </c>
      <c r="BE110" s="3">
        <f t="shared" si="28"/>
        <v>3953241.1582000009</v>
      </c>
      <c r="BF110" s="3">
        <f t="shared" si="40"/>
        <v>3915416.1582000009</v>
      </c>
      <c r="BG110" s="2">
        <f t="shared" si="29"/>
        <v>769.31178774789839</v>
      </c>
      <c r="BH110" s="6">
        <f t="shared" si="30"/>
        <v>1.4999999999999999E-2</v>
      </c>
      <c r="BI110" s="3">
        <f t="shared" si="41"/>
        <v>2079531.4521673061</v>
      </c>
      <c r="BJ110" s="3">
        <f t="shared" si="31"/>
        <v>395426258.90241975</v>
      </c>
      <c r="BK110" s="3">
        <f t="shared" si="50"/>
        <v>0</v>
      </c>
      <c r="BL110" s="3">
        <f t="shared" si="43"/>
        <v>0</v>
      </c>
      <c r="BM110" s="3">
        <f t="shared" si="32"/>
        <v>0</v>
      </c>
      <c r="BN110" s="3">
        <f t="shared" si="33"/>
        <v>0</v>
      </c>
      <c r="BO110" s="3">
        <f t="shared" si="44"/>
        <v>0</v>
      </c>
      <c r="BP110" s="3">
        <f t="shared" si="45"/>
        <v>0</v>
      </c>
      <c r="BQ110" s="3">
        <f t="shared" si="34"/>
        <v>245795116.18545353</v>
      </c>
      <c r="BR110" s="3">
        <f t="shared" si="46"/>
        <v>83957310.814546466</v>
      </c>
      <c r="BS110" s="3">
        <f t="shared" si="47"/>
        <v>120031.20977325618</v>
      </c>
      <c r="BT110" s="3">
        <f t="shared" si="35"/>
        <v>456.77941742639553</v>
      </c>
      <c r="BU110" s="3">
        <f t="shared" si="36"/>
        <v>3250</v>
      </c>
      <c r="BV110" s="3">
        <f t="shared" si="37"/>
        <v>1356.499443677601</v>
      </c>
      <c r="BW110" s="3">
        <f t="shared" si="48"/>
        <v>115424.71032957858</v>
      </c>
      <c r="BX110" s="3">
        <f t="shared" si="38"/>
        <v>115424.71032957858</v>
      </c>
      <c r="BY110" s="3">
        <f t="shared" si="49"/>
        <v>765524.44639100088</v>
      </c>
    </row>
    <row r="111" spans="1:77" x14ac:dyDescent="0.25">
      <c r="A111">
        <v>17901</v>
      </c>
      <c r="B111" t="s">
        <v>187</v>
      </c>
      <c r="C111" s="37">
        <v>42779.493055555555</v>
      </c>
      <c r="D111" s="5" t="s">
        <v>75</v>
      </c>
      <c r="E111" s="2">
        <v>241.91300000000001</v>
      </c>
      <c r="F111" s="2">
        <v>8.1560000000000006</v>
      </c>
      <c r="G111" s="2">
        <v>3.8980000000000001</v>
      </c>
      <c r="H111" s="2">
        <v>0</v>
      </c>
      <c r="I111" s="2">
        <v>0</v>
      </c>
      <c r="J111" s="2">
        <v>0</v>
      </c>
      <c r="K111" s="2">
        <v>0</v>
      </c>
      <c r="L111" s="2">
        <v>20.111000000000001</v>
      </c>
      <c r="M111" s="2">
        <v>8.7590000000000003</v>
      </c>
      <c r="N111" s="2">
        <v>102.33199999999999</v>
      </c>
      <c r="O111" s="2">
        <v>0</v>
      </c>
      <c r="P111" s="2">
        <v>1.444</v>
      </c>
      <c r="Q111" s="2">
        <v>0</v>
      </c>
      <c r="R111" s="3">
        <v>20236</v>
      </c>
      <c r="S111" s="3">
        <v>0</v>
      </c>
      <c r="T111" s="3">
        <v>0</v>
      </c>
      <c r="U111" s="3">
        <v>0</v>
      </c>
      <c r="V111" s="3">
        <v>0</v>
      </c>
      <c r="W111" s="3">
        <v>60187</v>
      </c>
      <c r="X111" s="3">
        <v>1147</v>
      </c>
      <c r="Y111" s="4">
        <v>0.96</v>
      </c>
      <c r="Z111" s="4">
        <v>1.06</v>
      </c>
      <c r="AA111" s="5" t="s">
        <v>76</v>
      </c>
      <c r="AB111" s="3">
        <v>1586291</v>
      </c>
      <c r="AC111" s="3">
        <v>818087</v>
      </c>
      <c r="AD111" s="2">
        <v>277.67842669999999</v>
      </c>
      <c r="AE111" s="3">
        <v>348343768</v>
      </c>
      <c r="AF111" s="3">
        <v>7888950</v>
      </c>
      <c r="AG111" s="3">
        <v>164353</v>
      </c>
      <c r="AH111" s="3">
        <v>8546362</v>
      </c>
      <c r="AI111" s="4">
        <v>1.04</v>
      </c>
      <c r="AJ111" s="3">
        <v>781992902</v>
      </c>
      <c r="AK111" s="3">
        <v>92846</v>
      </c>
      <c r="AL111" s="3">
        <v>0</v>
      </c>
      <c r="AM111" s="3">
        <v>0</v>
      </c>
      <c r="AN111" s="3">
        <v>161136</v>
      </c>
      <c r="AO111" s="3">
        <v>0</v>
      </c>
      <c r="AP111" s="3">
        <v>0</v>
      </c>
      <c r="AQ111" s="3">
        <v>4934</v>
      </c>
      <c r="AR111" s="3">
        <v>5145</v>
      </c>
      <c r="AS111" s="3">
        <v>2487582</v>
      </c>
      <c r="AT111" s="2">
        <v>477.84800000000001</v>
      </c>
      <c r="AU111" s="2">
        <v>438.08600000000001</v>
      </c>
      <c r="AV111" s="5" t="s">
        <v>1329</v>
      </c>
      <c r="AW111" s="3">
        <v>2400576</v>
      </c>
      <c r="AX111" s="3">
        <v>69568</v>
      </c>
      <c r="AY111" s="3">
        <v>28674</v>
      </c>
      <c r="AZ111" s="3">
        <v>2957</v>
      </c>
      <c r="BA111" s="3">
        <f t="shared" si="39"/>
        <v>7940</v>
      </c>
      <c r="BB111" s="3">
        <f t="shared" si="25"/>
        <v>4934</v>
      </c>
      <c r="BC111" s="3">
        <f t="shared" si="26"/>
        <v>5145</v>
      </c>
      <c r="BD111" s="3">
        <f t="shared" si="27"/>
        <v>7940</v>
      </c>
      <c r="BE111" s="3">
        <f t="shared" si="28"/>
        <v>2487581.1282000006</v>
      </c>
      <c r="BF111" s="3">
        <f t="shared" si="40"/>
        <v>2407158.1282000006</v>
      </c>
      <c r="BG111" s="2">
        <f t="shared" si="29"/>
        <v>477.86755580125697</v>
      </c>
      <c r="BH111" s="6">
        <f t="shared" si="30"/>
        <v>1.4999999999999999E-2</v>
      </c>
      <c r="BI111" s="3">
        <f t="shared" si="41"/>
        <v>4044941.1941187959</v>
      </c>
      <c r="BJ111" s="3">
        <f t="shared" si="31"/>
        <v>469983643.50713629</v>
      </c>
      <c r="BK111" s="3">
        <f t="shared" si="50"/>
        <v>312009258.49286371</v>
      </c>
      <c r="BL111" s="3">
        <f t="shared" si="43"/>
        <v>3147631.4343672614</v>
      </c>
      <c r="BM111" s="3">
        <f t="shared" si="32"/>
        <v>9921.8256357303999</v>
      </c>
      <c r="BN111" s="3">
        <f t="shared" si="33"/>
        <v>25379.453741110192</v>
      </c>
      <c r="BO111" s="3">
        <f t="shared" si="44"/>
        <v>59346.507766486255</v>
      </c>
      <c r="BP111" s="3">
        <f t="shared" si="45"/>
        <v>3122251.980626151</v>
      </c>
      <c r="BQ111" s="3">
        <f t="shared" si="34"/>
        <v>303477598.58520913</v>
      </c>
      <c r="BR111" s="3">
        <f t="shared" si="46"/>
        <v>478515303.41479087</v>
      </c>
      <c r="BS111" s="3">
        <f t="shared" si="47"/>
        <v>100570.51088442119</v>
      </c>
      <c r="BT111" s="3">
        <f t="shared" si="35"/>
        <v>133.47315242741786</v>
      </c>
      <c r="BU111" s="3">
        <f t="shared" si="36"/>
        <v>2957</v>
      </c>
      <c r="BV111" s="3">
        <f t="shared" si="37"/>
        <v>1896.1904307203572</v>
      </c>
      <c r="BW111" s="3">
        <f t="shared" si="48"/>
        <v>95717.320453700828</v>
      </c>
      <c r="BX111" s="3">
        <f t="shared" si="38"/>
        <v>3217969.3010798516</v>
      </c>
      <c r="BY111" s="3">
        <f t="shared" si="49"/>
        <v>0</v>
      </c>
    </row>
    <row r="112" spans="1:77" x14ac:dyDescent="0.25">
      <c r="A112">
        <v>117901</v>
      </c>
      <c r="B112" t="s">
        <v>188</v>
      </c>
      <c r="C112" s="37">
        <v>42779.493055555555</v>
      </c>
      <c r="D112" s="5" t="s">
        <v>75</v>
      </c>
      <c r="E112" s="2">
        <v>2297.6170000000002</v>
      </c>
      <c r="F112" s="2">
        <v>188.405</v>
      </c>
      <c r="G112" s="2">
        <v>93.126999999999995</v>
      </c>
      <c r="H112" s="2">
        <v>0</v>
      </c>
      <c r="I112" s="2">
        <v>0</v>
      </c>
      <c r="J112" s="2">
        <v>0</v>
      </c>
      <c r="K112" s="2">
        <v>0</v>
      </c>
      <c r="L112" s="2">
        <v>156.65700000000001</v>
      </c>
      <c r="M112" s="2">
        <v>125.74299999999999</v>
      </c>
      <c r="N112" s="2">
        <v>1675.837</v>
      </c>
      <c r="O112" s="2">
        <v>0.48799999999999999</v>
      </c>
      <c r="P112" s="2">
        <v>190.87700000000001</v>
      </c>
      <c r="Q112" s="2">
        <v>0</v>
      </c>
      <c r="R112" s="3">
        <v>200573</v>
      </c>
      <c r="S112" s="3">
        <v>0</v>
      </c>
      <c r="T112" s="3">
        <v>-8182</v>
      </c>
      <c r="U112" s="3">
        <v>-317</v>
      </c>
      <c r="V112" s="3">
        <v>0</v>
      </c>
      <c r="W112" s="3">
        <v>160869</v>
      </c>
      <c r="X112" s="3">
        <v>110690</v>
      </c>
      <c r="Y112" s="4">
        <v>1</v>
      </c>
      <c r="Z112" s="4">
        <v>1.08</v>
      </c>
      <c r="AA112" s="5" t="s">
        <v>75</v>
      </c>
      <c r="AB112" s="3">
        <v>1761280</v>
      </c>
      <c r="AC112" s="3">
        <v>8582271</v>
      </c>
      <c r="AD112" s="2">
        <v>3734.6564116999998</v>
      </c>
      <c r="AE112" s="3">
        <v>414733912</v>
      </c>
      <c r="AF112" s="3">
        <v>7112063</v>
      </c>
      <c r="AG112" s="3">
        <v>0</v>
      </c>
      <c r="AH112" s="3">
        <v>7396546</v>
      </c>
      <c r="AI112" s="4">
        <v>1.04</v>
      </c>
      <c r="AJ112" s="3">
        <v>728108718</v>
      </c>
      <c r="AK112" s="3">
        <v>963787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5140</v>
      </c>
      <c r="AR112" s="3">
        <v>5432</v>
      </c>
      <c r="AS112" s="3">
        <v>18738494</v>
      </c>
      <c r="AT112" s="2">
        <v>3480.8150000000001</v>
      </c>
      <c r="AV112" s="5" t="s">
        <v>1665</v>
      </c>
      <c r="AX112" s="3">
        <v>0</v>
      </c>
      <c r="AZ112" s="3">
        <v>0</v>
      </c>
      <c r="BA112" s="3">
        <f t="shared" si="39"/>
        <v>5799</v>
      </c>
      <c r="BB112" s="3">
        <f t="shared" si="25"/>
        <v>5140</v>
      </c>
      <c r="BC112" s="3">
        <f t="shared" si="26"/>
        <v>5432</v>
      </c>
      <c r="BD112" s="3">
        <f t="shared" si="27"/>
        <v>5799</v>
      </c>
      <c r="BE112" s="3">
        <f t="shared" si="28"/>
        <v>18738492.673010003</v>
      </c>
      <c r="BF112" s="3">
        <f t="shared" si="40"/>
        <v>18385232.673010003</v>
      </c>
      <c r="BG112" s="2">
        <f t="shared" si="29"/>
        <v>3480.7546256200062</v>
      </c>
      <c r="BH112" s="6">
        <f t="shared" si="30"/>
        <v>1.4999999999999999E-2</v>
      </c>
      <c r="BI112" s="3">
        <f t="shared" si="41"/>
        <v>8676554.4450106975</v>
      </c>
      <c r="BJ112" s="3">
        <f t="shared" si="31"/>
        <v>1789107877.5686831</v>
      </c>
      <c r="BK112" s="3">
        <f t="shared" si="50"/>
        <v>0</v>
      </c>
      <c r="BL112" s="3">
        <f t="shared" si="43"/>
        <v>0</v>
      </c>
      <c r="BM112" s="3">
        <f t="shared" si="32"/>
        <v>0</v>
      </c>
      <c r="BN112" s="3">
        <f t="shared" si="33"/>
        <v>0</v>
      </c>
      <c r="BO112" s="3">
        <f t="shared" si="44"/>
        <v>0</v>
      </c>
      <c r="BP112" s="3">
        <f t="shared" si="45"/>
        <v>0</v>
      </c>
      <c r="BQ112" s="3">
        <f t="shared" si="34"/>
        <v>1112101102.885592</v>
      </c>
      <c r="BR112" s="3">
        <f t="shared" si="46"/>
        <v>0</v>
      </c>
      <c r="BS112" s="3">
        <f t="shared" si="47"/>
        <v>0</v>
      </c>
      <c r="BT112" s="3">
        <f t="shared" si="35"/>
        <v>0</v>
      </c>
      <c r="BU112" s="3">
        <f t="shared" si="36"/>
        <v>0</v>
      </c>
      <c r="BV112" s="3">
        <f t="shared" si="37"/>
        <v>0</v>
      </c>
      <c r="BW112" s="3">
        <f t="shared" si="48"/>
        <v>0</v>
      </c>
      <c r="BX112" s="3">
        <f t="shared" si="38"/>
        <v>0</v>
      </c>
      <c r="BY112" s="3">
        <f t="shared" si="49"/>
        <v>11457405.493010003</v>
      </c>
    </row>
    <row r="113" spans="1:77" x14ac:dyDescent="0.25">
      <c r="A113">
        <v>161923</v>
      </c>
      <c r="B113" t="s">
        <v>189</v>
      </c>
      <c r="C113" s="37">
        <v>42779.493055555555</v>
      </c>
      <c r="D113" s="5" t="s">
        <v>75</v>
      </c>
      <c r="E113" s="2">
        <v>514.84400000000005</v>
      </c>
      <c r="F113" s="2">
        <v>59.808</v>
      </c>
      <c r="G113" s="2">
        <v>15.523999999999999</v>
      </c>
      <c r="H113" s="2">
        <v>0</v>
      </c>
      <c r="I113" s="2">
        <v>0</v>
      </c>
      <c r="J113" s="2">
        <v>0</v>
      </c>
      <c r="K113" s="2">
        <v>0</v>
      </c>
      <c r="L113" s="2">
        <v>65.804000000000002</v>
      </c>
      <c r="M113" s="2">
        <v>30</v>
      </c>
      <c r="N113" s="2">
        <v>346.80399999999997</v>
      </c>
      <c r="O113" s="2">
        <v>0</v>
      </c>
      <c r="P113" s="2">
        <v>20.282</v>
      </c>
      <c r="Q113" s="2">
        <v>0</v>
      </c>
      <c r="R113" s="3">
        <v>59915</v>
      </c>
      <c r="S113" s="3">
        <v>0</v>
      </c>
      <c r="T113" s="3">
        <v>-1564</v>
      </c>
      <c r="U113" s="3">
        <v>-61</v>
      </c>
      <c r="V113" s="3">
        <v>0</v>
      </c>
      <c r="W113" s="3">
        <v>27049</v>
      </c>
      <c r="X113" s="3">
        <v>13630</v>
      </c>
      <c r="Y113" s="4">
        <v>1</v>
      </c>
      <c r="Z113" s="4">
        <v>1.04</v>
      </c>
      <c r="AA113" s="5" t="s">
        <v>75</v>
      </c>
      <c r="AB113" s="3">
        <v>153914</v>
      </c>
      <c r="AC113" s="3">
        <v>1140128</v>
      </c>
      <c r="AD113" s="2">
        <v>380.40192760000002</v>
      </c>
      <c r="AE113" s="3">
        <v>41949908</v>
      </c>
      <c r="AF113" s="3">
        <v>1584323</v>
      </c>
      <c r="AG113" s="3">
        <v>174276</v>
      </c>
      <c r="AH113" s="3">
        <v>1853658</v>
      </c>
      <c r="AI113" s="4">
        <v>1.17</v>
      </c>
      <c r="AJ113" s="3">
        <v>139168112</v>
      </c>
      <c r="AK113" s="3">
        <v>236604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5140</v>
      </c>
      <c r="AR113" s="3">
        <v>5286</v>
      </c>
      <c r="AS113" s="3">
        <v>5162655</v>
      </c>
      <c r="AT113" s="2">
        <v>974.16300000000001</v>
      </c>
      <c r="AV113" s="5" t="s">
        <v>1267</v>
      </c>
      <c r="BA113" s="3">
        <f t="shared" si="39"/>
        <v>6720</v>
      </c>
      <c r="BB113" s="3">
        <f t="shared" si="25"/>
        <v>5140</v>
      </c>
      <c r="BC113" s="3">
        <f t="shared" si="26"/>
        <v>5286</v>
      </c>
      <c r="BD113" s="3">
        <f t="shared" si="27"/>
        <v>6720</v>
      </c>
      <c r="BE113" s="3">
        <f t="shared" si="28"/>
        <v>5162653.8160000015</v>
      </c>
      <c r="BF113" s="3">
        <f t="shared" si="40"/>
        <v>5077253.8160000015</v>
      </c>
      <c r="BG113" s="2">
        <f t="shared" si="29"/>
        <v>974.1510922622125</v>
      </c>
      <c r="BH113" s="6">
        <f t="shared" si="30"/>
        <v>1.4999999999999999E-2</v>
      </c>
      <c r="BI113" s="3">
        <f t="shared" si="41"/>
        <v>3077239.4278879766</v>
      </c>
      <c r="BJ113" s="3">
        <f t="shared" si="31"/>
        <v>500713661.42277724</v>
      </c>
      <c r="BK113" s="3">
        <f t="shared" si="50"/>
        <v>0</v>
      </c>
      <c r="BL113" s="3">
        <f t="shared" si="43"/>
        <v>0</v>
      </c>
      <c r="BM113" s="3">
        <f t="shared" si="32"/>
        <v>0</v>
      </c>
      <c r="BN113" s="3">
        <f t="shared" si="33"/>
        <v>0</v>
      </c>
      <c r="BO113" s="3">
        <f t="shared" si="44"/>
        <v>0</v>
      </c>
      <c r="BP113" s="3">
        <f t="shared" si="45"/>
        <v>0</v>
      </c>
      <c r="BQ113" s="3">
        <f t="shared" si="34"/>
        <v>311241273.97777689</v>
      </c>
      <c r="BR113" s="3">
        <f t="shared" si="46"/>
        <v>0</v>
      </c>
      <c r="BS113" s="3">
        <f t="shared" si="47"/>
        <v>0</v>
      </c>
      <c r="BT113" s="3">
        <f t="shared" si="35"/>
        <v>0</v>
      </c>
      <c r="BU113" s="3">
        <f t="shared" si="36"/>
        <v>0</v>
      </c>
      <c r="BV113" s="3">
        <f t="shared" si="37"/>
        <v>0</v>
      </c>
      <c r="BW113" s="3">
        <f t="shared" si="48"/>
        <v>0</v>
      </c>
      <c r="BX113" s="3">
        <f t="shared" si="38"/>
        <v>0</v>
      </c>
      <c r="BY113" s="3">
        <f t="shared" si="49"/>
        <v>3770972.6960000014</v>
      </c>
    </row>
    <row r="114" spans="1:77" x14ac:dyDescent="0.25">
      <c r="A114">
        <v>185901</v>
      </c>
      <c r="B114" t="s">
        <v>190</v>
      </c>
      <c r="C114" s="37">
        <v>42776.52847222222</v>
      </c>
      <c r="D114" s="5" t="s">
        <v>75</v>
      </c>
      <c r="E114" s="2">
        <v>421.37599999999998</v>
      </c>
      <c r="F114" s="2">
        <v>15.832000000000001</v>
      </c>
      <c r="G114" s="2">
        <v>3.9569999999999999</v>
      </c>
      <c r="H114" s="2">
        <v>0</v>
      </c>
      <c r="I114" s="2">
        <v>0</v>
      </c>
      <c r="J114" s="2">
        <v>0</v>
      </c>
      <c r="K114" s="2">
        <v>0</v>
      </c>
      <c r="L114" s="2">
        <v>16.295000000000002</v>
      </c>
      <c r="M114" s="2">
        <v>12</v>
      </c>
      <c r="N114" s="2">
        <v>419.43</v>
      </c>
      <c r="O114" s="2">
        <v>0</v>
      </c>
      <c r="P114" s="2">
        <v>110.75299999999901</v>
      </c>
      <c r="Q114" s="2">
        <v>0</v>
      </c>
      <c r="R114" s="3">
        <v>29689</v>
      </c>
      <c r="S114" s="3">
        <v>0</v>
      </c>
      <c r="T114" s="3">
        <v>-1506</v>
      </c>
      <c r="U114" s="3">
        <v>-59</v>
      </c>
      <c r="V114" s="3">
        <v>0</v>
      </c>
      <c r="W114" s="3">
        <v>21179</v>
      </c>
      <c r="X114" s="3">
        <v>74792</v>
      </c>
      <c r="Y114" s="4">
        <v>0.98</v>
      </c>
      <c r="Z114" s="4">
        <v>1.05</v>
      </c>
      <c r="AA114" s="5" t="s">
        <v>75</v>
      </c>
      <c r="AB114" s="3">
        <v>75758</v>
      </c>
      <c r="AC114" s="3">
        <v>2035172</v>
      </c>
      <c r="AD114" s="2">
        <v>879.41926039999896</v>
      </c>
      <c r="AE114" s="3">
        <v>46915849</v>
      </c>
      <c r="AF114" s="3">
        <v>1387478</v>
      </c>
      <c r="AG114" s="3">
        <v>0</v>
      </c>
      <c r="AH114" s="3">
        <v>1472426</v>
      </c>
      <c r="AI114" s="4">
        <v>1.04</v>
      </c>
      <c r="AJ114" s="3">
        <v>133955430</v>
      </c>
      <c r="AK114" s="3">
        <v>173007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5037</v>
      </c>
      <c r="AR114" s="3">
        <v>5216</v>
      </c>
      <c r="AS114" s="3">
        <v>3830714</v>
      </c>
      <c r="AT114" s="2">
        <v>737.83</v>
      </c>
      <c r="AV114" s="5" t="s">
        <v>1841</v>
      </c>
      <c r="AX114" s="3">
        <v>0</v>
      </c>
      <c r="AZ114" s="3">
        <v>0</v>
      </c>
      <c r="BA114" s="3">
        <f t="shared" si="39"/>
        <v>6753</v>
      </c>
      <c r="BB114" s="3">
        <f t="shared" si="25"/>
        <v>5037</v>
      </c>
      <c r="BC114" s="3">
        <f t="shared" si="26"/>
        <v>5216</v>
      </c>
      <c r="BD114" s="3">
        <f t="shared" si="27"/>
        <v>6753</v>
      </c>
      <c r="BE114" s="3">
        <f t="shared" si="28"/>
        <v>3830714.5682499991</v>
      </c>
      <c r="BF114" s="3">
        <f t="shared" si="40"/>
        <v>3781352.5682499991</v>
      </c>
      <c r="BG114" s="2">
        <f t="shared" si="29"/>
        <v>737.83389197292877</v>
      </c>
      <c r="BH114" s="6">
        <f t="shared" si="30"/>
        <v>1.4999999999999999E-2</v>
      </c>
      <c r="BI114" s="3">
        <f t="shared" si="41"/>
        <v>1598065.9884105418</v>
      </c>
      <c r="BJ114" s="3">
        <f t="shared" si="31"/>
        <v>379246620.47408539</v>
      </c>
      <c r="BK114" s="3">
        <f t="shared" si="50"/>
        <v>0</v>
      </c>
      <c r="BL114" s="3">
        <f t="shared" si="43"/>
        <v>0</v>
      </c>
      <c r="BM114" s="3">
        <f t="shared" si="32"/>
        <v>0</v>
      </c>
      <c r="BN114" s="3">
        <f t="shared" si="33"/>
        <v>0</v>
      </c>
      <c r="BO114" s="3">
        <f t="shared" si="44"/>
        <v>0</v>
      </c>
      <c r="BP114" s="3">
        <f t="shared" si="45"/>
        <v>0</v>
      </c>
      <c r="BQ114" s="3">
        <f t="shared" si="34"/>
        <v>235737928.48535073</v>
      </c>
      <c r="BR114" s="3">
        <f t="shared" si="46"/>
        <v>0</v>
      </c>
      <c r="BS114" s="3">
        <f t="shared" si="47"/>
        <v>0</v>
      </c>
      <c r="BT114" s="3">
        <f t="shared" si="35"/>
        <v>0</v>
      </c>
      <c r="BU114" s="3">
        <f t="shared" si="36"/>
        <v>0</v>
      </c>
      <c r="BV114" s="3">
        <f t="shared" si="37"/>
        <v>0</v>
      </c>
      <c r="BW114" s="3">
        <f t="shared" si="48"/>
        <v>0</v>
      </c>
      <c r="BX114" s="3">
        <f t="shared" si="38"/>
        <v>0</v>
      </c>
      <c r="BY114" s="3">
        <f t="shared" si="49"/>
        <v>2517951.3542499989</v>
      </c>
    </row>
    <row r="115" spans="1:77" x14ac:dyDescent="0.25">
      <c r="A115">
        <v>169901</v>
      </c>
      <c r="B115" t="s">
        <v>191</v>
      </c>
      <c r="C115" s="37">
        <v>42779.493055555555</v>
      </c>
      <c r="D115" s="5" t="s">
        <v>75</v>
      </c>
      <c r="E115" s="2">
        <v>1479.4489999999901</v>
      </c>
      <c r="F115" s="2">
        <v>108.89700000000001</v>
      </c>
      <c r="G115" s="2">
        <v>53.576999999999998</v>
      </c>
      <c r="H115" s="2">
        <v>0</v>
      </c>
      <c r="I115" s="2">
        <v>0</v>
      </c>
      <c r="J115" s="2">
        <v>0</v>
      </c>
      <c r="K115" s="2">
        <v>0</v>
      </c>
      <c r="L115" s="2">
        <v>115.41500000000001</v>
      </c>
      <c r="M115" s="2">
        <v>81.498999999999995</v>
      </c>
      <c r="N115" s="2">
        <v>924.35299999999995</v>
      </c>
      <c r="O115" s="2">
        <v>0</v>
      </c>
      <c r="P115" s="2">
        <v>86.882000000000005</v>
      </c>
      <c r="Q115" s="2">
        <v>0</v>
      </c>
      <c r="R115" s="3">
        <v>118458</v>
      </c>
      <c r="S115" s="3">
        <v>0</v>
      </c>
      <c r="T115" s="3">
        <v>-11573</v>
      </c>
      <c r="U115" s="3">
        <v>-448</v>
      </c>
      <c r="V115" s="3">
        <v>0</v>
      </c>
      <c r="W115" s="3">
        <v>127600</v>
      </c>
      <c r="X115" s="3">
        <v>50331</v>
      </c>
      <c r="Y115" s="4">
        <v>0.98670000000000002</v>
      </c>
      <c r="Z115" s="4">
        <v>1.07</v>
      </c>
      <c r="AA115" s="5" t="s">
        <v>75</v>
      </c>
      <c r="AB115" s="3">
        <v>275294</v>
      </c>
      <c r="AC115" s="3">
        <v>4963886</v>
      </c>
      <c r="AD115" s="2">
        <v>2151.1326650000001</v>
      </c>
      <c r="AE115" s="3">
        <v>202631545</v>
      </c>
      <c r="AF115" s="3">
        <v>11044712</v>
      </c>
      <c r="AG115" s="3">
        <v>0</v>
      </c>
      <c r="AH115" s="3">
        <v>11641330</v>
      </c>
      <c r="AI115" s="4">
        <v>1.04</v>
      </c>
      <c r="AJ115" s="3">
        <v>1029898741</v>
      </c>
      <c r="AK115" s="3">
        <v>613532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5072</v>
      </c>
      <c r="AR115" s="3">
        <v>5324</v>
      </c>
      <c r="AS115" s="3">
        <v>11857284</v>
      </c>
      <c r="AT115" s="2">
        <v>2237.4960000000001</v>
      </c>
      <c r="AU115" s="2">
        <v>2237.4960000000001</v>
      </c>
      <c r="AV115" s="5" t="s">
        <v>1793</v>
      </c>
      <c r="AW115" s="3">
        <v>0</v>
      </c>
      <c r="AX115" s="3">
        <v>0</v>
      </c>
      <c r="AY115" s="3">
        <v>0</v>
      </c>
      <c r="AZ115" s="3">
        <v>0</v>
      </c>
      <c r="BA115" s="3">
        <f t="shared" si="39"/>
        <v>5793</v>
      </c>
      <c r="BB115" s="3">
        <f t="shared" si="25"/>
        <v>5072</v>
      </c>
      <c r="BC115" s="3">
        <f t="shared" si="26"/>
        <v>5324</v>
      </c>
      <c r="BD115" s="3">
        <f t="shared" si="27"/>
        <v>5793</v>
      </c>
      <c r="BE115" s="3">
        <f t="shared" si="28"/>
        <v>11857283.846589943</v>
      </c>
      <c r="BF115" s="3">
        <f t="shared" si="40"/>
        <v>11622798.846589943</v>
      </c>
      <c r="BG115" s="2">
        <f t="shared" si="29"/>
        <v>2237.3282435622205</v>
      </c>
      <c r="BH115" s="6">
        <f t="shared" si="30"/>
        <v>1.4999999999999999E-2</v>
      </c>
      <c r="BI115" s="3">
        <f t="shared" si="41"/>
        <v>4835581.1940978235</v>
      </c>
      <c r="BJ115" s="3">
        <f t="shared" si="31"/>
        <v>1149986717.1909814</v>
      </c>
      <c r="BK115" s="3">
        <f t="shared" si="50"/>
        <v>0</v>
      </c>
      <c r="BL115" s="3">
        <f t="shared" si="43"/>
        <v>0</v>
      </c>
      <c r="BM115" s="3">
        <f t="shared" si="32"/>
        <v>0</v>
      </c>
      <c r="BN115" s="3">
        <f t="shared" si="33"/>
        <v>0</v>
      </c>
      <c r="BO115" s="3">
        <f t="shared" si="44"/>
        <v>0</v>
      </c>
      <c r="BP115" s="3">
        <f t="shared" si="45"/>
        <v>0</v>
      </c>
      <c r="BQ115" s="3">
        <f t="shared" si="34"/>
        <v>714826373.81812942</v>
      </c>
      <c r="BR115" s="3">
        <f t="shared" si="46"/>
        <v>315072367.18187058</v>
      </c>
      <c r="BS115" s="3">
        <f t="shared" si="47"/>
        <v>0</v>
      </c>
      <c r="BT115" s="3">
        <f t="shared" si="35"/>
        <v>0</v>
      </c>
      <c r="BU115" s="3">
        <f t="shared" si="36"/>
        <v>0</v>
      </c>
      <c r="BV115" s="3">
        <f t="shared" si="37"/>
        <v>0</v>
      </c>
      <c r="BW115" s="3">
        <f t="shared" si="48"/>
        <v>0</v>
      </c>
      <c r="BX115" s="3">
        <f t="shared" si="38"/>
        <v>0</v>
      </c>
      <c r="BY115" s="3">
        <f t="shared" si="49"/>
        <v>1695272.9691429418</v>
      </c>
    </row>
    <row r="116" spans="1:77" x14ac:dyDescent="0.25">
      <c r="A116">
        <v>249902</v>
      </c>
      <c r="B116" t="s">
        <v>192</v>
      </c>
      <c r="C116" s="37">
        <v>42779.493055555555</v>
      </c>
      <c r="D116" s="5" t="s">
        <v>75</v>
      </c>
      <c r="E116" s="2">
        <v>1037.1669999999999</v>
      </c>
      <c r="F116" s="2">
        <v>57.414000000000001</v>
      </c>
      <c r="G116" s="2">
        <v>40.637</v>
      </c>
      <c r="H116" s="2">
        <v>0</v>
      </c>
      <c r="I116" s="2">
        <v>0</v>
      </c>
      <c r="J116" s="2">
        <v>0</v>
      </c>
      <c r="K116" s="2">
        <v>0</v>
      </c>
      <c r="L116" s="2">
        <v>59.823999999999998</v>
      </c>
      <c r="M116" s="2">
        <v>55.826000000000001</v>
      </c>
      <c r="N116" s="2">
        <v>700</v>
      </c>
      <c r="O116" s="2">
        <v>0</v>
      </c>
      <c r="P116" s="2">
        <v>32.03</v>
      </c>
      <c r="Q116" s="2">
        <v>0</v>
      </c>
      <c r="R116" s="3">
        <v>94786</v>
      </c>
      <c r="S116" s="3">
        <v>0</v>
      </c>
      <c r="T116" s="3">
        <v>-8776</v>
      </c>
      <c r="U116" s="3">
        <v>-340</v>
      </c>
      <c r="V116" s="3">
        <v>0</v>
      </c>
      <c r="W116" s="3">
        <v>83201</v>
      </c>
      <c r="X116" s="3">
        <v>19740</v>
      </c>
      <c r="Y116" s="4">
        <v>0.97509999999999997</v>
      </c>
      <c r="Z116" s="4">
        <v>1.1100000000000001</v>
      </c>
      <c r="AA116" s="5" t="s">
        <v>75</v>
      </c>
      <c r="AB116" s="3">
        <v>289666</v>
      </c>
      <c r="AC116" s="3">
        <v>3260385</v>
      </c>
      <c r="AD116" s="2">
        <v>1363.8842540999999</v>
      </c>
      <c r="AE116" s="3">
        <v>121284731</v>
      </c>
      <c r="AF116" s="3">
        <v>8029268</v>
      </c>
      <c r="AG116" s="3">
        <v>40348</v>
      </c>
      <c r="AH116" s="3">
        <v>8563674</v>
      </c>
      <c r="AI116" s="4">
        <v>1.04</v>
      </c>
      <c r="AJ116" s="3">
        <v>780973742</v>
      </c>
      <c r="AK116" s="3">
        <v>427226</v>
      </c>
      <c r="AL116" s="3">
        <v>0</v>
      </c>
      <c r="AM116" s="3">
        <v>0</v>
      </c>
      <c r="AN116" s="3">
        <v>90617</v>
      </c>
      <c r="AO116" s="3">
        <v>0</v>
      </c>
      <c r="AP116" s="3">
        <v>0</v>
      </c>
      <c r="AQ116" s="3">
        <v>5012</v>
      </c>
      <c r="AR116" s="3">
        <v>5403</v>
      </c>
      <c r="AS116" s="3">
        <v>8611846</v>
      </c>
      <c r="AT116" s="2">
        <v>1623.597</v>
      </c>
      <c r="AU116" s="2">
        <v>1627.027</v>
      </c>
      <c r="AV116" s="5" t="s">
        <v>1983</v>
      </c>
      <c r="AW116" s="3">
        <v>0</v>
      </c>
      <c r="AX116" s="3">
        <v>55577</v>
      </c>
      <c r="AY116" s="3">
        <v>0</v>
      </c>
      <c r="AZ116" s="3">
        <v>2342</v>
      </c>
      <c r="BA116" s="3">
        <f t="shared" si="39"/>
        <v>6163</v>
      </c>
      <c r="BB116" s="3">
        <f t="shared" si="25"/>
        <v>5012</v>
      </c>
      <c r="BC116" s="3">
        <f t="shared" si="26"/>
        <v>5403</v>
      </c>
      <c r="BD116" s="3">
        <f t="shared" si="27"/>
        <v>6163</v>
      </c>
      <c r="BE116" s="3">
        <f t="shared" si="28"/>
        <v>8611849.5538599994</v>
      </c>
      <c r="BF116" s="3">
        <f t="shared" si="40"/>
        <v>8442638.5538599994</v>
      </c>
      <c r="BG116" s="2">
        <f t="shared" si="29"/>
        <v>1623.5342145065408</v>
      </c>
      <c r="BH116" s="6">
        <f t="shared" si="30"/>
        <v>1.4999999999999999E-2</v>
      </c>
      <c r="BI116" s="3">
        <f t="shared" si="41"/>
        <v>3798667.2489446942</v>
      </c>
      <c r="BJ116" s="3">
        <f t="shared" si="31"/>
        <v>834496586.25636196</v>
      </c>
      <c r="BK116" s="3">
        <f t="shared" si="50"/>
        <v>0</v>
      </c>
      <c r="BL116" s="3">
        <f t="shared" si="43"/>
        <v>0</v>
      </c>
      <c r="BM116" s="3">
        <f t="shared" si="32"/>
        <v>0</v>
      </c>
      <c r="BN116" s="3">
        <f t="shared" si="33"/>
        <v>0</v>
      </c>
      <c r="BO116" s="3">
        <f t="shared" si="44"/>
        <v>0</v>
      </c>
      <c r="BP116" s="3">
        <f t="shared" si="45"/>
        <v>0</v>
      </c>
      <c r="BQ116" s="3">
        <f t="shared" si="34"/>
        <v>518719181.53483981</v>
      </c>
      <c r="BR116" s="3">
        <f t="shared" si="46"/>
        <v>262254560.46516019</v>
      </c>
      <c r="BS116" s="3">
        <f t="shared" si="47"/>
        <v>13549.04324766438</v>
      </c>
      <c r="BT116" s="3">
        <f t="shared" si="35"/>
        <v>71.62</v>
      </c>
      <c r="BU116" s="3">
        <f t="shared" si="36"/>
        <v>2342</v>
      </c>
      <c r="BV116" s="3">
        <f t="shared" si="37"/>
        <v>143.36996620534632</v>
      </c>
      <c r="BW116" s="3">
        <f t="shared" si="48"/>
        <v>56302.334636344807</v>
      </c>
      <c r="BX116" s="3">
        <f t="shared" si="38"/>
        <v>56302.334636344807</v>
      </c>
      <c r="BY116" s="3">
        <f t="shared" si="49"/>
        <v>996574.59561800025</v>
      </c>
    </row>
    <row r="117" spans="1:77" x14ac:dyDescent="0.25">
      <c r="A117">
        <v>180901</v>
      </c>
      <c r="B117" t="s">
        <v>193</v>
      </c>
      <c r="C117" s="37">
        <v>42776.52847222222</v>
      </c>
      <c r="D117" s="5" t="s">
        <v>75</v>
      </c>
      <c r="E117" s="2">
        <v>264.572</v>
      </c>
      <c r="F117" s="2">
        <v>3.593</v>
      </c>
      <c r="G117" s="2">
        <v>0.92700000000000005</v>
      </c>
      <c r="H117" s="2">
        <v>29.305999999999901</v>
      </c>
      <c r="I117" s="2">
        <v>0</v>
      </c>
      <c r="J117" s="2">
        <v>0</v>
      </c>
      <c r="K117" s="2">
        <v>0</v>
      </c>
      <c r="L117" s="2">
        <v>25.000999999999902</v>
      </c>
      <c r="M117" s="2">
        <v>15.992000000000001</v>
      </c>
      <c r="N117" s="2">
        <v>293.33800000000002</v>
      </c>
      <c r="O117" s="2">
        <v>0</v>
      </c>
      <c r="P117" s="2">
        <v>2.0880000000000001</v>
      </c>
      <c r="Q117" s="2">
        <v>0</v>
      </c>
      <c r="R117" s="3">
        <v>52684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1523</v>
      </c>
      <c r="Y117" s="4">
        <v>0</v>
      </c>
      <c r="Z117" s="4">
        <v>1.0900000000000001</v>
      </c>
      <c r="AA117" s="5" t="s">
        <v>75</v>
      </c>
      <c r="AB117" s="3">
        <v>0</v>
      </c>
      <c r="AC117" s="3">
        <v>1767999</v>
      </c>
      <c r="AD117" s="2">
        <v>755.98111289999997</v>
      </c>
      <c r="AE117" s="3">
        <v>0</v>
      </c>
      <c r="AF117" s="3">
        <v>0</v>
      </c>
      <c r="AG117" s="3">
        <v>0</v>
      </c>
      <c r="AH117" s="3">
        <v>0</v>
      </c>
      <c r="AI117" s="4">
        <v>0</v>
      </c>
      <c r="AJ117" s="3">
        <v>0</v>
      </c>
      <c r="AK117" s="3">
        <v>106979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5140</v>
      </c>
      <c r="AR117" s="3">
        <v>5468</v>
      </c>
      <c r="AS117" s="3">
        <v>3560772</v>
      </c>
      <c r="AT117" s="2">
        <v>662.03699999999901</v>
      </c>
      <c r="AV117" s="5" t="s">
        <v>1826</v>
      </c>
      <c r="AX117" s="3">
        <v>0</v>
      </c>
      <c r="AZ117" s="3">
        <v>0</v>
      </c>
      <c r="BA117" s="3">
        <f t="shared" si="39"/>
        <v>7294</v>
      </c>
      <c r="BB117" s="3">
        <f t="shared" si="25"/>
        <v>5140</v>
      </c>
      <c r="BC117" s="3">
        <f t="shared" si="26"/>
        <v>5468</v>
      </c>
      <c r="BD117" s="3">
        <f t="shared" si="27"/>
        <v>7294</v>
      </c>
      <c r="BE117" s="3">
        <f t="shared" si="28"/>
        <v>3560773.3440599963</v>
      </c>
      <c r="BF117" s="3">
        <f t="shared" si="40"/>
        <v>3508089.3440599963</v>
      </c>
      <c r="BG117" s="2">
        <f t="shared" si="29"/>
        <v>662.03741759249499</v>
      </c>
      <c r="BH117" s="6">
        <f t="shared" si="30"/>
        <v>1.4999999999999999E-2</v>
      </c>
      <c r="BI117" s="3">
        <f t="shared" si="41"/>
        <v>1441315.6230972083</v>
      </c>
      <c r="BJ117" s="3">
        <f t="shared" si="31"/>
        <v>340287232.64254242</v>
      </c>
      <c r="BK117" s="3">
        <f t="shared" si="50"/>
        <v>0</v>
      </c>
      <c r="BL117" s="3">
        <f t="shared" si="43"/>
        <v>0</v>
      </c>
      <c r="BM117" s="3">
        <f t="shared" si="32"/>
        <v>0</v>
      </c>
      <c r="BN117" s="3">
        <f t="shared" si="33"/>
        <v>0</v>
      </c>
      <c r="BO117" s="3">
        <f t="shared" si="44"/>
        <v>0</v>
      </c>
      <c r="BP117" s="3">
        <f t="shared" si="45"/>
        <v>0</v>
      </c>
      <c r="BQ117" s="3">
        <f t="shared" si="34"/>
        <v>211520954.92080215</v>
      </c>
      <c r="BR117" s="3">
        <f t="shared" si="46"/>
        <v>0</v>
      </c>
      <c r="BS117" s="3">
        <f t="shared" si="47"/>
        <v>0</v>
      </c>
      <c r="BT117" s="3">
        <f t="shared" si="35"/>
        <v>0</v>
      </c>
      <c r="BU117" s="3">
        <f t="shared" si="36"/>
        <v>0</v>
      </c>
      <c r="BV117" s="3">
        <f t="shared" si="37"/>
        <v>0</v>
      </c>
      <c r="BW117" s="3">
        <f t="shared" si="48"/>
        <v>0</v>
      </c>
      <c r="BX117" s="3">
        <f t="shared" si="38"/>
        <v>0</v>
      </c>
      <c r="BY117" s="3">
        <f t="shared" si="49"/>
        <v>3560773.3440599963</v>
      </c>
    </row>
    <row r="118" spans="1:77" x14ac:dyDescent="0.25">
      <c r="A118">
        <v>136901</v>
      </c>
      <c r="B118" t="s">
        <v>194</v>
      </c>
      <c r="C118" s="37">
        <v>42776.52847222222</v>
      </c>
      <c r="D118" s="5" t="s">
        <v>75</v>
      </c>
      <c r="E118" s="2">
        <v>555.38199999999995</v>
      </c>
      <c r="F118" s="2">
        <v>16.795999999999999</v>
      </c>
      <c r="G118" s="2">
        <v>38.372999999999998</v>
      </c>
      <c r="H118" s="2">
        <v>0</v>
      </c>
      <c r="I118" s="2">
        <v>0</v>
      </c>
      <c r="J118" s="2">
        <v>0</v>
      </c>
      <c r="K118" s="2">
        <v>0</v>
      </c>
      <c r="L118" s="2">
        <v>28.559000000000001</v>
      </c>
      <c r="M118" s="2">
        <v>26.75</v>
      </c>
      <c r="N118" s="2">
        <v>386</v>
      </c>
      <c r="O118" s="2">
        <v>0</v>
      </c>
      <c r="P118" s="2">
        <v>35.933</v>
      </c>
      <c r="Q118" s="2">
        <v>0</v>
      </c>
      <c r="R118" s="3">
        <v>53098</v>
      </c>
      <c r="S118" s="3">
        <v>0</v>
      </c>
      <c r="T118" s="3">
        <v>-4020</v>
      </c>
      <c r="U118" s="3">
        <v>-156</v>
      </c>
      <c r="V118" s="3">
        <v>0</v>
      </c>
      <c r="W118" s="3">
        <v>34114</v>
      </c>
      <c r="X118" s="3">
        <v>27485</v>
      </c>
      <c r="Y118" s="4">
        <v>0.98</v>
      </c>
      <c r="Z118" s="4">
        <v>1.1000000000000001</v>
      </c>
      <c r="AA118" s="5" t="s">
        <v>76</v>
      </c>
      <c r="AB118" s="3">
        <v>95687</v>
      </c>
      <c r="AC118" s="3">
        <v>2588592</v>
      </c>
      <c r="AD118" s="2">
        <v>1059.2042515999999</v>
      </c>
      <c r="AE118" s="3">
        <v>82065579</v>
      </c>
      <c r="AF118" s="3">
        <v>2845785</v>
      </c>
      <c r="AG118" s="3">
        <v>0</v>
      </c>
      <c r="AH118" s="3">
        <v>3020017</v>
      </c>
      <c r="AI118" s="4">
        <v>1.04</v>
      </c>
      <c r="AJ118" s="3">
        <v>357734737</v>
      </c>
      <c r="AK118" s="3">
        <v>222417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5037</v>
      </c>
      <c r="AR118" s="3">
        <v>5395</v>
      </c>
      <c r="AS118" s="3">
        <v>5719939</v>
      </c>
      <c r="AT118" s="2">
        <v>1081.9469999999999</v>
      </c>
      <c r="AU118" s="2">
        <v>1081.9469999999999</v>
      </c>
      <c r="AV118" s="5" t="s">
        <v>1713</v>
      </c>
      <c r="AW118" s="3">
        <v>0</v>
      </c>
      <c r="AX118" s="3">
        <v>0</v>
      </c>
      <c r="AY118" s="3">
        <v>0</v>
      </c>
      <c r="AZ118" s="3">
        <v>0</v>
      </c>
      <c r="BA118" s="3">
        <f t="shared" si="39"/>
        <v>7649</v>
      </c>
      <c r="BB118" s="3">
        <f t="shared" si="25"/>
        <v>5037</v>
      </c>
      <c r="BC118" s="3">
        <f t="shared" si="26"/>
        <v>5395</v>
      </c>
      <c r="BD118" s="3">
        <f t="shared" si="27"/>
        <v>7649</v>
      </c>
      <c r="BE118" s="3">
        <f t="shared" si="28"/>
        <v>5719937.8662500009</v>
      </c>
      <c r="BF118" s="3">
        <f t="shared" si="40"/>
        <v>5636745.8662500009</v>
      </c>
      <c r="BG118" s="2">
        <f t="shared" si="29"/>
        <v>1081.9386562922789</v>
      </c>
      <c r="BH118" s="6">
        <f t="shared" si="30"/>
        <v>1.4999999999999999E-2</v>
      </c>
      <c r="BI118" s="3">
        <f t="shared" si="41"/>
        <v>2519476.4638777673</v>
      </c>
      <c r="BJ118" s="3">
        <f t="shared" si="31"/>
        <v>556116469.33423138</v>
      </c>
      <c r="BK118" s="3">
        <f t="shared" si="50"/>
        <v>0</v>
      </c>
      <c r="BL118" s="3">
        <f t="shared" si="43"/>
        <v>0</v>
      </c>
      <c r="BM118" s="3">
        <f t="shared" si="32"/>
        <v>0</v>
      </c>
      <c r="BN118" s="3">
        <f t="shared" si="33"/>
        <v>0</v>
      </c>
      <c r="BO118" s="3">
        <f t="shared" si="44"/>
        <v>0</v>
      </c>
      <c r="BP118" s="3">
        <f t="shared" si="45"/>
        <v>0</v>
      </c>
      <c r="BQ118" s="3">
        <f t="shared" si="34"/>
        <v>345679400.68538308</v>
      </c>
      <c r="BR118" s="3">
        <f t="shared" si="46"/>
        <v>12055336.314616919</v>
      </c>
      <c r="BS118" s="3">
        <f t="shared" si="47"/>
        <v>0</v>
      </c>
      <c r="BT118" s="3">
        <f t="shared" si="35"/>
        <v>0</v>
      </c>
      <c r="BU118" s="3">
        <f t="shared" si="36"/>
        <v>0</v>
      </c>
      <c r="BV118" s="3">
        <f t="shared" si="37"/>
        <v>0</v>
      </c>
      <c r="BW118" s="3">
        <f t="shared" si="48"/>
        <v>0</v>
      </c>
      <c r="BX118" s="3">
        <f t="shared" si="38"/>
        <v>0</v>
      </c>
      <c r="BY118" s="3">
        <f t="shared" si="49"/>
        <v>2214137.4436500012</v>
      </c>
    </row>
    <row r="119" spans="1:77" x14ac:dyDescent="0.25">
      <c r="A119">
        <v>160901</v>
      </c>
      <c r="B119" t="s">
        <v>195</v>
      </c>
      <c r="C119" s="37">
        <v>42779.493055555555</v>
      </c>
      <c r="D119" s="5" t="s">
        <v>75</v>
      </c>
      <c r="E119" s="2">
        <v>991.88300000000004</v>
      </c>
      <c r="F119" s="2">
        <v>143.678</v>
      </c>
      <c r="G119" s="2">
        <v>7.5910000000000002</v>
      </c>
      <c r="H119" s="2">
        <v>3</v>
      </c>
      <c r="I119" s="2">
        <v>0</v>
      </c>
      <c r="J119" s="2">
        <v>0</v>
      </c>
      <c r="K119" s="2">
        <v>0</v>
      </c>
      <c r="L119" s="2">
        <v>80.581999999999994</v>
      </c>
      <c r="M119" s="2">
        <v>32</v>
      </c>
      <c r="N119" s="2">
        <v>801</v>
      </c>
      <c r="O119" s="2">
        <v>0.27400000000000002</v>
      </c>
      <c r="P119" s="2">
        <v>50.222999999999999</v>
      </c>
      <c r="Q119" s="2">
        <v>0</v>
      </c>
      <c r="R119" s="3">
        <v>84803</v>
      </c>
      <c r="S119" s="3">
        <v>0</v>
      </c>
      <c r="T119" s="3">
        <v>-5206</v>
      </c>
      <c r="U119" s="3">
        <v>-202</v>
      </c>
      <c r="V119" s="3">
        <v>0</v>
      </c>
      <c r="W119" s="3">
        <v>109584</v>
      </c>
      <c r="X119" s="3">
        <v>32776</v>
      </c>
      <c r="Y119" s="4">
        <v>1</v>
      </c>
      <c r="Z119" s="4">
        <v>1.03</v>
      </c>
      <c r="AA119" s="5" t="s">
        <v>76</v>
      </c>
      <c r="AB119" s="3">
        <v>50184</v>
      </c>
      <c r="AC119" s="3">
        <v>4531652</v>
      </c>
      <c r="AD119" s="2">
        <v>2072.7742658000002</v>
      </c>
      <c r="AE119" s="3">
        <v>145057148</v>
      </c>
      <c r="AF119" s="3">
        <v>4735167</v>
      </c>
      <c r="AG119" s="3">
        <v>0</v>
      </c>
      <c r="AH119" s="3">
        <v>4924574</v>
      </c>
      <c r="AI119" s="4">
        <v>1.04</v>
      </c>
      <c r="AJ119" s="3">
        <v>463263655</v>
      </c>
      <c r="AK119" s="3">
        <v>461569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5140</v>
      </c>
      <c r="AR119" s="3">
        <v>5249</v>
      </c>
      <c r="AS119" s="3">
        <v>9550000</v>
      </c>
      <c r="AT119" s="2">
        <v>1802.3009999999999</v>
      </c>
      <c r="AV119" s="5" t="s">
        <v>1765</v>
      </c>
      <c r="AX119" s="3">
        <v>0</v>
      </c>
      <c r="AZ119" s="3">
        <v>0</v>
      </c>
      <c r="BA119" s="3">
        <f t="shared" si="39"/>
        <v>6526</v>
      </c>
      <c r="BB119" s="3">
        <f t="shared" si="25"/>
        <v>5140</v>
      </c>
      <c r="BC119" s="3">
        <f t="shared" si="26"/>
        <v>5249</v>
      </c>
      <c r="BD119" s="3">
        <f t="shared" si="27"/>
        <v>6526</v>
      </c>
      <c r="BE119" s="3">
        <f t="shared" si="28"/>
        <v>9550000.2654400002</v>
      </c>
      <c r="BF119" s="3">
        <f t="shared" si="40"/>
        <v>9360819.2654400002</v>
      </c>
      <c r="BG119" s="2">
        <f t="shared" si="29"/>
        <v>1802.2619714975572</v>
      </c>
      <c r="BH119" s="6">
        <f t="shared" si="30"/>
        <v>1.4999999999999999E-2</v>
      </c>
      <c r="BI119" s="3">
        <f t="shared" si="41"/>
        <v>3522303.6863252437</v>
      </c>
      <c r="BJ119" s="3">
        <f t="shared" si="31"/>
        <v>926362653.34974444</v>
      </c>
      <c r="BK119" s="3">
        <f t="shared" si="50"/>
        <v>0</v>
      </c>
      <c r="BL119" s="3">
        <f t="shared" si="43"/>
        <v>0</v>
      </c>
      <c r="BM119" s="3">
        <f t="shared" si="32"/>
        <v>0</v>
      </c>
      <c r="BN119" s="3">
        <f t="shared" si="33"/>
        <v>0</v>
      </c>
      <c r="BO119" s="3">
        <f t="shared" si="44"/>
        <v>0</v>
      </c>
      <c r="BP119" s="3">
        <f t="shared" si="45"/>
        <v>0</v>
      </c>
      <c r="BQ119" s="3">
        <f t="shared" si="34"/>
        <v>575822699.89346957</v>
      </c>
      <c r="BR119" s="3">
        <f t="shared" si="46"/>
        <v>0</v>
      </c>
      <c r="BS119" s="3">
        <f t="shared" si="47"/>
        <v>0</v>
      </c>
      <c r="BT119" s="3">
        <f t="shared" si="35"/>
        <v>0</v>
      </c>
      <c r="BU119" s="3">
        <f t="shared" si="36"/>
        <v>0</v>
      </c>
      <c r="BV119" s="3">
        <f t="shared" si="37"/>
        <v>0</v>
      </c>
      <c r="BW119" s="3">
        <f t="shared" si="48"/>
        <v>0</v>
      </c>
      <c r="BX119" s="3">
        <f t="shared" si="38"/>
        <v>0</v>
      </c>
      <c r="BY119" s="3">
        <f t="shared" si="49"/>
        <v>4917363.7154400004</v>
      </c>
    </row>
    <row r="120" spans="1:77" x14ac:dyDescent="0.25">
      <c r="A120">
        <v>8903</v>
      </c>
      <c r="B120" t="s">
        <v>196</v>
      </c>
      <c r="C120" s="37">
        <v>42779.493055555555</v>
      </c>
      <c r="D120" s="5" t="s">
        <v>75</v>
      </c>
      <c r="E120" s="2">
        <v>680.14</v>
      </c>
      <c r="F120" s="2">
        <v>17.492000000000001</v>
      </c>
      <c r="G120" s="2">
        <v>18.911999999999999</v>
      </c>
      <c r="H120" s="2">
        <v>40</v>
      </c>
      <c r="I120" s="2">
        <v>0</v>
      </c>
      <c r="J120" s="2">
        <v>0</v>
      </c>
      <c r="K120" s="2">
        <v>0</v>
      </c>
      <c r="L120" s="2">
        <v>61.192999999999998</v>
      </c>
      <c r="M120" s="2">
        <v>19.126999999999999</v>
      </c>
      <c r="N120" s="2">
        <v>528.99199999999996</v>
      </c>
      <c r="O120" s="2">
        <v>5.5E-2</v>
      </c>
      <c r="P120" s="2">
        <v>88.753999999999905</v>
      </c>
      <c r="Q120" s="2">
        <v>0</v>
      </c>
      <c r="R120" s="3">
        <v>64576</v>
      </c>
      <c r="S120" s="3">
        <v>0</v>
      </c>
      <c r="T120" s="3">
        <v>-3126</v>
      </c>
      <c r="U120" s="3">
        <v>-121</v>
      </c>
      <c r="V120" s="3">
        <v>0</v>
      </c>
      <c r="W120" s="3">
        <v>134556</v>
      </c>
      <c r="X120" s="3">
        <v>60486</v>
      </c>
      <c r="Y120" s="4">
        <v>1</v>
      </c>
      <c r="Z120" s="4">
        <v>1.1100000000000001</v>
      </c>
      <c r="AA120" s="5" t="s">
        <v>75</v>
      </c>
      <c r="AB120" s="3">
        <v>805029</v>
      </c>
      <c r="AC120" s="3">
        <v>2887134</v>
      </c>
      <c r="AD120" s="2">
        <v>1193.796233</v>
      </c>
      <c r="AE120" s="3">
        <v>152566756</v>
      </c>
      <c r="AF120" s="3">
        <v>2960915</v>
      </c>
      <c r="AG120" s="3">
        <v>0</v>
      </c>
      <c r="AH120" s="3">
        <v>3079352</v>
      </c>
      <c r="AI120" s="4">
        <v>1.04</v>
      </c>
      <c r="AJ120" s="3">
        <v>278171133</v>
      </c>
      <c r="AK120" s="3">
        <v>298246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5140</v>
      </c>
      <c r="AR120" s="3">
        <v>5541</v>
      </c>
      <c r="AS120" s="3">
        <v>7543459</v>
      </c>
      <c r="AT120" s="2">
        <v>1377.7629999999999</v>
      </c>
      <c r="AV120" s="5" t="s">
        <v>1293</v>
      </c>
      <c r="AX120" s="3">
        <v>0</v>
      </c>
      <c r="AZ120" s="3">
        <v>0</v>
      </c>
      <c r="BA120" s="3">
        <f t="shared" si="39"/>
        <v>6815</v>
      </c>
      <c r="BB120" s="3">
        <f t="shared" si="25"/>
        <v>5140</v>
      </c>
      <c r="BC120" s="3">
        <f t="shared" si="26"/>
        <v>5541</v>
      </c>
      <c r="BD120" s="3">
        <f t="shared" si="27"/>
        <v>6815</v>
      </c>
      <c r="BE120" s="3">
        <f t="shared" si="28"/>
        <v>7543459.1220999984</v>
      </c>
      <c r="BF120" s="3">
        <f t="shared" si="40"/>
        <v>7347453.1220999984</v>
      </c>
      <c r="BG120" s="2">
        <f t="shared" si="29"/>
        <v>1377.7406555649552</v>
      </c>
      <c r="BH120" s="6">
        <f t="shared" si="30"/>
        <v>1.4999999999999999E-2</v>
      </c>
      <c r="BI120" s="3">
        <f t="shared" si="41"/>
        <v>3962818.7709027175</v>
      </c>
      <c r="BJ120" s="3">
        <f t="shared" si="31"/>
        <v>708158696.96038699</v>
      </c>
      <c r="BK120" s="3">
        <f t="shared" si="50"/>
        <v>0</v>
      </c>
      <c r="BL120" s="3">
        <f t="shared" si="43"/>
        <v>0</v>
      </c>
      <c r="BM120" s="3">
        <f t="shared" si="32"/>
        <v>0</v>
      </c>
      <c r="BN120" s="3">
        <f t="shared" si="33"/>
        <v>0</v>
      </c>
      <c r="BO120" s="3">
        <f t="shared" si="44"/>
        <v>0</v>
      </c>
      <c r="BP120" s="3">
        <f t="shared" si="45"/>
        <v>0</v>
      </c>
      <c r="BQ120" s="3">
        <f t="shared" si="34"/>
        <v>440188139.45300317</v>
      </c>
      <c r="BR120" s="3">
        <f t="shared" si="46"/>
        <v>0</v>
      </c>
      <c r="BS120" s="3">
        <f t="shared" si="47"/>
        <v>0</v>
      </c>
      <c r="BT120" s="3">
        <f t="shared" si="35"/>
        <v>0</v>
      </c>
      <c r="BU120" s="3">
        <f t="shared" si="36"/>
        <v>0</v>
      </c>
      <c r="BV120" s="3">
        <f t="shared" si="37"/>
        <v>0</v>
      </c>
      <c r="BW120" s="3">
        <f t="shared" si="48"/>
        <v>0</v>
      </c>
      <c r="BX120" s="3">
        <f t="shared" si="38"/>
        <v>0</v>
      </c>
      <c r="BY120" s="3">
        <f t="shared" si="49"/>
        <v>4761747.7920999983</v>
      </c>
    </row>
    <row r="121" spans="1:77" x14ac:dyDescent="0.25">
      <c r="A121">
        <v>213801</v>
      </c>
      <c r="B121" t="s">
        <v>197</v>
      </c>
      <c r="C121" s="37">
        <v>42776.52847222222</v>
      </c>
      <c r="D121" s="5" t="s">
        <v>76</v>
      </c>
      <c r="E121" s="2">
        <v>171.50299999999999</v>
      </c>
      <c r="F121" s="2">
        <v>20.832999999999998</v>
      </c>
      <c r="G121" s="2">
        <v>19.324999999999999</v>
      </c>
      <c r="H121" s="2">
        <v>0</v>
      </c>
      <c r="I121" s="2">
        <v>0</v>
      </c>
      <c r="J121" s="2">
        <v>0</v>
      </c>
      <c r="K121" s="2">
        <v>0</v>
      </c>
      <c r="L121" s="2">
        <v>31.187999999999999</v>
      </c>
      <c r="M121" s="2">
        <v>0</v>
      </c>
      <c r="N121" s="2">
        <v>131.83000000000001</v>
      </c>
      <c r="O121" s="2">
        <v>0.67300000000000004</v>
      </c>
      <c r="P121" s="2">
        <v>0</v>
      </c>
      <c r="Q121" s="2">
        <v>0</v>
      </c>
      <c r="R121" s="3">
        <v>38762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401</v>
      </c>
      <c r="Y121" s="4">
        <v>0</v>
      </c>
      <c r="Z121" s="4">
        <v>1</v>
      </c>
      <c r="AA121" s="5" t="s">
        <v>75</v>
      </c>
      <c r="AB121" s="3">
        <v>0</v>
      </c>
      <c r="AC121" s="3">
        <v>0</v>
      </c>
      <c r="AD121" s="2">
        <v>0</v>
      </c>
      <c r="AE121" s="3">
        <v>0</v>
      </c>
      <c r="AF121" s="3">
        <v>0</v>
      </c>
      <c r="AG121" s="3">
        <v>0</v>
      </c>
      <c r="AH121" s="3">
        <v>0</v>
      </c>
      <c r="AI121" s="4">
        <v>0</v>
      </c>
      <c r="AJ121" s="3">
        <v>0</v>
      </c>
      <c r="AK121" s="3">
        <v>85159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5050</v>
      </c>
      <c r="AR121" s="3">
        <v>5334</v>
      </c>
      <c r="AS121" s="3">
        <v>1873188</v>
      </c>
      <c r="AT121" s="2">
        <v>353.59199999999998</v>
      </c>
      <c r="AV121" s="5" t="s">
        <v>2031</v>
      </c>
      <c r="AX121" s="3">
        <v>0</v>
      </c>
      <c r="AZ121" s="3">
        <v>0</v>
      </c>
      <c r="BA121" s="3">
        <f t="shared" si="39"/>
        <v>6465</v>
      </c>
      <c r="BB121" s="3">
        <f t="shared" si="25"/>
        <v>5050</v>
      </c>
      <c r="BC121" s="3">
        <f t="shared" si="26"/>
        <v>5335</v>
      </c>
      <c r="BD121" s="3">
        <f t="shared" si="27"/>
        <v>6465</v>
      </c>
      <c r="BE121" s="3">
        <f t="shared" si="28"/>
        <v>1873188.01195</v>
      </c>
      <c r="BF121" s="3">
        <f t="shared" si="40"/>
        <v>1834426.01195</v>
      </c>
      <c r="BG121" s="2">
        <f t="shared" si="29"/>
        <v>353.55005027700031</v>
      </c>
      <c r="BH121" s="6">
        <f t="shared" si="30"/>
        <v>1.4999999999999999E-2</v>
      </c>
      <c r="BI121" s="3">
        <f t="shared" si="41"/>
        <v>0</v>
      </c>
      <c r="BJ121" s="3">
        <f t="shared" si="31"/>
        <v>181724725.84237817</v>
      </c>
      <c r="BK121" s="3">
        <f t="shared" si="50"/>
        <v>0</v>
      </c>
      <c r="BL121" s="3">
        <f t="shared" si="43"/>
        <v>0</v>
      </c>
      <c r="BM121" s="3">
        <f t="shared" si="32"/>
        <v>0</v>
      </c>
      <c r="BN121" s="3">
        <f t="shared" si="33"/>
        <v>0</v>
      </c>
      <c r="BO121" s="3">
        <f t="shared" si="44"/>
        <v>0</v>
      </c>
      <c r="BP121" s="3">
        <f t="shared" si="45"/>
        <v>0</v>
      </c>
      <c r="BQ121" s="3">
        <f t="shared" si="34"/>
        <v>112959241.0635016</v>
      </c>
      <c r="BR121" s="3">
        <f t="shared" si="46"/>
        <v>0</v>
      </c>
      <c r="BS121" s="3">
        <f t="shared" si="47"/>
        <v>0</v>
      </c>
      <c r="BT121" s="3">
        <f t="shared" si="35"/>
        <v>0</v>
      </c>
      <c r="BU121" s="3">
        <f t="shared" si="36"/>
        <v>0</v>
      </c>
      <c r="BV121" s="3">
        <f t="shared" si="37"/>
        <v>0</v>
      </c>
      <c r="BW121" s="3">
        <f t="shared" si="48"/>
        <v>0</v>
      </c>
      <c r="BX121" s="3">
        <f t="shared" si="38"/>
        <v>0</v>
      </c>
      <c r="BY121" s="3">
        <f t="shared" si="49"/>
        <v>1873188.01195</v>
      </c>
    </row>
    <row r="122" spans="1:77" x14ac:dyDescent="0.25">
      <c r="A122">
        <v>21803</v>
      </c>
      <c r="B122" t="s">
        <v>198</v>
      </c>
      <c r="C122" s="37">
        <v>42776.52847222222</v>
      </c>
      <c r="D122" s="5" t="s">
        <v>76</v>
      </c>
      <c r="E122" s="2">
        <v>311.34300000000002</v>
      </c>
      <c r="F122" s="2">
        <v>38.295000000000002</v>
      </c>
      <c r="G122" s="2">
        <v>2.21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394.33</v>
      </c>
      <c r="O122" s="2">
        <v>0</v>
      </c>
      <c r="P122" s="2">
        <v>62.253</v>
      </c>
      <c r="Q122" s="2">
        <v>0</v>
      </c>
      <c r="R122" s="3">
        <v>17320</v>
      </c>
      <c r="S122" s="3">
        <v>0</v>
      </c>
      <c r="T122" s="3">
        <v>0</v>
      </c>
      <c r="U122" s="3">
        <v>0</v>
      </c>
      <c r="V122" s="3">
        <v>0</v>
      </c>
      <c r="W122" s="3">
        <v>19017</v>
      </c>
      <c r="X122" s="3">
        <v>40247</v>
      </c>
      <c r="Y122" s="4">
        <v>0</v>
      </c>
      <c r="Z122" s="4">
        <v>1</v>
      </c>
      <c r="AA122" s="5" t="s">
        <v>75</v>
      </c>
      <c r="AB122" s="3">
        <v>0</v>
      </c>
      <c r="AC122" s="3">
        <v>0</v>
      </c>
      <c r="AD122" s="2">
        <v>0</v>
      </c>
      <c r="AE122" s="3">
        <v>0</v>
      </c>
      <c r="AF122" s="3">
        <v>0</v>
      </c>
      <c r="AG122" s="3">
        <v>0</v>
      </c>
      <c r="AH122" s="3">
        <v>0</v>
      </c>
      <c r="AI122" s="4">
        <v>0</v>
      </c>
      <c r="AJ122" s="3">
        <v>0</v>
      </c>
      <c r="AK122" s="3">
        <v>137594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5050</v>
      </c>
      <c r="AR122" s="3">
        <v>5334</v>
      </c>
      <c r="AS122" s="3">
        <v>2862578</v>
      </c>
      <c r="AT122" s="2">
        <v>544.76800000000003</v>
      </c>
      <c r="AV122" s="5" t="s">
        <v>2031</v>
      </c>
      <c r="AX122" s="3">
        <v>0</v>
      </c>
      <c r="AZ122" s="3">
        <v>0</v>
      </c>
      <c r="BA122" s="3">
        <f t="shared" si="39"/>
        <v>6465</v>
      </c>
      <c r="BB122" s="3">
        <f t="shared" si="25"/>
        <v>5050</v>
      </c>
      <c r="BC122" s="3">
        <f t="shared" si="26"/>
        <v>5335</v>
      </c>
      <c r="BD122" s="3">
        <f t="shared" si="27"/>
        <v>6465</v>
      </c>
      <c r="BE122" s="3">
        <f t="shared" si="28"/>
        <v>2862578.3395000002</v>
      </c>
      <c r="BF122" s="3">
        <f t="shared" si="40"/>
        <v>2826241.3395000002</v>
      </c>
      <c r="BG122" s="2">
        <f t="shared" si="29"/>
        <v>544.70322660383056</v>
      </c>
      <c r="BH122" s="6">
        <f t="shared" si="30"/>
        <v>1.4999999999999999E-2</v>
      </c>
      <c r="BI122" s="3">
        <f t="shared" si="41"/>
        <v>0</v>
      </c>
      <c r="BJ122" s="3">
        <f t="shared" si="31"/>
        <v>279977458.47436893</v>
      </c>
      <c r="BK122" s="3">
        <f t="shared" si="50"/>
        <v>0</v>
      </c>
      <c r="BL122" s="3">
        <f t="shared" si="43"/>
        <v>0</v>
      </c>
      <c r="BM122" s="3">
        <f t="shared" si="32"/>
        <v>0</v>
      </c>
      <c r="BN122" s="3">
        <f t="shared" si="33"/>
        <v>0</v>
      </c>
      <c r="BO122" s="3">
        <f t="shared" si="44"/>
        <v>0</v>
      </c>
      <c r="BP122" s="3">
        <f t="shared" si="45"/>
        <v>0</v>
      </c>
      <c r="BQ122" s="3">
        <f t="shared" si="34"/>
        <v>174032680.89992386</v>
      </c>
      <c r="BR122" s="3">
        <f t="shared" si="46"/>
        <v>0</v>
      </c>
      <c r="BS122" s="3">
        <f t="shared" si="47"/>
        <v>0</v>
      </c>
      <c r="BT122" s="3">
        <f t="shared" si="35"/>
        <v>0</v>
      </c>
      <c r="BU122" s="3">
        <f t="shared" si="36"/>
        <v>0</v>
      </c>
      <c r="BV122" s="3">
        <f t="shared" si="37"/>
        <v>0</v>
      </c>
      <c r="BW122" s="3">
        <f t="shared" si="48"/>
        <v>0</v>
      </c>
      <c r="BX122" s="3">
        <f t="shared" si="38"/>
        <v>0</v>
      </c>
      <c r="BY122" s="3">
        <f t="shared" si="49"/>
        <v>2862578.3395000002</v>
      </c>
    </row>
    <row r="123" spans="1:77" x14ac:dyDescent="0.25">
      <c r="A123">
        <v>20905</v>
      </c>
      <c r="B123" t="s">
        <v>199</v>
      </c>
      <c r="C123" s="37">
        <v>42779.493055555555</v>
      </c>
      <c r="D123" s="5" t="s">
        <v>75</v>
      </c>
      <c r="E123" s="2">
        <v>10639.76</v>
      </c>
      <c r="F123" s="2">
        <v>686.75699999999995</v>
      </c>
      <c r="G123" s="2">
        <v>281.01</v>
      </c>
      <c r="H123" s="2">
        <v>0</v>
      </c>
      <c r="I123" s="2">
        <v>0</v>
      </c>
      <c r="J123" s="2">
        <v>0</v>
      </c>
      <c r="K123" s="2">
        <v>0</v>
      </c>
      <c r="L123" s="2">
        <v>357.14800000000002</v>
      </c>
      <c r="M123" s="2">
        <v>560.85699999999997</v>
      </c>
      <c r="N123" s="2">
        <v>7749.3590000000004</v>
      </c>
      <c r="O123" s="2">
        <v>1.7869999999999999</v>
      </c>
      <c r="P123" s="2">
        <v>819.02700000000004</v>
      </c>
      <c r="Q123" s="2">
        <v>0</v>
      </c>
      <c r="R123" s="3">
        <v>873087</v>
      </c>
      <c r="S123" s="3">
        <v>0</v>
      </c>
      <c r="T123" s="3">
        <v>0</v>
      </c>
      <c r="U123" s="3">
        <v>0</v>
      </c>
      <c r="V123" s="3">
        <v>0</v>
      </c>
      <c r="W123" s="3">
        <v>322823</v>
      </c>
      <c r="X123" s="3">
        <v>459392</v>
      </c>
      <c r="Y123" s="4">
        <v>0.98</v>
      </c>
      <c r="Z123" s="4">
        <v>1.1599999999999999</v>
      </c>
      <c r="AA123" s="5" t="s">
        <v>76</v>
      </c>
      <c r="AB123" s="3">
        <v>11737735</v>
      </c>
      <c r="AC123" s="3">
        <v>33274683</v>
      </c>
      <c r="AD123" s="2">
        <v>13936.105461699901</v>
      </c>
      <c r="AE123" s="3">
        <v>4161293319</v>
      </c>
      <c r="AF123" s="3">
        <v>80814140</v>
      </c>
      <c r="AG123" s="3">
        <v>0</v>
      </c>
      <c r="AH123" s="3">
        <v>85761945</v>
      </c>
      <c r="AI123" s="4">
        <v>1.04</v>
      </c>
      <c r="AJ123" s="3">
        <v>7904068615</v>
      </c>
      <c r="AK123" s="3">
        <v>4448085</v>
      </c>
      <c r="AL123" s="3">
        <v>0</v>
      </c>
      <c r="AM123" s="3">
        <v>0</v>
      </c>
      <c r="AN123" s="3">
        <v>675000</v>
      </c>
      <c r="AO123" s="3">
        <v>0</v>
      </c>
      <c r="AP123" s="3">
        <v>0</v>
      </c>
      <c r="AQ123" s="3">
        <v>5037</v>
      </c>
      <c r="AR123" s="3">
        <v>5609</v>
      </c>
      <c r="AS123" s="3">
        <v>78718806</v>
      </c>
      <c r="AT123" s="2">
        <v>14605.619000000001</v>
      </c>
      <c r="AU123" s="2">
        <v>15000</v>
      </c>
      <c r="AV123" s="5" t="s">
        <v>1347</v>
      </c>
      <c r="AW123" s="3">
        <v>1093594</v>
      </c>
      <c r="AX123" s="3">
        <v>0</v>
      </c>
      <c r="AY123" s="3">
        <v>16782</v>
      </c>
      <c r="AZ123" s="3">
        <v>0</v>
      </c>
      <c r="BA123" s="3">
        <f t="shared" si="39"/>
        <v>5609</v>
      </c>
      <c r="BB123" s="3">
        <f t="shared" si="25"/>
        <v>5037</v>
      </c>
      <c r="BC123" s="3">
        <f t="shared" si="26"/>
        <v>5609</v>
      </c>
      <c r="BD123" s="3">
        <f t="shared" si="27"/>
        <v>5609</v>
      </c>
      <c r="BE123" s="3">
        <f t="shared" si="28"/>
        <v>78718806.592290014</v>
      </c>
      <c r="BF123" s="3">
        <f t="shared" si="40"/>
        <v>77522896.592290014</v>
      </c>
      <c r="BG123" s="2">
        <f t="shared" si="29"/>
        <v>14605.925017794325</v>
      </c>
      <c r="BH123" s="6">
        <f t="shared" si="30"/>
        <v>1.4999999999999999E-2</v>
      </c>
      <c r="BI123" s="3">
        <f t="shared" si="41"/>
        <v>42727792.362901449</v>
      </c>
      <c r="BJ123" s="3">
        <f t="shared" si="31"/>
        <v>7507445459.1462831</v>
      </c>
      <c r="BK123" s="3">
        <f t="shared" si="50"/>
        <v>396623155.85371685</v>
      </c>
      <c r="BL123" s="3">
        <f t="shared" si="43"/>
        <v>4055222.7979873242</v>
      </c>
      <c r="BM123" s="3">
        <f t="shared" si="32"/>
        <v>5255.327348901058</v>
      </c>
      <c r="BN123" s="3">
        <f t="shared" si="33"/>
        <v>16782</v>
      </c>
      <c r="BO123" s="3">
        <f t="shared" si="44"/>
        <v>31917.132810379288</v>
      </c>
      <c r="BP123" s="3">
        <f t="shared" si="45"/>
        <v>4038440.7979873247</v>
      </c>
      <c r="BQ123" s="3">
        <f t="shared" si="34"/>
        <v>4666593043.1852865</v>
      </c>
      <c r="BR123" s="3">
        <f t="shared" si="46"/>
        <v>3237475571.8147135</v>
      </c>
      <c r="BS123" s="3">
        <f t="shared" si="47"/>
        <v>0</v>
      </c>
      <c r="BT123" s="3">
        <f t="shared" si="35"/>
        <v>0</v>
      </c>
      <c r="BU123" s="3">
        <f t="shared" si="36"/>
        <v>0</v>
      </c>
      <c r="BV123" s="3">
        <f t="shared" si="37"/>
        <v>0</v>
      </c>
      <c r="BW123" s="3">
        <f t="shared" si="48"/>
        <v>0</v>
      </c>
      <c r="BX123" s="3">
        <f t="shared" si="38"/>
        <v>4038440.7979873247</v>
      </c>
      <c r="BY123" s="3">
        <f t="shared" si="49"/>
        <v>1258934.165290013</v>
      </c>
    </row>
    <row r="124" spans="1:77" x14ac:dyDescent="0.25">
      <c r="A124">
        <v>215901</v>
      </c>
      <c r="B124" t="s">
        <v>200</v>
      </c>
      <c r="C124" s="37">
        <v>42779.493055555555</v>
      </c>
      <c r="D124" s="5" t="s">
        <v>75</v>
      </c>
      <c r="E124" s="2">
        <v>1225.6759999999999</v>
      </c>
      <c r="F124" s="2">
        <v>121.527</v>
      </c>
      <c r="G124" s="2">
        <v>17.725999999999999</v>
      </c>
      <c r="H124" s="2">
        <v>0</v>
      </c>
      <c r="I124" s="2">
        <v>0</v>
      </c>
      <c r="J124" s="2">
        <v>0</v>
      </c>
      <c r="K124" s="2">
        <v>0</v>
      </c>
      <c r="L124" s="2">
        <v>84.36</v>
      </c>
      <c r="M124" s="2">
        <v>67.451999999999998</v>
      </c>
      <c r="N124" s="2">
        <v>979.62800000000004</v>
      </c>
      <c r="O124" s="2">
        <v>0.161</v>
      </c>
      <c r="P124" s="2">
        <v>100.66200000000001</v>
      </c>
      <c r="Q124" s="2">
        <v>0</v>
      </c>
      <c r="R124" s="3">
        <v>90864</v>
      </c>
      <c r="S124" s="3">
        <v>0</v>
      </c>
      <c r="T124" s="3">
        <v>-5895</v>
      </c>
      <c r="U124" s="3">
        <v>-228</v>
      </c>
      <c r="V124" s="3">
        <v>0</v>
      </c>
      <c r="W124" s="3">
        <v>93339</v>
      </c>
      <c r="X124" s="3">
        <v>62441</v>
      </c>
      <c r="Y124" s="4">
        <v>1</v>
      </c>
      <c r="Z124" s="4">
        <v>1.07</v>
      </c>
      <c r="AA124" s="5" t="s">
        <v>76</v>
      </c>
      <c r="AB124" s="3">
        <v>1801658</v>
      </c>
      <c r="AC124" s="3">
        <v>5026676</v>
      </c>
      <c r="AD124" s="2">
        <v>2140.9536669999902</v>
      </c>
      <c r="AE124" s="3">
        <v>453116318</v>
      </c>
      <c r="AF124" s="3">
        <v>5411096</v>
      </c>
      <c r="AG124" s="3">
        <v>0</v>
      </c>
      <c r="AH124" s="3">
        <v>5627540</v>
      </c>
      <c r="AI124" s="4">
        <v>1.04</v>
      </c>
      <c r="AJ124" s="3">
        <v>524560583</v>
      </c>
      <c r="AK124" s="3">
        <v>535023</v>
      </c>
      <c r="AL124" s="3">
        <v>0</v>
      </c>
      <c r="AM124" s="3">
        <v>0</v>
      </c>
      <c r="AN124" s="3">
        <v>155000</v>
      </c>
      <c r="AO124" s="3">
        <v>0</v>
      </c>
      <c r="AP124" s="3">
        <v>0</v>
      </c>
      <c r="AQ124" s="3">
        <v>5140</v>
      </c>
      <c r="AR124" s="3">
        <v>5395</v>
      </c>
      <c r="AS124" s="3">
        <v>10692546</v>
      </c>
      <c r="AT124" s="2">
        <v>1997.2719999999999</v>
      </c>
      <c r="AV124" s="5" t="s">
        <v>1907</v>
      </c>
      <c r="AX124" s="3">
        <v>0</v>
      </c>
      <c r="AZ124" s="3">
        <v>0</v>
      </c>
      <c r="BA124" s="3">
        <f t="shared" si="39"/>
        <v>6203</v>
      </c>
      <c r="BB124" s="3">
        <f t="shared" si="25"/>
        <v>5140</v>
      </c>
      <c r="BC124" s="3">
        <f t="shared" si="26"/>
        <v>5395</v>
      </c>
      <c r="BD124" s="3">
        <f t="shared" si="27"/>
        <v>6203</v>
      </c>
      <c r="BE124" s="3">
        <f t="shared" si="28"/>
        <v>10692547.414949998</v>
      </c>
      <c r="BF124" s="3">
        <f t="shared" si="40"/>
        <v>10514239.414949998</v>
      </c>
      <c r="BG124" s="2">
        <f t="shared" si="29"/>
        <v>1997.2288838652705</v>
      </c>
      <c r="BH124" s="6">
        <f t="shared" si="30"/>
        <v>1.4999999999999999E-2</v>
      </c>
      <c r="BI124" s="3">
        <f t="shared" si="41"/>
        <v>5834916.7626802269</v>
      </c>
      <c r="BJ124" s="3">
        <f t="shared" si="31"/>
        <v>1026575646.3067491</v>
      </c>
      <c r="BK124" s="3">
        <f t="shared" si="50"/>
        <v>0</v>
      </c>
      <c r="BL124" s="3">
        <f t="shared" si="43"/>
        <v>0</v>
      </c>
      <c r="BM124" s="3">
        <f t="shared" si="32"/>
        <v>0</v>
      </c>
      <c r="BN124" s="3">
        <f t="shared" si="33"/>
        <v>0</v>
      </c>
      <c r="BO124" s="3">
        <f t="shared" si="44"/>
        <v>0</v>
      </c>
      <c r="BP124" s="3">
        <f t="shared" si="45"/>
        <v>0</v>
      </c>
      <c r="BQ124" s="3">
        <f t="shared" si="34"/>
        <v>638114628.39495397</v>
      </c>
      <c r="BR124" s="3">
        <f t="shared" si="46"/>
        <v>0</v>
      </c>
      <c r="BS124" s="3">
        <f t="shared" si="47"/>
        <v>0</v>
      </c>
      <c r="BT124" s="3">
        <f t="shared" si="35"/>
        <v>0</v>
      </c>
      <c r="BU124" s="3">
        <f t="shared" si="36"/>
        <v>0</v>
      </c>
      <c r="BV124" s="3">
        <f t="shared" si="37"/>
        <v>0</v>
      </c>
      <c r="BW124" s="3">
        <f t="shared" si="48"/>
        <v>0</v>
      </c>
      <c r="BX124" s="3">
        <f t="shared" si="38"/>
        <v>0</v>
      </c>
      <c r="BY124" s="3">
        <f t="shared" si="49"/>
        <v>5446941.5849499982</v>
      </c>
    </row>
    <row r="125" spans="1:77" x14ac:dyDescent="0.25">
      <c r="A125">
        <v>198901</v>
      </c>
      <c r="B125" t="s">
        <v>201</v>
      </c>
      <c r="C125" s="37">
        <v>42779.493055555555</v>
      </c>
      <c r="D125" s="5" t="s">
        <v>75</v>
      </c>
      <c r="E125" s="2">
        <v>382.86700000000002</v>
      </c>
      <c r="F125" s="2">
        <v>22.466999999999999</v>
      </c>
      <c r="G125" s="2">
        <v>15.867000000000001</v>
      </c>
      <c r="H125" s="2">
        <v>2.3359999999999999</v>
      </c>
      <c r="I125" s="2">
        <v>0</v>
      </c>
      <c r="J125" s="2">
        <v>0</v>
      </c>
      <c r="K125" s="2">
        <v>0</v>
      </c>
      <c r="L125" s="2">
        <v>25.356999999999999</v>
      </c>
      <c r="M125" s="2">
        <v>20.87</v>
      </c>
      <c r="N125" s="2">
        <v>238.44200000000001</v>
      </c>
      <c r="O125" s="2">
        <v>0</v>
      </c>
      <c r="P125" s="2">
        <v>8.1920000000000002</v>
      </c>
      <c r="Q125" s="2">
        <v>0</v>
      </c>
      <c r="R125" s="3">
        <v>36365</v>
      </c>
      <c r="S125" s="3">
        <v>0</v>
      </c>
      <c r="T125" s="3">
        <v>0</v>
      </c>
      <c r="U125" s="3">
        <v>0</v>
      </c>
      <c r="V125" s="3">
        <v>0</v>
      </c>
      <c r="W125" s="3">
        <v>47136</v>
      </c>
      <c r="X125" s="3">
        <v>5726</v>
      </c>
      <c r="Y125" s="4">
        <v>1</v>
      </c>
      <c r="Z125" s="4">
        <v>1.06</v>
      </c>
      <c r="AA125" s="5" t="s">
        <v>75</v>
      </c>
      <c r="AB125" s="3">
        <v>1478650</v>
      </c>
      <c r="AC125" s="3">
        <v>1166063</v>
      </c>
      <c r="AD125" s="2">
        <v>459.92485349999902</v>
      </c>
      <c r="AE125" s="3">
        <v>623963224</v>
      </c>
      <c r="AF125" s="3">
        <v>4134894</v>
      </c>
      <c r="AG125" s="3">
        <v>0</v>
      </c>
      <c r="AH125" s="3">
        <v>4300290</v>
      </c>
      <c r="AI125" s="4">
        <v>1.04</v>
      </c>
      <c r="AJ125" s="3">
        <v>406872086</v>
      </c>
      <c r="AK125" s="3">
        <v>170427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5140</v>
      </c>
      <c r="AR125" s="3">
        <v>5359</v>
      </c>
      <c r="AS125" s="3">
        <v>3699956</v>
      </c>
      <c r="AT125" s="2">
        <v>689.21400000000006</v>
      </c>
      <c r="AU125" s="2">
        <v>689.21400000000006</v>
      </c>
      <c r="AV125" s="5" t="s">
        <v>1485</v>
      </c>
      <c r="AW125" s="3">
        <v>0</v>
      </c>
      <c r="AX125" s="3">
        <v>0</v>
      </c>
      <c r="AY125" s="3">
        <v>0</v>
      </c>
      <c r="AZ125" s="3">
        <v>0</v>
      </c>
      <c r="BA125" s="3">
        <f t="shared" si="39"/>
        <v>6990</v>
      </c>
      <c r="BB125" s="3">
        <f t="shared" si="25"/>
        <v>5140</v>
      </c>
      <c r="BC125" s="3">
        <f t="shared" si="26"/>
        <v>5359</v>
      </c>
      <c r="BD125" s="3">
        <f t="shared" si="27"/>
        <v>6990</v>
      </c>
      <c r="BE125" s="3">
        <f t="shared" si="28"/>
        <v>3699956.7935000006</v>
      </c>
      <c r="BF125" s="3">
        <f t="shared" si="40"/>
        <v>3616455.7935000006</v>
      </c>
      <c r="BG125" s="2">
        <f t="shared" si="29"/>
        <v>689.21421282566416</v>
      </c>
      <c r="BH125" s="6">
        <f t="shared" si="30"/>
        <v>1.4999999999999999E-2</v>
      </c>
      <c r="BI125" s="3">
        <f t="shared" si="41"/>
        <v>3792772.149977671</v>
      </c>
      <c r="BJ125" s="3">
        <f t="shared" si="31"/>
        <v>440684002.18788177</v>
      </c>
      <c r="BK125" s="3">
        <f t="shared" si="50"/>
        <v>0</v>
      </c>
      <c r="BL125" s="3">
        <f t="shared" si="43"/>
        <v>0</v>
      </c>
      <c r="BM125" s="3">
        <f t="shared" si="32"/>
        <v>0</v>
      </c>
      <c r="BN125" s="3">
        <f t="shared" si="33"/>
        <v>0</v>
      </c>
      <c r="BO125" s="3">
        <f t="shared" si="44"/>
        <v>0</v>
      </c>
      <c r="BP125" s="3">
        <f t="shared" si="45"/>
        <v>0</v>
      </c>
      <c r="BQ125" s="3">
        <f t="shared" si="34"/>
        <v>284558249.1358909</v>
      </c>
      <c r="BR125" s="3">
        <f t="shared" si="46"/>
        <v>122313836.8641091</v>
      </c>
      <c r="BS125" s="3">
        <f t="shared" si="47"/>
        <v>0</v>
      </c>
      <c r="BT125" s="3">
        <f t="shared" si="35"/>
        <v>0</v>
      </c>
      <c r="BU125" s="3">
        <f t="shared" si="36"/>
        <v>0</v>
      </c>
      <c r="BV125" s="3">
        <f t="shared" si="37"/>
        <v>0</v>
      </c>
      <c r="BW125" s="3">
        <f t="shared" si="48"/>
        <v>0</v>
      </c>
      <c r="BX125" s="3">
        <f t="shared" si="38"/>
        <v>0</v>
      </c>
      <c r="BY125" s="3">
        <f t="shared" si="49"/>
        <v>0</v>
      </c>
    </row>
    <row r="126" spans="1:77" x14ac:dyDescent="0.25">
      <c r="A126">
        <v>239901</v>
      </c>
      <c r="B126" t="s">
        <v>202</v>
      </c>
      <c r="C126" s="37">
        <v>42779.493055555555</v>
      </c>
      <c r="D126" s="5" t="s">
        <v>75</v>
      </c>
      <c r="E126" s="2">
        <v>3980.9450000000002</v>
      </c>
      <c r="F126" s="2">
        <v>482.25</v>
      </c>
      <c r="G126" s="2">
        <v>120</v>
      </c>
      <c r="H126" s="2">
        <v>23</v>
      </c>
      <c r="I126" s="2">
        <v>0</v>
      </c>
      <c r="J126" s="2">
        <v>0.7</v>
      </c>
      <c r="K126" s="2">
        <v>0</v>
      </c>
      <c r="L126" s="2">
        <v>375</v>
      </c>
      <c r="M126" s="2">
        <v>226</v>
      </c>
      <c r="N126" s="2">
        <v>2800</v>
      </c>
      <c r="O126" s="2">
        <v>1.2</v>
      </c>
      <c r="P126" s="2">
        <v>580</v>
      </c>
      <c r="Q126" s="2">
        <v>0</v>
      </c>
      <c r="R126" s="3">
        <v>361625</v>
      </c>
      <c r="S126" s="3">
        <v>0</v>
      </c>
      <c r="T126" s="3">
        <v>-27419</v>
      </c>
      <c r="U126" s="3">
        <v>-1060</v>
      </c>
      <c r="V126" s="3">
        <v>0</v>
      </c>
      <c r="W126" s="3">
        <v>519241</v>
      </c>
      <c r="X126" s="3">
        <v>325090</v>
      </c>
      <c r="Y126" s="4">
        <v>0.98</v>
      </c>
      <c r="Z126" s="4">
        <v>1.1200000000000001</v>
      </c>
      <c r="AA126" s="5" t="s">
        <v>76</v>
      </c>
      <c r="AB126" s="3">
        <v>1052489</v>
      </c>
      <c r="AC126" s="3">
        <v>14198096</v>
      </c>
      <c r="AD126" s="2">
        <v>5833.6861884999998</v>
      </c>
      <c r="AE126" s="3">
        <v>701339595</v>
      </c>
      <c r="AF126" s="3">
        <v>24750677</v>
      </c>
      <c r="AG126" s="3">
        <v>0</v>
      </c>
      <c r="AH126" s="3">
        <v>26266025</v>
      </c>
      <c r="AI126" s="4">
        <v>1.04</v>
      </c>
      <c r="AJ126" s="3">
        <v>2440025834</v>
      </c>
      <c r="AK126" s="3">
        <v>1792559</v>
      </c>
      <c r="AL126" s="3">
        <v>0</v>
      </c>
      <c r="AM126" s="3">
        <v>0</v>
      </c>
      <c r="AN126" s="3">
        <v>360000</v>
      </c>
      <c r="AO126" s="3">
        <v>0</v>
      </c>
      <c r="AP126" s="3">
        <v>0</v>
      </c>
      <c r="AQ126" s="3">
        <v>5037</v>
      </c>
      <c r="AR126" s="3">
        <v>5466</v>
      </c>
      <c r="AS126" s="3">
        <v>33600424</v>
      </c>
      <c r="AT126" s="2">
        <v>6246.232</v>
      </c>
      <c r="AU126" s="2">
        <v>6332</v>
      </c>
      <c r="AV126" s="5" t="s">
        <v>1955</v>
      </c>
      <c r="AW126" s="3">
        <v>0</v>
      </c>
      <c r="AX126" s="3">
        <v>0</v>
      </c>
      <c r="AY126" s="3">
        <v>0</v>
      </c>
      <c r="AZ126" s="3">
        <v>0</v>
      </c>
      <c r="BA126" s="3">
        <f t="shared" si="39"/>
        <v>5605</v>
      </c>
      <c r="BB126" s="3">
        <f t="shared" si="25"/>
        <v>5037</v>
      </c>
      <c r="BC126" s="3">
        <f t="shared" si="26"/>
        <v>5466</v>
      </c>
      <c r="BD126" s="3">
        <f t="shared" si="27"/>
        <v>5605</v>
      </c>
      <c r="BE126" s="3">
        <f t="shared" si="28"/>
        <v>33600423.434999995</v>
      </c>
      <c r="BF126" s="3">
        <f t="shared" si="40"/>
        <v>32746976.434999995</v>
      </c>
      <c r="BG126" s="2">
        <f t="shared" si="29"/>
        <v>6246.1584766108936</v>
      </c>
      <c r="BH126" s="6">
        <f t="shared" si="30"/>
        <v>1.4999999999999999E-2</v>
      </c>
      <c r="BI126" s="3">
        <f t="shared" si="41"/>
        <v>14536322.549852148</v>
      </c>
      <c r="BJ126" s="3">
        <f t="shared" si="31"/>
        <v>3210525456.9779992</v>
      </c>
      <c r="BK126" s="3">
        <f t="shared" si="50"/>
        <v>0</v>
      </c>
      <c r="BL126" s="3">
        <f t="shared" si="43"/>
        <v>0</v>
      </c>
      <c r="BM126" s="3">
        <f t="shared" si="32"/>
        <v>0</v>
      </c>
      <c r="BN126" s="3">
        <f t="shared" si="33"/>
        <v>0</v>
      </c>
      <c r="BO126" s="3">
        <f t="shared" si="44"/>
        <v>0</v>
      </c>
      <c r="BP126" s="3">
        <f t="shared" si="45"/>
        <v>0</v>
      </c>
      <c r="BQ126" s="3">
        <f t="shared" si="34"/>
        <v>1995647633.2771804</v>
      </c>
      <c r="BR126" s="3">
        <f t="shared" si="46"/>
        <v>444378200.72281957</v>
      </c>
      <c r="BS126" s="3">
        <f t="shared" si="47"/>
        <v>0</v>
      </c>
      <c r="BT126" s="3">
        <f t="shared" si="35"/>
        <v>0</v>
      </c>
      <c r="BU126" s="3">
        <f t="shared" si="36"/>
        <v>0</v>
      </c>
      <c r="BV126" s="3">
        <f t="shared" si="37"/>
        <v>0</v>
      </c>
      <c r="BW126" s="3">
        <f t="shared" si="48"/>
        <v>0</v>
      </c>
      <c r="BX126" s="3">
        <f t="shared" si="38"/>
        <v>0</v>
      </c>
      <c r="BY126" s="3">
        <f t="shared" si="49"/>
        <v>9688170.2617999949</v>
      </c>
    </row>
    <row r="127" spans="1:77" x14ac:dyDescent="0.25">
      <c r="A127">
        <v>181901</v>
      </c>
      <c r="B127" t="s">
        <v>203</v>
      </c>
      <c r="C127" s="37">
        <v>42779.493055555555</v>
      </c>
      <c r="D127" s="5" t="s">
        <v>75</v>
      </c>
      <c r="E127" s="2">
        <v>2545.6460000000002</v>
      </c>
      <c r="F127" s="2">
        <v>152.67099999999999</v>
      </c>
      <c r="G127" s="2">
        <v>60.938000000000002</v>
      </c>
      <c r="H127" s="2">
        <v>0</v>
      </c>
      <c r="I127" s="2">
        <v>0</v>
      </c>
      <c r="J127" s="2">
        <v>0</v>
      </c>
      <c r="K127" s="2">
        <v>0</v>
      </c>
      <c r="L127" s="2">
        <v>155.471</v>
      </c>
      <c r="M127" s="2">
        <v>137.5</v>
      </c>
      <c r="N127" s="2">
        <v>1200</v>
      </c>
      <c r="O127" s="2">
        <v>0</v>
      </c>
      <c r="P127" s="2">
        <v>117.003999999999</v>
      </c>
      <c r="Q127" s="2">
        <v>0</v>
      </c>
      <c r="R127" s="3">
        <v>211750</v>
      </c>
      <c r="S127" s="3">
        <v>0</v>
      </c>
      <c r="T127" s="3">
        <v>-10826</v>
      </c>
      <c r="U127" s="3">
        <v>-419</v>
      </c>
      <c r="V127" s="3">
        <v>0</v>
      </c>
      <c r="W127" s="3">
        <v>137051</v>
      </c>
      <c r="X127" s="3">
        <v>68295</v>
      </c>
      <c r="Y127" s="4">
        <v>0.99909999999999999</v>
      </c>
      <c r="Z127" s="4">
        <v>1.1000000000000001</v>
      </c>
      <c r="AA127" s="5" t="s">
        <v>75</v>
      </c>
      <c r="AB127" s="3">
        <v>2093458</v>
      </c>
      <c r="AC127" s="3">
        <v>7236133</v>
      </c>
      <c r="AD127" s="2">
        <v>3090.3536795999999</v>
      </c>
      <c r="AE127" s="3">
        <v>437856487</v>
      </c>
      <c r="AF127" s="3">
        <v>9636326</v>
      </c>
      <c r="AG127" s="3">
        <v>0</v>
      </c>
      <c r="AH127" s="3">
        <v>10030807</v>
      </c>
      <c r="AI127" s="4">
        <v>1.04</v>
      </c>
      <c r="AJ127" s="3">
        <v>963395319</v>
      </c>
      <c r="AK127" s="3">
        <v>1051322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5135</v>
      </c>
      <c r="AR127" s="3">
        <v>5500</v>
      </c>
      <c r="AS127" s="3">
        <v>19269488</v>
      </c>
      <c r="AT127" s="2">
        <v>3564.3710000000001</v>
      </c>
      <c r="AV127" s="5" t="s">
        <v>1829</v>
      </c>
      <c r="AX127" s="3">
        <v>0</v>
      </c>
      <c r="AZ127" s="3">
        <v>0</v>
      </c>
      <c r="BA127" s="3">
        <f t="shared" si="39"/>
        <v>5837</v>
      </c>
      <c r="BB127" s="3">
        <f t="shared" si="25"/>
        <v>5135</v>
      </c>
      <c r="BC127" s="3">
        <f t="shared" si="26"/>
        <v>5500</v>
      </c>
      <c r="BD127" s="3">
        <f t="shared" si="27"/>
        <v>5837</v>
      </c>
      <c r="BE127" s="3">
        <f t="shared" si="28"/>
        <v>19269486.386849999</v>
      </c>
      <c r="BF127" s="3">
        <f t="shared" si="40"/>
        <v>18931511.386849999</v>
      </c>
      <c r="BG127" s="2">
        <f t="shared" si="29"/>
        <v>3564.4263715880275</v>
      </c>
      <c r="BH127" s="6">
        <f t="shared" si="30"/>
        <v>1.4999999999999999E-2</v>
      </c>
      <c r="BI127" s="3">
        <f t="shared" si="41"/>
        <v>9709465.8075737376</v>
      </c>
      <c r="BJ127" s="3">
        <f t="shared" si="31"/>
        <v>1832115154.9962461</v>
      </c>
      <c r="BK127" s="3">
        <f t="shared" si="50"/>
        <v>0</v>
      </c>
      <c r="BL127" s="3">
        <f t="shared" si="43"/>
        <v>0</v>
      </c>
      <c r="BM127" s="3">
        <f t="shared" si="32"/>
        <v>0</v>
      </c>
      <c r="BN127" s="3">
        <f t="shared" si="33"/>
        <v>0</v>
      </c>
      <c r="BO127" s="3">
        <f t="shared" si="44"/>
        <v>0</v>
      </c>
      <c r="BP127" s="3">
        <f t="shared" si="45"/>
        <v>0</v>
      </c>
      <c r="BQ127" s="3">
        <f t="shared" si="34"/>
        <v>1138834225.7223747</v>
      </c>
      <c r="BR127" s="3">
        <f t="shared" si="46"/>
        <v>0</v>
      </c>
      <c r="BS127" s="3">
        <f t="shared" si="47"/>
        <v>0</v>
      </c>
      <c r="BT127" s="3">
        <f t="shared" si="35"/>
        <v>0</v>
      </c>
      <c r="BU127" s="3">
        <f t="shared" si="36"/>
        <v>0</v>
      </c>
      <c r="BV127" s="3">
        <f t="shared" si="37"/>
        <v>0</v>
      </c>
      <c r="BW127" s="3">
        <f t="shared" si="48"/>
        <v>0</v>
      </c>
      <c r="BX127" s="3">
        <f t="shared" si="38"/>
        <v>0</v>
      </c>
      <c r="BY127" s="3">
        <f t="shared" si="49"/>
        <v>9644203.7547209989</v>
      </c>
    </row>
    <row r="128" spans="1:77" x14ac:dyDescent="0.25">
      <c r="A128">
        <v>249903</v>
      </c>
      <c r="B128" t="s">
        <v>204</v>
      </c>
      <c r="C128" s="37">
        <v>42779.493055555555</v>
      </c>
      <c r="D128" s="5" t="s">
        <v>75</v>
      </c>
      <c r="E128" s="2">
        <v>1755.67</v>
      </c>
      <c r="F128" s="2">
        <v>192.977</v>
      </c>
      <c r="G128" s="2">
        <v>14</v>
      </c>
      <c r="H128" s="2">
        <v>0</v>
      </c>
      <c r="I128" s="2">
        <v>0</v>
      </c>
      <c r="J128" s="2">
        <v>0</v>
      </c>
      <c r="K128" s="2">
        <v>0</v>
      </c>
      <c r="L128" s="2">
        <v>121</v>
      </c>
      <c r="M128" s="2">
        <v>82</v>
      </c>
      <c r="N128" s="2">
        <v>1338</v>
      </c>
      <c r="O128" s="2">
        <v>0.13</v>
      </c>
      <c r="P128" s="2">
        <v>400</v>
      </c>
      <c r="Q128" s="2">
        <v>0</v>
      </c>
      <c r="R128" s="3">
        <v>156750</v>
      </c>
      <c r="S128" s="3">
        <v>0</v>
      </c>
      <c r="T128" s="3">
        <v>0</v>
      </c>
      <c r="U128" s="3">
        <v>0</v>
      </c>
      <c r="V128" s="3">
        <v>0</v>
      </c>
      <c r="W128" s="3">
        <v>222018</v>
      </c>
      <c r="X128" s="3">
        <v>218720</v>
      </c>
      <c r="Y128" s="4">
        <v>0.9133</v>
      </c>
      <c r="Z128" s="4">
        <v>1.1092</v>
      </c>
      <c r="AA128" s="5" t="s">
        <v>75</v>
      </c>
      <c r="AB128" s="3">
        <v>537743</v>
      </c>
      <c r="AC128" s="3">
        <v>4739507</v>
      </c>
      <c r="AD128" s="2">
        <v>2015.5583369000001</v>
      </c>
      <c r="AE128" s="3">
        <v>307481396</v>
      </c>
      <c r="AF128" s="3">
        <v>13632245</v>
      </c>
      <c r="AG128" s="3">
        <v>995588</v>
      </c>
      <c r="AH128" s="3">
        <v>15523415</v>
      </c>
      <c r="AI128" s="4">
        <v>1.04</v>
      </c>
      <c r="AJ128" s="3">
        <v>1411217758</v>
      </c>
      <c r="AK128" s="3">
        <v>770379</v>
      </c>
      <c r="AL128" s="3">
        <v>0</v>
      </c>
      <c r="AM128" s="3">
        <v>0</v>
      </c>
      <c r="AN128" s="3">
        <v>186263</v>
      </c>
      <c r="AO128" s="3">
        <v>0</v>
      </c>
      <c r="AP128" s="3">
        <v>0</v>
      </c>
      <c r="AQ128" s="3">
        <v>4694</v>
      </c>
      <c r="AR128" s="3">
        <v>5058</v>
      </c>
      <c r="AS128" s="3">
        <v>13748850</v>
      </c>
      <c r="AT128" s="2">
        <v>2745.7339999999899</v>
      </c>
      <c r="AU128" s="2">
        <v>2786.2289999999998</v>
      </c>
      <c r="AV128" s="5" t="s">
        <v>1314</v>
      </c>
      <c r="AW128" s="3">
        <v>0</v>
      </c>
      <c r="AX128" s="3">
        <v>190980</v>
      </c>
      <c r="AY128" s="3">
        <v>0</v>
      </c>
      <c r="AZ128" s="3">
        <v>8058</v>
      </c>
      <c r="BA128" s="3">
        <f t="shared" si="39"/>
        <v>5468</v>
      </c>
      <c r="BB128" s="3">
        <f t="shared" si="25"/>
        <v>4694</v>
      </c>
      <c r="BC128" s="3">
        <f t="shared" si="26"/>
        <v>5058</v>
      </c>
      <c r="BD128" s="3">
        <f t="shared" si="27"/>
        <v>5468</v>
      </c>
      <c r="BE128" s="3">
        <f t="shared" si="28"/>
        <v>13748849.840400001</v>
      </c>
      <c r="BF128" s="3">
        <f t="shared" si="40"/>
        <v>13370081.840400001</v>
      </c>
      <c r="BG128" s="2">
        <f t="shared" si="29"/>
        <v>2745.8439516938161</v>
      </c>
      <c r="BH128" s="6">
        <f t="shared" si="30"/>
        <v>1.4999999999999999E-2</v>
      </c>
      <c r="BI128" s="3">
        <f t="shared" si="41"/>
        <v>6418946.5227547018</v>
      </c>
      <c r="BJ128" s="3">
        <f t="shared" si="31"/>
        <v>1411363791.1706214</v>
      </c>
      <c r="BK128" s="3">
        <f t="shared" si="50"/>
        <v>0</v>
      </c>
      <c r="BL128" s="3">
        <f t="shared" si="43"/>
        <v>0</v>
      </c>
      <c r="BM128" s="3">
        <f t="shared" si="32"/>
        <v>0</v>
      </c>
      <c r="BN128" s="3">
        <f t="shared" si="33"/>
        <v>0</v>
      </c>
      <c r="BO128" s="3">
        <f t="shared" si="44"/>
        <v>0</v>
      </c>
      <c r="BP128" s="3">
        <f t="shared" si="45"/>
        <v>0</v>
      </c>
      <c r="BQ128" s="3">
        <f t="shared" si="34"/>
        <v>877297142.56617427</v>
      </c>
      <c r="BR128" s="3">
        <f t="shared" si="46"/>
        <v>533920615.43382573</v>
      </c>
      <c r="BS128" s="3">
        <f t="shared" si="47"/>
        <v>376671.10881021927</v>
      </c>
      <c r="BT128" s="3">
        <f t="shared" si="35"/>
        <v>225.40133455435159</v>
      </c>
      <c r="BU128" s="3">
        <f t="shared" si="36"/>
        <v>8058</v>
      </c>
      <c r="BV128" s="3">
        <f t="shared" si="37"/>
        <v>4519.6170262998103</v>
      </c>
      <c r="BW128" s="3">
        <f t="shared" si="48"/>
        <v>364093.49178391945</v>
      </c>
      <c r="BX128" s="3">
        <f t="shared" si="38"/>
        <v>364093.49178391945</v>
      </c>
      <c r="BY128" s="3">
        <f t="shared" si="49"/>
        <v>860198.05658599921</v>
      </c>
    </row>
    <row r="129" spans="1:77" x14ac:dyDescent="0.25">
      <c r="A129">
        <v>203902</v>
      </c>
      <c r="B129" t="s">
        <v>205</v>
      </c>
      <c r="C129" s="37">
        <v>42776.52847222222</v>
      </c>
      <c r="D129" s="5" t="s">
        <v>75</v>
      </c>
      <c r="E129" s="2">
        <v>362.09300000000002</v>
      </c>
      <c r="F129" s="2">
        <v>17.978999999999999</v>
      </c>
      <c r="G129" s="2">
        <v>12</v>
      </c>
      <c r="H129" s="2">
        <v>0</v>
      </c>
      <c r="I129" s="2">
        <v>0</v>
      </c>
      <c r="J129" s="2">
        <v>0</v>
      </c>
      <c r="K129" s="2">
        <v>0</v>
      </c>
      <c r="L129" s="2">
        <v>31.67</v>
      </c>
      <c r="M129" s="2">
        <v>19.968</v>
      </c>
      <c r="N129" s="2">
        <v>321.36</v>
      </c>
      <c r="O129" s="2">
        <v>2.7E-2</v>
      </c>
      <c r="P129" s="2">
        <v>6.6159999999999997</v>
      </c>
      <c r="Q129" s="2">
        <v>0</v>
      </c>
      <c r="R129" s="3">
        <v>32208</v>
      </c>
      <c r="S129" s="3">
        <v>0</v>
      </c>
      <c r="T129" s="3">
        <v>-2102</v>
      </c>
      <c r="U129" s="3">
        <v>-82</v>
      </c>
      <c r="V129" s="3">
        <v>0</v>
      </c>
      <c r="W129" s="3">
        <v>131864</v>
      </c>
      <c r="X129" s="3">
        <v>4642</v>
      </c>
      <c r="Y129" s="4">
        <v>1</v>
      </c>
      <c r="Z129" s="4">
        <v>1.06</v>
      </c>
      <c r="AA129" s="5" t="s">
        <v>75</v>
      </c>
      <c r="AB129" s="3">
        <v>83840</v>
      </c>
      <c r="AC129" s="3">
        <v>1472755</v>
      </c>
      <c r="AD129" s="2">
        <v>609.16171399999996</v>
      </c>
      <c r="AE129" s="3">
        <v>52209111</v>
      </c>
      <c r="AF129" s="3">
        <v>1537011</v>
      </c>
      <c r="AG129" s="3">
        <v>169071</v>
      </c>
      <c r="AH129" s="3">
        <v>1798303</v>
      </c>
      <c r="AI129" s="4">
        <v>1.17</v>
      </c>
      <c r="AJ129" s="3">
        <v>186989121</v>
      </c>
      <c r="AK129" s="3">
        <v>147885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5140</v>
      </c>
      <c r="AR129" s="3">
        <v>5359</v>
      </c>
      <c r="AS129" s="3">
        <v>3694396</v>
      </c>
      <c r="AT129" s="2">
        <v>673.21600000000001</v>
      </c>
      <c r="AV129" s="5" t="s">
        <v>1882</v>
      </c>
      <c r="BA129" s="3">
        <f t="shared" si="39"/>
        <v>7017</v>
      </c>
      <c r="BB129" s="3">
        <f t="shared" si="25"/>
        <v>5140</v>
      </c>
      <c r="BC129" s="3">
        <f t="shared" si="26"/>
        <v>5359</v>
      </c>
      <c r="BD129" s="3">
        <f t="shared" si="27"/>
        <v>7017</v>
      </c>
      <c r="BE129" s="3">
        <f t="shared" si="28"/>
        <v>3694395.4726100001</v>
      </c>
      <c r="BF129" s="3">
        <f t="shared" si="40"/>
        <v>3532425.4726100001</v>
      </c>
      <c r="BG129" s="2">
        <f t="shared" si="29"/>
        <v>673.19994505284023</v>
      </c>
      <c r="BH129" s="6">
        <f t="shared" si="30"/>
        <v>1.4999999999999999E-2</v>
      </c>
      <c r="BI129" s="3">
        <f t="shared" si="41"/>
        <v>1572347.3199017164</v>
      </c>
      <c r="BJ129" s="3">
        <f t="shared" si="31"/>
        <v>346024771.75715989</v>
      </c>
      <c r="BK129" s="3">
        <f t="shared" si="50"/>
        <v>0</v>
      </c>
      <c r="BL129" s="3">
        <f t="shared" si="43"/>
        <v>0</v>
      </c>
      <c r="BM129" s="3">
        <f t="shared" si="32"/>
        <v>0</v>
      </c>
      <c r="BN129" s="3">
        <f t="shared" si="33"/>
        <v>0</v>
      </c>
      <c r="BO129" s="3">
        <f t="shared" si="44"/>
        <v>0</v>
      </c>
      <c r="BP129" s="3">
        <f t="shared" si="45"/>
        <v>0</v>
      </c>
      <c r="BQ129" s="3">
        <f t="shared" si="34"/>
        <v>215087382.44438246</v>
      </c>
      <c r="BR129" s="3">
        <f t="shared" si="46"/>
        <v>0</v>
      </c>
      <c r="BS129" s="3">
        <f t="shared" si="47"/>
        <v>0</v>
      </c>
      <c r="BT129" s="3">
        <f t="shared" si="35"/>
        <v>0</v>
      </c>
      <c r="BU129" s="3">
        <f t="shared" si="36"/>
        <v>0</v>
      </c>
      <c r="BV129" s="3">
        <f t="shared" si="37"/>
        <v>0</v>
      </c>
      <c r="BW129" s="3">
        <f t="shared" si="48"/>
        <v>0</v>
      </c>
      <c r="BX129" s="3">
        <f t="shared" si="38"/>
        <v>0</v>
      </c>
      <c r="BY129" s="3">
        <f t="shared" si="49"/>
        <v>1824504.2626100001</v>
      </c>
    </row>
    <row r="130" spans="1:77" x14ac:dyDescent="0.25">
      <c r="A130">
        <v>184909</v>
      </c>
      <c r="B130" t="s">
        <v>206</v>
      </c>
      <c r="C130" s="37">
        <v>42779.493055555555</v>
      </c>
      <c r="D130" s="5" t="s">
        <v>75</v>
      </c>
      <c r="E130" s="2">
        <v>1078.6400000000001</v>
      </c>
      <c r="F130" s="2">
        <v>82.363</v>
      </c>
      <c r="G130" s="2">
        <v>4.4580000000000002</v>
      </c>
      <c r="H130" s="2">
        <v>0</v>
      </c>
      <c r="I130" s="2">
        <v>0</v>
      </c>
      <c r="J130" s="2">
        <v>0</v>
      </c>
      <c r="K130" s="2">
        <v>0</v>
      </c>
      <c r="L130" s="2">
        <v>106.67299999999901</v>
      </c>
      <c r="M130" s="2">
        <v>55.613999999999997</v>
      </c>
      <c r="N130" s="2">
        <v>179.92</v>
      </c>
      <c r="O130" s="2">
        <v>0</v>
      </c>
      <c r="P130" s="2">
        <v>22.103000000000002</v>
      </c>
      <c r="Q130" s="2">
        <v>0</v>
      </c>
      <c r="R130" s="3">
        <v>107264</v>
      </c>
      <c r="S130" s="3">
        <v>0</v>
      </c>
      <c r="T130" s="3">
        <v>-5709</v>
      </c>
      <c r="U130" s="3">
        <v>-221</v>
      </c>
      <c r="V130" s="3">
        <v>0</v>
      </c>
      <c r="W130" s="3">
        <v>59824</v>
      </c>
      <c r="X130" s="3">
        <v>13571</v>
      </c>
      <c r="Y130" s="4">
        <v>1</v>
      </c>
      <c r="Z130" s="4">
        <v>1.08</v>
      </c>
      <c r="AA130" s="5" t="s">
        <v>75</v>
      </c>
      <c r="AB130" s="3">
        <v>94039</v>
      </c>
      <c r="AC130" s="3">
        <v>1521083</v>
      </c>
      <c r="AD130" s="2">
        <v>575.42475009999998</v>
      </c>
      <c r="AE130" s="3">
        <v>49520938</v>
      </c>
      <c r="AF130" s="3">
        <v>5467813</v>
      </c>
      <c r="AG130" s="3">
        <v>601459</v>
      </c>
      <c r="AH130" s="3">
        <v>6397341</v>
      </c>
      <c r="AI130" s="4">
        <v>1.17</v>
      </c>
      <c r="AJ130" s="3">
        <v>507997840</v>
      </c>
      <c r="AK130" s="3">
        <v>482727</v>
      </c>
      <c r="AL130" s="3">
        <v>0</v>
      </c>
      <c r="AM130" s="3">
        <v>0</v>
      </c>
      <c r="AN130" s="3">
        <v>131509</v>
      </c>
      <c r="AO130" s="3">
        <v>0</v>
      </c>
      <c r="AP130" s="3">
        <v>0</v>
      </c>
      <c r="AQ130" s="3">
        <v>5140</v>
      </c>
      <c r="AR130" s="3">
        <v>5432</v>
      </c>
      <c r="AS130" s="3">
        <v>8479527</v>
      </c>
      <c r="AT130" s="2">
        <v>1574.8620000000001</v>
      </c>
      <c r="AU130" s="2">
        <v>1644.6669999999999</v>
      </c>
      <c r="AV130" s="5" t="s">
        <v>1840</v>
      </c>
      <c r="AW130" s="3">
        <v>0</v>
      </c>
      <c r="AX130" s="3">
        <v>0</v>
      </c>
      <c r="AY130" s="3">
        <v>0</v>
      </c>
      <c r="AZ130" s="3">
        <v>0</v>
      </c>
      <c r="BA130" s="3">
        <f t="shared" si="39"/>
        <v>6140</v>
      </c>
      <c r="BB130" s="3">
        <f t="shared" ref="BB130:BB193" si="51">IF(D130="Y",EWLev1/100*AQ130/5140,ROUND(EWLev1*MIN(1, IF(Y130&lt;0.1,1,Y130))/100,0))</f>
        <v>5140</v>
      </c>
      <c r="BC130" s="3">
        <f t="shared" ref="BC130:BC193" si="52">ROUND((IF(D130="Y",EWLev1/100*AQ130/5140,EWLev1*MIN(1, IF(Y130&lt;0.1,1,Y130))/100))*(1+(IF(D130="Y",CharterSchoolAdjCEI,Z130)-1)*0.71),0)</f>
        <v>5432</v>
      </c>
      <c r="BD130" s="3">
        <f t="shared" ref="BD130:BD193" si="53">ROUND(IF(D130="Y",EWLev1/100*BA130/5140,BC130*MAX(1,1 + IF(E130&lt;SmallDistrictADACap,(SmallDistrictADACap-E130)*IF(AA130="Y",SparseSmallDistrictMult,SmallDistrictMult),0),1+IF(E130&lt;MedDistrictADACap,(MedDistrictADACap-E130)*MedDistrictMult,0))),0)</f>
        <v>6140</v>
      </c>
      <c r="BE130" s="3">
        <f t="shared" ref="BE130:BE193" si="54">BD130*(E130*RegularProgramTIAAWeight+F130*RegularSpEdTIAAWeight+G130*MainstreamSpEdTIAAWeight+H130*ResCareSpEdTIAAWeight+I130*StateSchoolsSpEdTIAAWeight+J130*NonPublicContractSpEdTIAAWeight+K130*ExtYearSpEdTIAAWeight+L130*RegCTETIAAWeight+M130*GTTIAAWeight+N130*StateCompEdTIAAWeight+O130*PregnantTIAAWeight+P130*BilingualTIAAWeight+Q130*PegTIAAWeight)+SUM(R130:W130)+IF(P130=0,X130*EWLev1/514000,0)</f>
        <v>8479527.6461999938</v>
      </c>
      <c r="BF130" s="3">
        <f t="shared" si="40"/>
        <v>8318148.6461999938</v>
      </c>
      <c r="BG130" s="2">
        <f t="shared" ref="BG130:BG193" si="55">IF(UseCoRWADA,AU130,BF130/BB130*(BC130+BB130)/(2*BC130))</f>
        <v>1574.8201228565258</v>
      </c>
      <c r="BH130" s="6">
        <f t="shared" ref="BH130:BH193" si="56">MAX(HHTaxRateFloor,IFERROR(AB130/AE130,0)+HHCEDRate)</f>
        <v>1.4999999999999999E-2</v>
      </c>
      <c r="BI130" s="3">
        <f t="shared" si="41"/>
        <v>3937532.3406457603</v>
      </c>
      <c r="BJ130" s="3">
        <f t="shared" ref="BJ130:BJ193" si="57">IFERROR(BG130*MAX(EWLev1, BI130/BH130/BG130*((EWLev1/HHEWL-1)*AI130/HHMOTaxRate+1)),0)</f>
        <v>809457543.14825428</v>
      </c>
      <c r="BK130" s="3">
        <f t="shared" si="50"/>
        <v>0</v>
      </c>
      <c r="BL130" s="3">
        <f t="shared" si="43"/>
        <v>0</v>
      </c>
      <c r="BM130" s="3">
        <f t="shared" ref="BM130:BM193" si="58">IF(BL130=0,0,MAX(CostPerWADAFloorLev1,BL130/(BK130/(BJ130/BG130))))</f>
        <v>0</v>
      </c>
      <c r="BN130" s="3">
        <f t="shared" ref="BN130:BN193" si="59">IFERROR(MIN(BL130*EarlyAgreementCreditPct,BK130/(BJ130/BG130)*EarlyAgreementCreditPerWADA,AY130),0)</f>
        <v>0</v>
      </c>
      <c r="BO130" s="3">
        <f t="shared" si="44"/>
        <v>0</v>
      </c>
      <c r="BP130" s="3">
        <f t="shared" si="45"/>
        <v>0</v>
      </c>
      <c r="BQ130" s="3">
        <f t="shared" ref="BQ130:BQ193" si="60">IFERROR(BG130*MAX(EWLev3, BI130/BH130/BG130*((EWLev3/HHEWL-1)*AI130/HHMOTaxRate+1)),0)</f>
        <v>503155029.25265998</v>
      </c>
      <c r="BR130" s="3">
        <f t="shared" si="46"/>
        <v>4842810.7473400235</v>
      </c>
      <c r="BS130" s="3">
        <f t="shared" si="47"/>
        <v>5733.788374541874</v>
      </c>
      <c r="BT130" s="3">
        <f t="shared" ref="BT130:BT193" si="61">IF(BS130=0,0,MAX(CostPerWADAFloorLev3,BS130/(BR130/(BQ130/BG130))))</f>
        <v>378.28143225963316</v>
      </c>
      <c r="BU130" s="3">
        <f t="shared" ref="BU130:BU193" si="62">IFERROR(MIN(BR130/(BQ130/BG130)*BT130*EarlyAgreementCreditPct,BR130/(BQ130/BG130)*EarlyAgreementCreditPerWADA,AZ130),0)</f>
        <v>0</v>
      </c>
      <c r="BV130" s="3">
        <f t="shared" ref="BV130:BV193" si="63">IFERROR(AN130*BS130/AH130+AO130+AP130,0)</f>
        <v>117.86846681263782</v>
      </c>
      <c r="BW130" s="3">
        <f t="shared" si="48"/>
        <v>5615.919907729236</v>
      </c>
      <c r="BX130" s="3">
        <f t="shared" ref="BX130:BX193" si="64">BW130+BP130</f>
        <v>5615.919907729236</v>
      </c>
      <c r="BY130" s="3">
        <f t="shared" si="49"/>
        <v>3399549.2461999934</v>
      </c>
    </row>
    <row r="131" spans="1:77" x14ac:dyDescent="0.25">
      <c r="A131">
        <v>41901</v>
      </c>
      <c r="B131" t="s">
        <v>207</v>
      </c>
      <c r="C131" s="37">
        <v>42776.52847222222</v>
      </c>
      <c r="D131" s="5" t="s">
        <v>75</v>
      </c>
      <c r="E131" s="2">
        <v>192.26599999999999</v>
      </c>
      <c r="F131" s="2">
        <v>19.581</v>
      </c>
      <c r="G131" s="2">
        <v>5.2629999999999999</v>
      </c>
      <c r="H131" s="2">
        <v>0</v>
      </c>
      <c r="I131" s="2">
        <v>0</v>
      </c>
      <c r="J131" s="2">
        <v>0</v>
      </c>
      <c r="K131" s="2">
        <v>0</v>
      </c>
      <c r="L131" s="2">
        <v>15.326000000000001</v>
      </c>
      <c r="M131" s="2">
        <v>10.696999999999999</v>
      </c>
      <c r="N131" s="2">
        <v>122.27500000000001</v>
      </c>
      <c r="O131" s="2">
        <v>0.01</v>
      </c>
      <c r="P131" s="2">
        <v>6.7290000000000001</v>
      </c>
      <c r="Q131" s="2">
        <v>0</v>
      </c>
      <c r="R131" s="3">
        <v>19583</v>
      </c>
      <c r="S131" s="3">
        <v>0</v>
      </c>
      <c r="T131" s="3">
        <v>-1147</v>
      </c>
      <c r="U131" s="3">
        <v>-45</v>
      </c>
      <c r="V131" s="3">
        <v>0</v>
      </c>
      <c r="W131" s="3">
        <v>45316</v>
      </c>
      <c r="X131" s="3">
        <v>5486</v>
      </c>
      <c r="Y131" s="4">
        <v>0.98</v>
      </c>
      <c r="Z131" s="4">
        <v>1.05</v>
      </c>
      <c r="AA131" s="5" t="s">
        <v>76</v>
      </c>
      <c r="AB131" s="3">
        <v>238867</v>
      </c>
      <c r="AC131" s="3">
        <v>1451750</v>
      </c>
      <c r="AD131" s="2">
        <v>535.73624389999998</v>
      </c>
      <c r="AE131" s="3">
        <v>42063287</v>
      </c>
      <c r="AF131" s="3">
        <v>1328740</v>
      </c>
      <c r="AG131" s="3">
        <v>0</v>
      </c>
      <c r="AH131" s="3">
        <v>1410091</v>
      </c>
      <c r="AI131" s="4">
        <v>1.04</v>
      </c>
      <c r="AJ131" s="3">
        <v>102007359</v>
      </c>
      <c r="AK131" s="3">
        <v>94233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5037</v>
      </c>
      <c r="AR131" s="3">
        <v>5216</v>
      </c>
      <c r="AS131" s="3">
        <v>2222312</v>
      </c>
      <c r="AT131" s="2">
        <v>421.18799999999999</v>
      </c>
      <c r="AV131" s="5" t="s">
        <v>1408</v>
      </c>
      <c r="AX131" s="3">
        <v>0</v>
      </c>
      <c r="AZ131" s="3">
        <v>0</v>
      </c>
      <c r="BA131" s="3">
        <f t="shared" ref="BA131:BA194" si="65">RIGHT(AV131,6)*1</f>
        <v>8153</v>
      </c>
      <c r="BB131" s="3">
        <f t="shared" si="51"/>
        <v>5037</v>
      </c>
      <c r="BC131" s="3">
        <f t="shared" si="52"/>
        <v>5216</v>
      </c>
      <c r="BD131" s="3">
        <f t="shared" si="53"/>
        <v>8153</v>
      </c>
      <c r="BE131" s="3">
        <f t="shared" si="54"/>
        <v>2222311.9121199995</v>
      </c>
      <c r="BF131" s="3">
        <f t="shared" ref="BF131:BF194" si="66">BE131-W131-V131-R131-T131</f>
        <v>2158559.9121199995</v>
      </c>
      <c r="BG131" s="2">
        <f t="shared" si="55"/>
        <v>421.18755981363591</v>
      </c>
      <c r="BH131" s="6">
        <f t="shared" si="56"/>
        <v>1.4999999999999999E-2</v>
      </c>
      <c r="BI131" s="3">
        <f t="shared" ref="BI131:BI194" si="67">IFERROR((AB131+AC131)*BG131/AD131-AK131,0)</f>
        <v>1234903.9716295756</v>
      </c>
      <c r="BJ131" s="3">
        <f t="shared" si="57"/>
        <v>216490405.74420887</v>
      </c>
      <c r="BK131" s="3">
        <f t="shared" ref="BK131:BK194" si="68">MAX(0,AJ131-BJ131)</f>
        <v>0</v>
      </c>
      <c r="BL131" s="3">
        <f t="shared" ref="BL131:BL194" si="69">IFERROR(BK131/AJ131*AF131,0)</f>
        <v>0</v>
      </c>
      <c r="BM131" s="3">
        <f t="shared" si="58"/>
        <v>0</v>
      </c>
      <c r="BN131" s="3">
        <f t="shared" si="59"/>
        <v>0</v>
      </c>
      <c r="BO131" s="3">
        <f t="shared" ref="BO131:BO194" si="70">IFERROR(AN131*BL131/AH131+AO131+AP131,0)</f>
        <v>0</v>
      </c>
      <c r="BP131" s="3">
        <f t="shared" ref="BP131:BP194" si="71">MAX(0, IFERROR(BM131*BK131/(BJ131/BG131)-BN131-BO131*0-AL131*AM131-V131,0))</f>
        <v>0</v>
      </c>
      <c r="BQ131" s="3">
        <f t="shared" si="60"/>
        <v>134569425.36045668</v>
      </c>
      <c r="BR131" s="3">
        <f t="shared" ref="BR131:BR194" si="72">MAX(0,AJ131-BQ131)</f>
        <v>0</v>
      </c>
      <c r="BS131" s="3">
        <f t="shared" ref="BS131:BS194" si="73">IFERROR(BR131/AJ131*AG131,0)</f>
        <v>0</v>
      </c>
      <c r="BT131" s="3">
        <f t="shared" si="61"/>
        <v>0</v>
      </c>
      <c r="BU131" s="3">
        <f t="shared" si="62"/>
        <v>0</v>
      </c>
      <c r="BV131" s="3">
        <f t="shared" si="63"/>
        <v>0</v>
      </c>
      <c r="BW131" s="3">
        <f t="shared" ref="BW131:BW194" si="74">MAX(0, IFERROR(BT131*BR131/(BQ131/BG131)-BU131-BV131-AL131*AM131-V131,0))</f>
        <v>0</v>
      </c>
      <c r="BX131" s="3">
        <f t="shared" si="64"/>
        <v>0</v>
      </c>
      <c r="BY131" s="3">
        <f t="shared" ref="BY131:BY194" si="75">MAX(0,BE131-AJ131*Y131/100)</f>
        <v>1222639.7939199996</v>
      </c>
    </row>
    <row r="132" spans="1:77" x14ac:dyDescent="0.25">
      <c r="A132">
        <v>121902</v>
      </c>
      <c r="B132" t="s">
        <v>208</v>
      </c>
      <c r="C132" s="37">
        <v>42776.52847222222</v>
      </c>
      <c r="D132" s="5" t="s">
        <v>75</v>
      </c>
      <c r="E132" s="2">
        <v>326.56099999999998</v>
      </c>
      <c r="F132" s="2">
        <v>27.506</v>
      </c>
      <c r="G132" s="2">
        <v>14.312999999999899</v>
      </c>
      <c r="H132" s="2">
        <v>0</v>
      </c>
      <c r="I132" s="2">
        <v>0</v>
      </c>
      <c r="J132" s="2">
        <v>0</v>
      </c>
      <c r="K132" s="2">
        <v>0</v>
      </c>
      <c r="L132" s="2">
        <v>32.975000000000001</v>
      </c>
      <c r="M132" s="2">
        <v>8.7669999999999995</v>
      </c>
      <c r="N132" s="2">
        <v>255.44200000000001</v>
      </c>
      <c r="O132" s="2">
        <v>0</v>
      </c>
      <c r="P132" s="2">
        <v>0</v>
      </c>
      <c r="Q132" s="2">
        <v>0</v>
      </c>
      <c r="R132" s="3">
        <v>31856</v>
      </c>
      <c r="S132" s="3">
        <v>0</v>
      </c>
      <c r="T132" s="3">
        <v>-2773</v>
      </c>
      <c r="U132" s="3">
        <v>-108</v>
      </c>
      <c r="V132" s="3">
        <v>0</v>
      </c>
      <c r="W132" s="3">
        <v>41821</v>
      </c>
      <c r="X132" s="3">
        <v>0</v>
      </c>
      <c r="Y132" s="4">
        <v>1</v>
      </c>
      <c r="Z132" s="4">
        <v>1.07</v>
      </c>
      <c r="AA132" s="5" t="s">
        <v>75</v>
      </c>
      <c r="AB132" s="3">
        <v>321452</v>
      </c>
      <c r="AC132" s="3">
        <v>951073</v>
      </c>
      <c r="AD132" s="2">
        <v>354.07254410000002</v>
      </c>
      <c r="AE132" s="3">
        <v>80349330</v>
      </c>
      <c r="AF132" s="3">
        <v>2414574</v>
      </c>
      <c r="AG132" s="3">
        <v>0</v>
      </c>
      <c r="AH132" s="3">
        <v>2511157</v>
      </c>
      <c r="AI132" s="4">
        <v>1.04</v>
      </c>
      <c r="AJ132" s="3">
        <v>246735032</v>
      </c>
      <c r="AK132" s="3">
        <v>146502</v>
      </c>
      <c r="AL132" s="3">
        <v>0</v>
      </c>
      <c r="AM132" s="3">
        <v>0</v>
      </c>
      <c r="AN132" s="3">
        <v>78593</v>
      </c>
      <c r="AO132" s="3">
        <v>0</v>
      </c>
      <c r="AP132" s="3">
        <v>0</v>
      </c>
      <c r="AQ132" s="3">
        <v>5140</v>
      </c>
      <c r="AR132" s="3">
        <v>5395</v>
      </c>
      <c r="AS132" s="3">
        <v>3388782</v>
      </c>
      <c r="AT132" s="2">
        <v>630.26700000000005</v>
      </c>
      <c r="AU132" s="2">
        <v>630.26700000000005</v>
      </c>
      <c r="AV132" s="5" t="s">
        <v>1673</v>
      </c>
      <c r="AW132" s="3">
        <v>0</v>
      </c>
      <c r="AX132" s="3">
        <v>0</v>
      </c>
      <c r="AY132" s="3">
        <v>0</v>
      </c>
      <c r="AZ132" s="3">
        <v>0</v>
      </c>
      <c r="BA132" s="3">
        <f t="shared" si="65"/>
        <v>7113</v>
      </c>
      <c r="BB132" s="3">
        <f t="shared" si="51"/>
        <v>5140</v>
      </c>
      <c r="BC132" s="3">
        <f t="shared" si="52"/>
        <v>5395</v>
      </c>
      <c r="BD132" s="3">
        <f t="shared" si="53"/>
        <v>7113</v>
      </c>
      <c r="BE132" s="3">
        <f t="shared" si="54"/>
        <v>3388782.8128699991</v>
      </c>
      <c r="BF132" s="3">
        <f t="shared" si="66"/>
        <v>3317878.8128699991</v>
      </c>
      <c r="BG132" s="2">
        <f t="shared" si="55"/>
        <v>630.24657673349088</v>
      </c>
      <c r="BH132" s="6">
        <f t="shared" si="56"/>
        <v>1.4999999999999999E-2</v>
      </c>
      <c r="BI132" s="3">
        <f t="shared" si="67"/>
        <v>2118583.329042844</v>
      </c>
      <c r="BJ132" s="3">
        <f t="shared" si="57"/>
        <v>323946740.44101429</v>
      </c>
      <c r="BK132" s="3">
        <f t="shared" si="68"/>
        <v>0</v>
      </c>
      <c r="BL132" s="3">
        <f t="shared" si="69"/>
        <v>0</v>
      </c>
      <c r="BM132" s="3">
        <f t="shared" si="58"/>
        <v>0</v>
      </c>
      <c r="BN132" s="3">
        <f t="shared" si="59"/>
        <v>0</v>
      </c>
      <c r="BO132" s="3">
        <f t="shared" si="70"/>
        <v>0</v>
      </c>
      <c r="BP132" s="3">
        <f t="shared" si="71"/>
        <v>0</v>
      </c>
      <c r="BQ132" s="3">
        <f t="shared" si="60"/>
        <v>201363781.26635033</v>
      </c>
      <c r="BR132" s="3">
        <f t="shared" si="72"/>
        <v>45371250.733649671</v>
      </c>
      <c r="BS132" s="3">
        <f t="shared" si="73"/>
        <v>0</v>
      </c>
      <c r="BT132" s="3">
        <f t="shared" si="61"/>
        <v>0</v>
      </c>
      <c r="BU132" s="3">
        <f t="shared" si="62"/>
        <v>0</v>
      </c>
      <c r="BV132" s="3">
        <f t="shared" si="63"/>
        <v>0</v>
      </c>
      <c r="BW132" s="3">
        <f t="shared" si="74"/>
        <v>0</v>
      </c>
      <c r="BX132" s="3">
        <f t="shared" si="64"/>
        <v>0</v>
      </c>
      <c r="BY132" s="3">
        <f t="shared" si="75"/>
        <v>921432.49286999926</v>
      </c>
    </row>
    <row r="133" spans="1:77" x14ac:dyDescent="0.25">
      <c r="A133">
        <v>25908</v>
      </c>
      <c r="B133" t="s">
        <v>209</v>
      </c>
      <c r="C133" s="37">
        <v>42779.493055555555</v>
      </c>
      <c r="D133" s="5" t="s">
        <v>75</v>
      </c>
      <c r="E133" s="2">
        <v>158.49</v>
      </c>
      <c r="F133" s="2">
        <v>17.420999999999999</v>
      </c>
      <c r="G133" s="2">
        <v>6.4859999999999998</v>
      </c>
      <c r="H133" s="2">
        <v>0</v>
      </c>
      <c r="I133" s="2">
        <v>0</v>
      </c>
      <c r="J133" s="2">
        <v>0</v>
      </c>
      <c r="K133" s="2">
        <v>0</v>
      </c>
      <c r="L133" s="2">
        <v>8.7279999999999998</v>
      </c>
      <c r="M133" s="2">
        <v>8.65</v>
      </c>
      <c r="N133" s="2">
        <v>137.227</v>
      </c>
      <c r="O133" s="2">
        <v>0</v>
      </c>
      <c r="P133" s="2">
        <v>3.0369999999999999</v>
      </c>
      <c r="Q133" s="2">
        <v>0</v>
      </c>
      <c r="R133" s="3">
        <v>13366</v>
      </c>
      <c r="S133" s="3">
        <v>0</v>
      </c>
      <c r="T133" s="3">
        <v>-1162</v>
      </c>
      <c r="U133" s="3">
        <v>-45</v>
      </c>
      <c r="V133" s="3">
        <v>0</v>
      </c>
      <c r="W133" s="3">
        <v>47151</v>
      </c>
      <c r="X133" s="3">
        <v>2184</v>
      </c>
      <c r="Y133" s="4">
        <v>1</v>
      </c>
      <c r="Z133" s="4">
        <v>1.04</v>
      </c>
      <c r="AA133" s="5" t="s">
        <v>75</v>
      </c>
      <c r="AB133" s="3">
        <v>69355</v>
      </c>
      <c r="AC133" s="3">
        <v>598595</v>
      </c>
      <c r="AD133" s="2">
        <v>242.82347920000001</v>
      </c>
      <c r="AE133" s="3">
        <v>16162098</v>
      </c>
      <c r="AF133" s="3">
        <v>957396</v>
      </c>
      <c r="AG133" s="3">
        <v>105313</v>
      </c>
      <c r="AH133" s="3">
        <v>1120153</v>
      </c>
      <c r="AI133" s="4">
        <v>1.17</v>
      </c>
      <c r="AJ133" s="3">
        <v>103407489</v>
      </c>
      <c r="AK133" s="3">
        <v>56879</v>
      </c>
      <c r="AL133" s="3">
        <v>0</v>
      </c>
      <c r="AM133" s="3">
        <v>0</v>
      </c>
      <c r="AN133" s="3">
        <v>27788</v>
      </c>
      <c r="AO133" s="3">
        <v>0</v>
      </c>
      <c r="AP133" s="3">
        <v>0</v>
      </c>
      <c r="AQ133" s="3">
        <v>5140</v>
      </c>
      <c r="AR133" s="3">
        <v>5286</v>
      </c>
      <c r="AS133" s="3">
        <v>1667329</v>
      </c>
      <c r="AT133" s="2">
        <v>308.524</v>
      </c>
      <c r="AU133" s="2">
        <v>308.524</v>
      </c>
      <c r="AV133" s="5" t="s">
        <v>1360</v>
      </c>
      <c r="AW133" s="3">
        <v>0</v>
      </c>
      <c r="AX133" s="3">
        <v>4801</v>
      </c>
      <c r="AY133" s="3">
        <v>0</v>
      </c>
      <c r="AZ133" s="3">
        <v>0</v>
      </c>
      <c r="BA133" s="3">
        <f t="shared" si="65"/>
        <v>7191</v>
      </c>
      <c r="BB133" s="3">
        <f t="shared" si="51"/>
        <v>5140</v>
      </c>
      <c r="BC133" s="3">
        <f t="shared" si="52"/>
        <v>5286</v>
      </c>
      <c r="BD133" s="3">
        <f t="shared" si="53"/>
        <v>7191</v>
      </c>
      <c r="BE133" s="3">
        <f t="shared" si="54"/>
        <v>1667329.0605000001</v>
      </c>
      <c r="BF133" s="3">
        <f t="shared" si="66"/>
        <v>1607974.0605000001</v>
      </c>
      <c r="BG133" s="2">
        <f t="shared" si="55"/>
        <v>308.51514305413247</v>
      </c>
      <c r="BH133" s="6">
        <f t="shared" si="56"/>
        <v>1.4999999999999999E-2</v>
      </c>
      <c r="BI133" s="3">
        <f t="shared" si="67"/>
        <v>791773.24105152255</v>
      </c>
      <c r="BJ133" s="3">
        <f t="shared" si="57"/>
        <v>158576783.52982408</v>
      </c>
      <c r="BK133" s="3">
        <f t="shared" si="68"/>
        <v>0</v>
      </c>
      <c r="BL133" s="3">
        <f t="shared" si="69"/>
        <v>0</v>
      </c>
      <c r="BM133" s="3">
        <f t="shared" si="58"/>
        <v>0</v>
      </c>
      <c r="BN133" s="3">
        <f t="shared" si="59"/>
        <v>0</v>
      </c>
      <c r="BO133" s="3">
        <f t="shared" si="70"/>
        <v>0</v>
      </c>
      <c r="BP133" s="3">
        <f t="shared" si="71"/>
        <v>0</v>
      </c>
      <c r="BQ133" s="3">
        <f t="shared" si="60"/>
        <v>98570588.205795318</v>
      </c>
      <c r="BR133" s="3">
        <f t="shared" si="72"/>
        <v>4836900.7942046821</v>
      </c>
      <c r="BS133" s="3">
        <f t="shared" si="73"/>
        <v>4926.031356781883</v>
      </c>
      <c r="BT133" s="3">
        <f t="shared" si="61"/>
        <v>325.3874920026343</v>
      </c>
      <c r="BU133" s="3">
        <f t="shared" si="62"/>
        <v>0</v>
      </c>
      <c r="BV133" s="3">
        <f t="shared" si="63"/>
        <v>122.20166293555877</v>
      </c>
      <c r="BW133" s="3">
        <f t="shared" si="74"/>
        <v>4803.8296938463245</v>
      </c>
      <c r="BX133" s="3">
        <f t="shared" si="64"/>
        <v>4803.8296938463245</v>
      </c>
      <c r="BY133" s="3">
        <f t="shared" si="75"/>
        <v>633254.17050000012</v>
      </c>
    </row>
    <row r="134" spans="1:77" x14ac:dyDescent="0.25">
      <c r="A134">
        <v>15830</v>
      </c>
      <c r="B134" t="s">
        <v>210</v>
      </c>
      <c r="C134" s="37">
        <v>42776.52847222222</v>
      </c>
      <c r="D134" s="5" t="s">
        <v>76</v>
      </c>
      <c r="E134" s="2">
        <v>1768.1769999999999</v>
      </c>
      <c r="F134" s="2">
        <v>43.656999999999996</v>
      </c>
      <c r="G134" s="2">
        <v>53.725000000000001</v>
      </c>
      <c r="H134" s="2">
        <v>0</v>
      </c>
      <c r="I134" s="2">
        <v>0</v>
      </c>
      <c r="J134" s="2">
        <v>0</v>
      </c>
      <c r="K134" s="2">
        <v>0</v>
      </c>
      <c r="L134" s="2">
        <v>84.433000000000007</v>
      </c>
      <c r="M134" s="2">
        <v>93.307000000000002</v>
      </c>
      <c r="N134" s="2">
        <v>1356</v>
      </c>
      <c r="O134" s="2">
        <v>0</v>
      </c>
      <c r="P134" s="2">
        <v>124.63</v>
      </c>
      <c r="Q134" s="2">
        <v>0</v>
      </c>
      <c r="R134" s="3">
        <v>118800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80573</v>
      </c>
      <c r="Y134" s="4">
        <v>0</v>
      </c>
      <c r="Z134" s="4">
        <v>1</v>
      </c>
      <c r="AA134" s="5" t="s">
        <v>75</v>
      </c>
      <c r="AB134" s="3">
        <v>0</v>
      </c>
      <c r="AC134" s="3">
        <v>0</v>
      </c>
      <c r="AD134" s="2">
        <v>0</v>
      </c>
      <c r="AE134" s="3">
        <v>0</v>
      </c>
      <c r="AF134" s="3">
        <v>0</v>
      </c>
      <c r="AG134" s="3">
        <v>0</v>
      </c>
      <c r="AH134" s="3">
        <v>0</v>
      </c>
      <c r="AI134" s="4">
        <v>0</v>
      </c>
      <c r="AJ134" s="3">
        <v>0</v>
      </c>
      <c r="AK134" s="3">
        <v>652896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5050</v>
      </c>
      <c r="AR134" s="3">
        <v>5334</v>
      </c>
      <c r="AS134" s="3">
        <v>14857550</v>
      </c>
      <c r="AT134" s="2">
        <v>2840.9479999999999</v>
      </c>
      <c r="AV134" s="5" t="s">
        <v>2031</v>
      </c>
      <c r="AX134" s="3">
        <v>0</v>
      </c>
      <c r="AZ134" s="3">
        <v>0</v>
      </c>
      <c r="BA134" s="3">
        <f t="shared" si="65"/>
        <v>6465</v>
      </c>
      <c r="BB134" s="3">
        <f t="shared" si="51"/>
        <v>5050</v>
      </c>
      <c r="BC134" s="3">
        <f t="shared" si="52"/>
        <v>5335</v>
      </c>
      <c r="BD134" s="3">
        <f t="shared" si="53"/>
        <v>6465</v>
      </c>
      <c r="BE134" s="3">
        <f t="shared" si="54"/>
        <v>14857551.12885</v>
      </c>
      <c r="BF134" s="3">
        <f t="shared" si="66"/>
        <v>14738751.12885</v>
      </c>
      <c r="BG134" s="2">
        <f t="shared" si="55"/>
        <v>2840.6085438605</v>
      </c>
      <c r="BH134" s="6">
        <f t="shared" si="56"/>
        <v>1.4999999999999999E-2</v>
      </c>
      <c r="BI134" s="3">
        <f t="shared" si="67"/>
        <v>0</v>
      </c>
      <c r="BJ134" s="3">
        <f t="shared" si="57"/>
        <v>1460072791.544297</v>
      </c>
      <c r="BK134" s="3">
        <f t="shared" si="68"/>
        <v>0</v>
      </c>
      <c r="BL134" s="3">
        <f t="shared" si="69"/>
        <v>0</v>
      </c>
      <c r="BM134" s="3">
        <f t="shared" si="58"/>
        <v>0</v>
      </c>
      <c r="BN134" s="3">
        <f t="shared" si="59"/>
        <v>0</v>
      </c>
      <c r="BO134" s="3">
        <f t="shared" si="70"/>
        <v>0</v>
      </c>
      <c r="BP134" s="3">
        <f t="shared" si="71"/>
        <v>0</v>
      </c>
      <c r="BQ134" s="3">
        <f t="shared" si="60"/>
        <v>907574429.76342976</v>
      </c>
      <c r="BR134" s="3">
        <f t="shared" si="72"/>
        <v>0</v>
      </c>
      <c r="BS134" s="3">
        <f t="shared" si="73"/>
        <v>0</v>
      </c>
      <c r="BT134" s="3">
        <f t="shared" si="61"/>
        <v>0</v>
      </c>
      <c r="BU134" s="3">
        <f t="shared" si="62"/>
        <v>0</v>
      </c>
      <c r="BV134" s="3">
        <f t="shared" si="63"/>
        <v>0</v>
      </c>
      <c r="BW134" s="3">
        <f t="shared" si="74"/>
        <v>0</v>
      </c>
      <c r="BX134" s="3">
        <f t="shared" si="64"/>
        <v>0</v>
      </c>
      <c r="BY134" s="3">
        <f t="shared" si="75"/>
        <v>14857551.12885</v>
      </c>
    </row>
    <row r="135" spans="1:77" x14ac:dyDescent="0.25">
      <c r="A135">
        <v>24901</v>
      </c>
      <c r="B135" t="s">
        <v>211</v>
      </c>
      <c r="C135" s="37">
        <v>42779.493055555555</v>
      </c>
      <c r="D135" s="5" t="s">
        <v>75</v>
      </c>
      <c r="E135" s="2">
        <v>1353.172</v>
      </c>
      <c r="F135" s="2">
        <v>129.19999999999999</v>
      </c>
      <c r="G135" s="2">
        <v>11.19</v>
      </c>
      <c r="H135" s="2">
        <v>0</v>
      </c>
      <c r="I135" s="2">
        <v>0</v>
      </c>
      <c r="J135" s="2">
        <v>0</v>
      </c>
      <c r="K135" s="2">
        <v>0</v>
      </c>
      <c r="L135" s="2">
        <v>82.69</v>
      </c>
      <c r="M135" s="2">
        <v>64.900000000000006</v>
      </c>
      <c r="N135" s="2">
        <v>1311.12</v>
      </c>
      <c r="O135" s="2">
        <v>0.39500000000000002</v>
      </c>
      <c r="P135" s="2">
        <v>30.07</v>
      </c>
      <c r="Q135" s="2">
        <v>0</v>
      </c>
      <c r="R135" s="3">
        <v>112475</v>
      </c>
      <c r="S135" s="3">
        <v>0</v>
      </c>
      <c r="T135" s="3">
        <v>-6858</v>
      </c>
      <c r="U135" s="3">
        <v>-265</v>
      </c>
      <c r="V135" s="3">
        <v>128821</v>
      </c>
      <c r="W135" s="3">
        <v>89133</v>
      </c>
      <c r="X135" s="3">
        <v>17462</v>
      </c>
      <c r="Y135" s="4">
        <v>0.92920000000000003</v>
      </c>
      <c r="Z135" s="4">
        <v>1.1499999999999999</v>
      </c>
      <c r="AA135" s="5" t="s">
        <v>76</v>
      </c>
      <c r="AB135" s="3">
        <v>1017233</v>
      </c>
      <c r="AC135" s="3">
        <v>5897214</v>
      </c>
      <c r="AD135" s="2">
        <v>2425.8006525999999</v>
      </c>
      <c r="AE135" s="3">
        <v>354681739</v>
      </c>
      <c r="AF135" s="3">
        <v>5933122</v>
      </c>
      <c r="AG135" s="3">
        <v>324367</v>
      </c>
      <c r="AH135" s="3">
        <v>6640601</v>
      </c>
      <c r="AI135" s="4">
        <v>1.04</v>
      </c>
      <c r="AJ135" s="3">
        <v>610293282</v>
      </c>
      <c r="AK135" s="3">
        <v>559108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4776</v>
      </c>
      <c r="AR135" s="3">
        <v>5285</v>
      </c>
      <c r="AS135" s="3">
        <v>11242112</v>
      </c>
      <c r="AT135" s="2">
        <v>2176.0700000000002</v>
      </c>
      <c r="AV135" s="5" t="s">
        <v>1307</v>
      </c>
      <c r="BA135" s="3">
        <f t="shared" si="65"/>
        <v>5807</v>
      </c>
      <c r="BB135" s="3">
        <f t="shared" si="51"/>
        <v>4776</v>
      </c>
      <c r="BC135" s="3">
        <f t="shared" si="52"/>
        <v>5285</v>
      </c>
      <c r="BD135" s="3">
        <f t="shared" si="53"/>
        <v>5807</v>
      </c>
      <c r="BE135" s="3">
        <f t="shared" si="54"/>
        <v>11242111.99415</v>
      </c>
      <c r="BF135" s="3">
        <f t="shared" si="66"/>
        <v>10918540.99415</v>
      </c>
      <c r="BG135" s="2">
        <f t="shared" si="55"/>
        <v>2176.0378869699953</v>
      </c>
      <c r="BH135" s="6">
        <f t="shared" si="56"/>
        <v>1.4999999999999999E-2</v>
      </c>
      <c r="BI135" s="3">
        <f t="shared" si="67"/>
        <v>5643420.8942516558</v>
      </c>
      <c r="BJ135" s="3">
        <f t="shared" si="57"/>
        <v>1118483473.9025776</v>
      </c>
      <c r="BK135" s="3">
        <f t="shared" si="68"/>
        <v>0</v>
      </c>
      <c r="BL135" s="3">
        <f t="shared" si="69"/>
        <v>0</v>
      </c>
      <c r="BM135" s="3">
        <f t="shared" si="58"/>
        <v>0</v>
      </c>
      <c r="BN135" s="3">
        <f t="shared" si="59"/>
        <v>0</v>
      </c>
      <c r="BO135" s="3">
        <f t="shared" si="70"/>
        <v>0</v>
      </c>
      <c r="BP135" s="3">
        <f t="shared" si="71"/>
        <v>0</v>
      </c>
      <c r="BQ135" s="3">
        <f t="shared" si="60"/>
        <v>695244104.88691354</v>
      </c>
      <c r="BR135" s="3">
        <f t="shared" si="72"/>
        <v>0</v>
      </c>
      <c r="BS135" s="3">
        <f t="shared" si="73"/>
        <v>0</v>
      </c>
      <c r="BT135" s="3">
        <f t="shared" si="61"/>
        <v>0</v>
      </c>
      <c r="BU135" s="3">
        <f t="shared" si="62"/>
        <v>0</v>
      </c>
      <c r="BV135" s="3">
        <f t="shared" si="63"/>
        <v>0</v>
      </c>
      <c r="BW135" s="3">
        <f t="shared" si="74"/>
        <v>0</v>
      </c>
      <c r="BX135" s="3">
        <f t="shared" si="64"/>
        <v>0</v>
      </c>
      <c r="BY135" s="3">
        <f t="shared" si="75"/>
        <v>5571266.8178059999</v>
      </c>
    </row>
    <row r="136" spans="1:77" x14ac:dyDescent="0.25">
      <c r="A136">
        <v>223901</v>
      </c>
      <c r="B136" t="s">
        <v>212</v>
      </c>
      <c r="C136" s="37">
        <v>42779.493055555555</v>
      </c>
      <c r="D136" s="5" t="s">
        <v>75</v>
      </c>
      <c r="E136" s="2">
        <v>1484.0440000000001</v>
      </c>
      <c r="F136" s="2">
        <v>102.34699999999999</v>
      </c>
      <c r="G136" s="2">
        <v>28.861000000000001</v>
      </c>
      <c r="H136" s="2">
        <v>0</v>
      </c>
      <c r="I136" s="2">
        <v>0</v>
      </c>
      <c r="J136" s="2">
        <v>0</v>
      </c>
      <c r="K136" s="2">
        <v>0</v>
      </c>
      <c r="L136" s="2">
        <v>94.353999999999999</v>
      </c>
      <c r="M136" s="2">
        <v>80.566999999999993</v>
      </c>
      <c r="N136" s="2">
        <v>1553.35</v>
      </c>
      <c r="O136" s="2">
        <v>0.96099999999999997</v>
      </c>
      <c r="P136" s="2">
        <v>117.992</v>
      </c>
      <c r="Q136" s="2">
        <v>0</v>
      </c>
      <c r="R136" s="3">
        <v>116891</v>
      </c>
      <c r="S136" s="3">
        <v>0</v>
      </c>
      <c r="T136" s="3">
        <v>-6802</v>
      </c>
      <c r="U136" s="3">
        <v>-263</v>
      </c>
      <c r="V136" s="3">
        <v>0</v>
      </c>
      <c r="W136" s="3">
        <v>96519</v>
      </c>
      <c r="X136" s="3">
        <v>69721</v>
      </c>
      <c r="Y136" s="4">
        <v>1</v>
      </c>
      <c r="Z136" s="4">
        <v>1.08</v>
      </c>
      <c r="AA136" s="5" t="s">
        <v>76</v>
      </c>
      <c r="AB136" s="3">
        <v>1642513</v>
      </c>
      <c r="AC136" s="3">
        <v>7151910</v>
      </c>
      <c r="AD136" s="2">
        <v>3164.3087071</v>
      </c>
      <c r="AE136" s="3">
        <v>565138740</v>
      </c>
      <c r="AF136" s="3">
        <v>6460749</v>
      </c>
      <c r="AG136" s="3">
        <v>710682</v>
      </c>
      <c r="AH136" s="3">
        <v>7559076</v>
      </c>
      <c r="AI136" s="4">
        <v>1.17</v>
      </c>
      <c r="AJ136" s="3">
        <v>605306711</v>
      </c>
      <c r="AK136" s="3">
        <v>659307</v>
      </c>
      <c r="AL136" s="3">
        <v>0</v>
      </c>
      <c r="AM136" s="3">
        <v>0</v>
      </c>
      <c r="AN136" s="3">
        <v>119123</v>
      </c>
      <c r="AO136" s="3">
        <v>0</v>
      </c>
      <c r="AP136" s="3">
        <v>0</v>
      </c>
      <c r="AQ136" s="3">
        <v>5140</v>
      </c>
      <c r="AR136" s="3">
        <v>5432</v>
      </c>
      <c r="AS136" s="3">
        <v>12496882</v>
      </c>
      <c r="AT136" s="2">
        <v>2326.886</v>
      </c>
      <c r="AV136" s="5" t="s">
        <v>1419</v>
      </c>
      <c r="BA136" s="3">
        <f t="shared" si="65"/>
        <v>5909</v>
      </c>
      <c r="BB136" s="3">
        <f t="shared" si="51"/>
        <v>5140</v>
      </c>
      <c r="BC136" s="3">
        <f t="shared" si="52"/>
        <v>5432</v>
      </c>
      <c r="BD136" s="3">
        <f t="shared" si="53"/>
        <v>5909</v>
      </c>
      <c r="BE136" s="3">
        <f t="shared" si="54"/>
        <v>12496883.298250001</v>
      </c>
      <c r="BF136" s="3">
        <f t="shared" si="66"/>
        <v>12290275.298250001</v>
      </c>
      <c r="BG136" s="2">
        <f t="shared" si="55"/>
        <v>2326.8366169403071</v>
      </c>
      <c r="BH136" s="6">
        <f t="shared" si="56"/>
        <v>1.4999999999999999E-2</v>
      </c>
      <c r="BI136" s="3">
        <f t="shared" si="67"/>
        <v>5807566.9226824557</v>
      </c>
      <c r="BJ136" s="3">
        <f t="shared" si="57"/>
        <v>1195994021.1073179</v>
      </c>
      <c r="BK136" s="3">
        <f t="shared" si="68"/>
        <v>0</v>
      </c>
      <c r="BL136" s="3">
        <f t="shared" si="69"/>
        <v>0</v>
      </c>
      <c r="BM136" s="3">
        <f t="shared" si="58"/>
        <v>0</v>
      </c>
      <c r="BN136" s="3">
        <f t="shared" si="59"/>
        <v>0</v>
      </c>
      <c r="BO136" s="3">
        <f t="shared" si="70"/>
        <v>0</v>
      </c>
      <c r="BP136" s="3">
        <f t="shared" si="71"/>
        <v>0</v>
      </c>
      <c r="BQ136" s="3">
        <f t="shared" si="60"/>
        <v>743424299.11242807</v>
      </c>
      <c r="BR136" s="3">
        <f t="shared" si="72"/>
        <v>0</v>
      </c>
      <c r="BS136" s="3">
        <f t="shared" si="73"/>
        <v>0</v>
      </c>
      <c r="BT136" s="3">
        <f t="shared" si="61"/>
        <v>0</v>
      </c>
      <c r="BU136" s="3">
        <f t="shared" si="62"/>
        <v>0</v>
      </c>
      <c r="BV136" s="3">
        <f t="shared" si="63"/>
        <v>0</v>
      </c>
      <c r="BW136" s="3">
        <f t="shared" si="74"/>
        <v>0</v>
      </c>
      <c r="BX136" s="3">
        <f t="shared" si="64"/>
        <v>0</v>
      </c>
      <c r="BY136" s="3">
        <f t="shared" si="75"/>
        <v>6443816.1882500006</v>
      </c>
    </row>
    <row r="137" spans="1:77" x14ac:dyDescent="0.25">
      <c r="A137">
        <v>107902</v>
      </c>
      <c r="B137" t="s">
        <v>213</v>
      </c>
      <c r="C137" s="37">
        <v>42779.493055555555</v>
      </c>
      <c r="D137" s="5" t="s">
        <v>75</v>
      </c>
      <c r="E137" s="2">
        <v>2244.6770000000001</v>
      </c>
      <c r="F137" s="2">
        <v>287.45</v>
      </c>
      <c r="G137" s="2">
        <v>6.97</v>
      </c>
      <c r="H137" s="2">
        <v>0</v>
      </c>
      <c r="I137" s="2">
        <v>0</v>
      </c>
      <c r="J137" s="2">
        <v>0</v>
      </c>
      <c r="K137" s="2">
        <v>0</v>
      </c>
      <c r="L137" s="2">
        <v>224.947</v>
      </c>
      <c r="M137" s="2">
        <v>128.102</v>
      </c>
      <c r="N137" s="2">
        <v>1630.9259999999999</v>
      </c>
      <c r="O137" s="2">
        <v>0</v>
      </c>
      <c r="P137" s="2">
        <v>94.034999999999997</v>
      </c>
      <c r="Q137" s="2">
        <v>0</v>
      </c>
      <c r="R137" s="3">
        <v>213212</v>
      </c>
      <c r="S137" s="3">
        <v>0</v>
      </c>
      <c r="T137" s="3">
        <v>-7104</v>
      </c>
      <c r="U137" s="3">
        <v>-275</v>
      </c>
      <c r="V137" s="3">
        <v>0</v>
      </c>
      <c r="W137" s="3">
        <v>328290</v>
      </c>
      <c r="X137" s="3">
        <v>53497</v>
      </c>
      <c r="Y137" s="4">
        <v>1</v>
      </c>
      <c r="Z137" s="4">
        <v>1.05</v>
      </c>
      <c r="AA137" s="5" t="s">
        <v>75</v>
      </c>
      <c r="AB137" s="3">
        <v>526570</v>
      </c>
      <c r="AC137" s="3">
        <v>6280339</v>
      </c>
      <c r="AD137" s="2">
        <v>2555.8524876000001</v>
      </c>
      <c r="AE137" s="3">
        <v>314802866</v>
      </c>
      <c r="AF137" s="3">
        <v>6425251</v>
      </c>
      <c r="AG137" s="3">
        <v>706778</v>
      </c>
      <c r="AH137" s="3">
        <v>7517544</v>
      </c>
      <c r="AI137" s="4">
        <v>1.17</v>
      </c>
      <c r="AJ137" s="3">
        <v>632146263</v>
      </c>
      <c r="AK137" s="3">
        <v>999850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5140</v>
      </c>
      <c r="AR137" s="3">
        <v>5322</v>
      </c>
      <c r="AS137" s="3">
        <v>18707256</v>
      </c>
      <c r="AT137" s="2">
        <v>3475.174</v>
      </c>
      <c r="AV137" s="5" t="s">
        <v>1608</v>
      </c>
      <c r="BA137" s="3">
        <f t="shared" si="65"/>
        <v>5689</v>
      </c>
      <c r="BB137" s="3">
        <f t="shared" si="51"/>
        <v>5140</v>
      </c>
      <c r="BC137" s="3">
        <f t="shared" si="52"/>
        <v>5322</v>
      </c>
      <c r="BD137" s="3">
        <f t="shared" si="53"/>
        <v>5689</v>
      </c>
      <c r="BE137" s="3">
        <f t="shared" si="54"/>
        <v>18707254.555709999</v>
      </c>
      <c r="BF137" s="3">
        <f t="shared" si="66"/>
        <v>18172856.555709999</v>
      </c>
      <c r="BG137" s="2">
        <f t="shared" si="55"/>
        <v>3475.1209882376147</v>
      </c>
      <c r="BH137" s="6">
        <f t="shared" si="56"/>
        <v>1.4999999999999999E-2</v>
      </c>
      <c r="BI137" s="3">
        <f t="shared" si="67"/>
        <v>8255313.3733509816</v>
      </c>
      <c r="BJ137" s="3">
        <f t="shared" si="57"/>
        <v>1786212187.954134</v>
      </c>
      <c r="BK137" s="3">
        <f t="shared" si="68"/>
        <v>0</v>
      </c>
      <c r="BL137" s="3">
        <f t="shared" si="69"/>
        <v>0</v>
      </c>
      <c r="BM137" s="3">
        <f t="shared" si="58"/>
        <v>0</v>
      </c>
      <c r="BN137" s="3">
        <f t="shared" si="59"/>
        <v>0</v>
      </c>
      <c r="BO137" s="3">
        <f t="shared" si="70"/>
        <v>0</v>
      </c>
      <c r="BP137" s="3">
        <f t="shared" si="71"/>
        <v>0</v>
      </c>
      <c r="BQ137" s="3">
        <f t="shared" si="60"/>
        <v>1110301155.7419178</v>
      </c>
      <c r="BR137" s="3">
        <f t="shared" si="72"/>
        <v>0</v>
      </c>
      <c r="BS137" s="3">
        <f t="shared" si="73"/>
        <v>0</v>
      </c>
      <c r="BT137" s="3">
        <f t="shared" si="61"/>
        <v>0</v>
      </c>
      <c r="BU137" s="3">
        <f t="shared" si="62"/>
        <v>0</v>
      </c>
      <c r="BV137" s="3">
        <f t="shared" si="63"/>
        <v>0</v>
      </c>
      <c r="BW137" s="3">
        <f t="shared" si="74"/>
        <v>0</v>
      </c>
      <c r="BX137" s="3">
        <f t="shared" si="64"/>
        <v>0</v>
      </c>
      <c r="BY137" s="3">
        <f t="shared" si="75"/>
        <v>12385791.92571</v>
      </c>
    </row>
    <row r="138" spans="1:77" x14ac:dyDescent="0.25">
      <c r="A138">
        <v>31901</v>
      </c>
      <c r="B138" t="s">
        <v>214</v>
      </c>
      <c r="C138" s="37">
        <v>42779.493055555555</v>
      </c>
      <c r="D138" s="5" t="s">
        <v>75</v>
      </c>
      <c r="E138" s="2">
        <v>40922.334000000003</v>
      </c>
      <c r="F138" s="2">
        <v>4365.5990000000002</v>
      </c>
      <c r="G138" s="2">
        <v>1295.7260000000001</v>
      </c>
      <c r="H138" s="2">
        <v>0</v>
      </c>
      <c r="I138" s="2">
        <v>0</v>
      </c>
      <c r="J138" s="2">
        <v>0</v>
      </c>
      <c r="K138" s="2">
        <v>0</v>
      </c>
      <c r="L138" s="2">
        <v>3253.8629999999998</v>
      </c>
      <c r="M138" s="2">
        <v>2280.0909999999999</v>
      </c>
      <c r="N138" s="2">
        <v>45145.792999999998</v>
      </c>
      <c r="O138" s="2">
        <v>13.81</v>
      </c>
      <c r="P138" s="2">
        <v>13492.146000000001</v>
      </c>
      <c r="Q138" s="2">
        <v>0</v>
      </c>
      <c r="R138" s="3">
        <v>3500639</v>
      </c>
      <c r="S138" s="3">
        <v>0</v>
      </c>
      <c r="T138" s="3">
        <v>-59698</v>
      </c>
      <c r="U138" s="3">
        <v>-2307</v>
      </c>
      <c r="V138" s="3">
        <v>0</v>
      </c>
      <c r="W138" s="3">
        <v>2722242</v>
      </c>
      <c r="X138" s="3">
        <v>7548856</v>
      </c>
      <c r="Y138" s="4">
        <v>0.95909999999999995</v>
      </c>
      <c r="Z138" s="4">
        <v>1.19</v>
      </c>
      <c r="AA138" s="5" t="s">
        <v>75</v>
      </c>
      <c r="AB138" s="3">
        <v>1693392</v>
      </c>
      <c r="AC138" s="3">
        <v>121834715</v>
      </c>
      <c r="AD138" s="2">
        <v>50016.300459799997</v>
      </c>
      <c r="AE138" s="3">
        <v>1702240885</v>
      </c>
      <c r="AF138" s="3">
        <v>48544790</v>
      </c>
      <c r="AG138" s="3">
        <v>6752034</v>
      </c>
      <c r="AH138" s="3">
        <v>59206562</v>
      </c>
      <c r="AI138" s="4">
        <v>1.1525000000000001</v>
      </c>
      <c r="AJ138" s="3">
        <v>5312597749</v>
      </c>
      <c r="AK138" s="3">
        <v>17105074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4930</v>
      </c>
      <c r="AR138" s="3">
        <v>5595</v>
      </c>
      <c r="AS138" s="3">
        <v>351882710</v>
      </c>
      <c r="AT138" s="2">
        <v>65960.28</v>
      </c>
      <c r="AV138" s="5" t="s">
        <v>1375</v>
      </c>
      <c r="BA138" s="3">
        <f t="shared" si="65"/>
        <v>5595</v>
      </c>
      <c r="BB138" s="3">
        <f t="shared" si="51"/>
        <v>4930</v>
      </c>
      <c r="BC138" s="3">
        <f t="shared" si="52"/>
        <v>5595</v>
      </c>
      <c r="BD138" s="3">
        <f t="shared" si="53"/>
        <v>5595</v>
      </c>
      <c r="BE138" s="3">
        <f t="shared" si="54"/>
        <v>351882712.00765002</v>
      </c>
      <c r="BF138" s="3">
        <f t="shared" si="66"/>
        <v>345719529.00765002</v>
      </c>
      <c r="BG138" s="2">
        <f t="shared" si="55"/>
        <v>65958.232825336949</v>
      </c>
      <c r="BH138" s="6">
        <f t="shared" si="56"/>
        <v>1.4999999999999999E-2</v>
      </c>
      <c r="BI138" s="3">
        <f t="shared" si="67"/>
        <v>145795731.67889556</v>
      </c>
      <c r="BJ138" s="3">
        <f t="shared" si="57"/>
        <v>33902531672.22319</v>
      </c>
      <c r="BK138" s="3">
        <f t="shared" si="68"/>
        <v>0</v>
      </c>
      <c r="BL138" s="3">
        <f t="shared" si="69"/>
        <v>0</v>
      </c>
      <c r="BM138" s="3">
        <f t="shared" si="58"/>
        <v>0</v>
      </c>
      <c r="BN138" s="3">
        <f t="shared" si="59"/>
        <v>0</v>
      </c>
      <c r="BO138" s="3">
        <f t="shared" si="70"/>
        <v>0</v>
      </c>
      <c r="BP138" s="3">
        <f t="shared" si="71"/>
        <v>0</v>
      </c>
      <c r="BQ138" s="3">
        <f t="shared" si="60"/>
        <v>21073655387.695156</v>
      </c>
      <c r="BR138" s="3">
        <f t="shared" si="72"/>
        <v>0</v>
      </c>
      <c r="BS138" s="3">
        <f t="shared" si="73"/>
        <v>0</v>
      </c>
      <c r="BT138" s="3">
        <f t="shared" si="61"/>
        <v>0</v>
      </c>
      <c r="BU138" s="3">
        <f t="shared" si="62"/>
        <v>0</v>
      </c>
      <c r="BV138" s="3">
        <f t="shared" si="63"/>
        <v>0</v>
      </c>
      <c r="BW138" s="3">
        <f t="shared" si="74"/>
        <v>0</v>
      </c>
      <c r="BX138" s="3">
        <f t="shared" si="64"/>
        <v>0</v>
      </c>
      <c r="BY138" s="3">
        <f t="shared" si="75"/>
        <v>300929586.99699104</v>
      </c>
    </row>
    <row r="139" spans="1:77" x14ac:dyDescent="0.25">
      <c r="A139">
        <v>25902</v>
      </c>
      <c r="B139" t="s">
        <v>215</v>
      </c>
      <c r="C139" s="37">
        <v>42779.493055555555</v>
      </c>
      <c r="D139" s="5" t="s">
        <v>75</v>
      </c>
      <c r="E139" s="2">
        <v>2967.877</v>
      </c>
      <c r="F139" s="2">
        <v>222.33799999999999</v>
      </c>
      <c r="G139" s="2">
        <v>69.293000000000006</v>
      </c>
      <c r="H139" s="2">
        <v>14.683</v>
      </c>
      <c r="I139" s="2">
        <v>0</v>
      </c>
      <c r="J139" s="2">
        <v>0</v>
      </c>
      <c r="K139" s="2">
        <v>0</v>
      </c>
      <c r="L139" s="2">
        <v>189.65799999999999</v>
      </c>
      <c r="M139" s="2">
        <v>162.197</v>
      </c>
      <c r="N139" s="2">
        <v>2502.8530000000001</v>
      </c>
      <c r="O139" s="2">
        <v>0.43099999999999999</v>
      </c>
      <c r="P139" s="2">
        <v>92.483999999999995</v>
      </c>
      <c r="Q139" s="2">
        <v>0</v>
      </c>
      <c r="R139" s="3">
        <v>225990</v>
      </c>
      <c r="S139" s="3">
        <v>0</v>
      </c>
      <c r="T139" s="3">
        <v>-14178</v>
      </c>
      <c r="U139" s="3">
        <v>-548</v>
      </c>
      <c r="V139" s="3">
        <v>0</v>
      </c>
      <c r="W139" s="3">
        <v>123601</v>
      </c>
      <c r="X139" s="3">
        <v>50690</v>
      </c>
      <c r="Y139" s="4">
        <v>0.97330000000000005</v>
      </c>
      <c r="Z139" s="4">
        <v>1.06</v>
      </c>
      <c r="AA139" s="5" t="s">
        <v>75</v>
      </c>
      <c r="AB139" s="3">
        <v>1506355</v>
      </c>
      <c r="AC139" s="3">
        <v>10561633</v>
      </c>
      <c r="AD139" s="2">
        <v>4576.1191194000003</v>
      </c>
      <c r="AE139" s="3">
        <v>501389860</v>
      </c>
      <c r="AF139" s="3">
        <v>12849536</v>
      </c>
      <c r="AG139" s="3">
        <v>88453</v>
      </c>
      <c r="AH139" s="3">
        <v>13730111</v>
      </c>
      <c r="AI139" s="4">
        <v>1.04</v>
      </c>
      <c r="AJ139" s="3">
        <v>1261721552</v>
      </c>
      <c r="AK139" s="3">
        <v>1323542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5003</v>
      </c>
      <c r="AR139" s="3">
        <v>5216</v>
      </c>
      <c r="AS139" s="3">
        <v>22870154</v>
      </c>
      <c r="AT139" s="2">
        <v>4412.4930000000004</v>
      </c>
      <c r="AV139" s="5" t="s">
        <v>2034</v>
      </c>
      <c r="BA139" s="3">
        <f t="shared" si="65"/>
        <v>5481</v>
      </c>
      <c r="BB139" s="3">
        <f t="shared" si="51"/>
        <v>5003</v>
      </c>
      <c r="BC139" s="3">
        <f t="shared" si="52"/>
        <v>5216</v>
      </c>
      <c r="BD139" s="3">
        <f t="shared" si="53"/>
        <v>5481</v>
      </c>
      <c r="BE139" s="3">
        <f t="shared" si="54"/>
        <v>22870155.174950004</v>
      </c>
      <c r="BF139" s="3">
        <f t="shared" si="66"/>
        <v>22534742.174950004</v>
      </c>
      <c r="BG139" s="2">
        <f t="shared" si="55"/>
        <v>4412.2784436281117</v>
      </c>
      <c r="BH139" s="6">
        <f t="shared" si="56"/>
        <v>1.4999999999999999E-2</v>
      </c>
      <c r="BI139" s="3">
        <f t="shared" si="67"/>
        <v>10312370.860009702</v>
      </c>
      <c r="BJ139" s="3">
        <f t="shared" si="57"/>
        <v>2267911120.0248494</v>
      </c>
      <c r="BK139" s="3">
        <f t="shared" si="68"/>
        <v>0</v>
      </c>
      <c r="BL139" s="3">
        <f t="shared" si="69"/>
        <v>0</v>
      </c>
      <c r="BM139" s="3">
        <f t="shared" si="58"/>
        <v>0</v>
      </c>
      <c r="BN139" s="3">
        <f t="shared" si="59"/>
        <v>0</v>
      </c>
      <c r="BO139" s="3">
        <f t="shared" si="70"/>
        <v>0</v>
      </c>
      <c r="BP139" s="3">
        <f t="shared" si="71"/>
        <v>0</v>
      </c>
      <c r="BQ139" s="3">
        <f t="shared" si="60"/>
        <v>1409722962.7391818</v>
      </c>
      <c r="BR139" s="3">
        <f t="shared" si="72"/>
        <v>0</v>
      </c>
      <c r="BS139" s="3">
        <f t="shared" si="73"/>
        <v>0</v>
      </c>
      <c r="BT139" s="3">
        <f t="shared" si="61"/>
        <v>0</v>
      </c>
      <c r="BU139" s="3">
        <f t="shared" si="62"/>
        <v>0</v>
      </c>
      <c r="BV139" s="3">
        <f t="shared" si="63"/>
        <v>0</v>
      </c>
      <c r="BW139" s="3">
        <f t="shared" si="74"/>
        <v>0</v>
      </c>
      <c r="BX139" s="3">
        <f t="shared" si="64"/>
        <v>0</v>
      </c>
      <c r="BY139" s="3">
        <f t="shared" si="75"/>
        <v>10589819.309334004</v>
      </c>
    </row>
    <row r="140" spans="1:77" x14ac:dyDescent="0.25">
      <c r="A140">
        <v>161919</v>
      </c>
      <c r="B140" t="s">
        <v>216</v>
      </c>
      <c r="C140" s="37">
        <v>42779.493055555555</v>
      </c>
      <c r="D140" s="5" t="s">
        <v>75</v>
      </c>
      <c r="E140" s="2">
        <v>594.15099999999995</v>
      </c>
      <c r="F140" s="2">
        <v>57.037999999999997</v>
      </c>
      <c r="G140" s="2">
        <v>11.75</v>
      </c>
      <c r="H140" s="2">
        <v>6.4169999999999998</v>
      </c>
      <c r="I140" s="2">
        <v>0</v>
      </c>
      <c r="J140" s="2">
        <v>0</v>
      </c>
      <c r="K140" s="2">
        <v>0</v>
      </c>
      <c r="L140" s="2">
        <v>49.496000000000002</v>
      </c>
      <c r="M140" s="2">
        <v>33.436999999999998</v>
      </c>
      <c r="N140" s="2">
        <v>428.41500000000002</v>
      </c>
      <c r="O140" s="2">
        <v>0</v>
      </c>
      <c r="P140" s="2">
        <v>18.300999999999998</v>
      </c>
      <c r="Q140" s="2">
        <v>0</v>
      </c>
      <c r="R140" s="3">
        <v>61296</v>
      </c>
      <c r="S140" s="3">
        <v>0</v>
      </c>
      <c r="T140" s="3">
        <v>-1721</v>
      </c>
      <c r="U140" s="3">
        <v>-67</v>
      </c>
      <c r="V140" s="3">
        <v>0</v>
      </c>
      <c r="W140" s="3">
        <v>92498</v>
      </c>
      <c r="X140" s="3">
        <v>12106</v>
      </c>
      <c r="Y140" s="4">
        <v>1</v>
      </c>
      <c r="Z140" s="4">
        <v>1.04</v>
      </c>
      <c r="AA140" s="5" t="s">
        <v>75</v>
      </c>
      <c r="AB140" s="3">
        <v>481</v>
      </c>
      <c r="AC140" s="3">
        <v>2375829</v>
      </c>
      <c r="AD140" s="2">
        <v>1038.3443741000001</v>
      </c>
      <c r="AE140" s="3">
        <v>47248545</v>
      </c>
      <c r="AF140" s="3">
        <v>1724291</v>
      </c>
      <c r="AG140" s="3">
        <v>189672</v>
      </c>
      <c r="AH140" s="3">
        <v>2017420</v>
      </c>
      <c r="AI140" s="4">
        <v>1.17</v>
      </c>
      <c r="AJ140" s="3">
        <v>153074088</v>
      </c>
      <c r="AK140" s="3">
        <v>280539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5140</v>
      </c>
      <c r="AR140" s="3">
        <v>5286</v>
      </c>
      <c r="AS140" s="3">
        <v>5762367</v>
      </c>
      <c r="AT140" s="2">
        <v>1076.4359999999999</v>
      </c>
      <c r="AV140" s="5" t="s">
        <v>1775</v>
      </c>
      <c r="BA140" s="3">
        <f t="shared" si="65"/>
        <v>6615</v>
      </c>
      <c r="BB140" s="3">
        <f t="shared" si="51"/>
        <v>5140</v>
      </c>
      <c r="BC140" s="3">
        <f t="shared" si="52"/>
        <v>5286</v>
      </c>
      <c r="BD140" s="3">
        <f t="shared" si="53"/>
        <v>6615</v>
      </c>
      <c r="BE140" s="3">
        <f t="shared" si="54"/>
        <v>5762367.0310999993</v>
      </c>
      <c r="BF140" s="3">
        <f t="shared" si="66"/>
        <v>5610294.0310999993</v>
      </c>
      <c r="BG140" s="2">
        <f t="shared" si="55"/>
        <v>1076.4232509088797</v>
      </c>
      <c r="BH140" s="6">
        <f t="shared" si="56"/>
        <v>1.4999999999999999E-2</v>
      </c>
      <c r="BI140" s="3">
        <f t="shared" si="67"/>
        <v>2182916.6695936164</v>
      </c>
      <c r="BJ140" s="3">
        <f t="shared" si="57"/>
        <v>553281550.96716416</v>
      </c>
      <c r="BK140" s="3">
        <f t="shared" si="68"/>
        <v>0</v>
      </c>
      <c r="BL140" s="3">
        <f t="shared" si="69"/>
        <v>0</v>
      </c>
      <c r="BM140" s="3">
        <f t="shared" si="58"/>
        <v>0</v>
      </c>
      <c r="BN140" s="3">
        <f t="shared" si="59"/>
        <v>0</v>
      </c>
      <c r="BO140" s="3">
        <f t="shared" si="70"/>
        <v>0</v>
      </c>
      <c r="BP140" s="3">
        <f t="shared" si="71"/>
        <v>0</v>
      </c>
      <c r="BQ140" s="3">
        <f t="shared" si="60"/>
        <v>343917228.66538709</v>
      </c>
      <c r="BR140" s="3">
        <f t="shared" si="72"/>
        <v>0</v>
      </c>
      <c r="BS140" s="3">
        <f t="shared" si="73"/>
        <v>0</v>
      </c>
      <c r="BT140" s="3">
        <f t="shared" si="61"/>
        <v>0</v>
      </c>
      <c r="BU140" s="3">
        <f t="shared" si="62"/>
        <v>0</v>
      </c>
      <c r="BV140" s="3">
        <f t="shared" si="63"/>
        <v>0</v>
      </c>
      <c r="BW140" s="3">
        <f t="shared" si="74"/>
        <v>0</v>
      </c>
      <c r="BX140" s="3">
        <f t="shared" si="64"/>
        <v>0</v>
      </c>
      <c r="BY140" s="3">
        <f t="shared" si="75"/>
        <v>4231626.1510999994</v>
      </c>
    </row>
    <row r="141" spans="1:77" x14ac:dyDescent="0.25">
      <c r="A141">
        <v>21902</v>
      </c>
      <c r="B141" t="s">
        <v>217</v>
      </c>
      <c r="C141" s="37">
        <v>42779.493055555555</v>
      </c>
      <c r="D141" s="5" t="s">
        <v>75</v>
      </c>
      <c r="E141" s="2">
        <v>13814.475</v>
      </c>
      <c r="F141" s="2">
        <v>1151.6849999999999</v>
      </c>
      <c r="G141" s="2">
        <v>257</v>
      </c>
      <c r="H141" s="2">
        <v>15.2</v>
      </c>
      <c r="I141" s="2">
        <v>0</v>
      </c>
      <c r="J141" s="2">
        <v>0</v>
      </c>
      <c r="K141" s="2">
        <v>0</v>
      </c>
      <c r="L141" s="2">
        <v>680</v>
      </c>
      <c r="M141" s="2">
        <v>741.94600000000003</v>
      </c>
      <c r="N141" s="2">
        <v>12365.184999999999</v>
      </c>
      <c r="O141" s="2">
        <v>3.7450000000000001</v>
      </c>
      <c r="P141" s="2">
        <v>3100</v>
      </c>
      <c r="Q141" s="2">
        <v>0</v>
      </c>
      <c r="R141" s="3">
        <v>1016899</v>
      </c>
      <c r="S141" s="3">
        <v>0</v>
      </c>
      <c r="T141" s="3">
        <v>-73859</v>
      </c>
      <c r="U141" s="3">
        <v>-2854</v>
      </c>
      <c r="V141" s="3">
        <v>0</v>
      </c>
      <c r="W141" s="3">
        <v>1292067</v>
      </c>
      <c r="X141" s="3">
        <v>1717710</v>
      </c>
      <c r="Y141" s="4">
        <v>1</v>
      </c>
      <c r="Z141" s="4">
        <v>1.1100000000000001</v>
      </c>
      <c r="AA141" s="5" t="s">
        <v>76</v>
      </c>
      <c r="AB141" s="3">
        <v>3613117</v>
      </c>
      <c r="AC141" s="3">
        <v>33428924</v>
      </c>
      <c r="AD141" s="2">
        <v>14091.251403800001</v>
      </c>
      <c r="AE141" s="3">
        <v>1513596334</v>
      </c>
      <c r="AF141" s="3">
        <v>70165582</v>
      </c>
      <c r="AG141" s="3">
        <v>0</v>
      </c>
      <c r="AH141" s="3">
        <v>72972205</v>
      </c>
      <c r="AI141" s="4">
        <v>1.04</v>
      </c>
      <c r="AJ141" s="3">
        <v>6572848371</v>
      </c>
      <c r="AK141" s="3">
        <v>5893832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5140</v>
      </c>
      <c r="AR141" s="3">
        <v>5541</v>
      </c>
      <c r="AS141" s="3">
        <v>108113871</v>
      </c>
      <c r="AT141" s="2">
        <v>19854.146000000001</v>
      </c>
      <c r="AU141" s="2">
        <v>19854.146000000001</v>
      </c>
      <c r="AV141" s="5" t="s">
        <v>1323</v>
      </c>
      <c r="AW141" s="3">
        <v>0</v>
      </c>
      <c r="AX141" s="3">
        <v>0</v>
      </c>
      <c r="AY141" s="3">
        <v>0</v>
      </c>
      <c r="AZ141" s="3">
        <v>0</v>
      </c>
      <c r="BA141" s="3">
        <f t="shared" si="65"/>
        <v>5541</v>
      </c>
      <c r="BB141" s="3">
        <f t="shared" si="51"/>
        <v>5140</v>
      </c>
      <c r="BC141" s="3">
        <f t="shared" si="52"/>
        <v>5541</v>
      </c>
      <c r="BD141" s="3">
        <f t="shared" si="53"/>
        <v>5541</v>
      </c>
      <c r="BE141" s="3">
        <f t="shared" si="54"/>
        <v>108113869.82977001</v>
      </c>
      <c r="BF141" s="3">
        <f t="shared" si="66"/>
        <v>105878762.82977001</v>
      </c>
      <c r="BG141" s="2">
        <f t="shared" si="55"/>
        <v>19853.610997901978</v>
      </c>
      <c r="BH141" s="6">
        <f t="shared" si="56"/>
        <v>1.4999999999999999E-2</v>
      </c>
      <c r="BI141" s="3">
        <f t="shared" si="67"/>
        <v>46295874.329702914</v>
      </c>
      <c r="BJ141" s="3">
        <f t="shared" si="57"/>
        <v>10204756052.921618</v>
      </c>
      <c r="BK141" s="3">
        <f t="shared" si="68"/>
        <v>0</v>
      </c>
      <c r="BL141" s="3">
        <f t="shared" si="69"/>
        <v>0</v>
      </c>
      <c r="BM141" s="3">
        <f t="shared" si="58"/>
        <v>0</v>
      </c>
      <c r="BN141" s="3">
        <f t="shared" si="59"/>
        <v>0</v>
      </c>
      <c r="BO141" s="3">
        <f t="shared" si="70"/>
        <v>0</v>
      </c>
      <c r="BP141" s="3">
        <f t="shared" si="71"/>
        <v>0</v>
      </c>
      <c r="BQ141" s="3">
        <f t="shared" si="60"/>
        <v>6343228713.8296824</v>
      </c>
      <c r="BR141" s="3">
        <f t="shared" si="72"/>
        <v>229619657.17031765</v>
      </c>
      <c r="BS141" s="3">
        <f t="shared" si="73"/>
        <v>0</v>
      </c>
      <c r="BT141" s="3">
        <f t="shared" si="61"/>
        <v>0</v>
      </c>
      <c r="BU141" s="3">
        <f t="shared" si="62"/>
        <v>0</v>
      </c>
      <c r="BV141" s="3">
        <f t="shared" si="63"/>
        <v>0</v>
      </c>
      <c r="BW141" s="3">
        <f t="shared" si="74"/>
        <v>0</v>
      </c>
      <c r="BX141" s="3">
        <f t="shared" si="64"/>
        <v>0</v>
      </c>
      <c r="BY141" s="3">
        <f t="shared" si="75"/>
        <v>42385386.119770013</v>
      </c>
    </row>
    <row r="142" spans="1:77" x14ac:dyDescent="0.25">
      <c r="A142">
        <v>119901</v>
      </c>
      <c r="B142" t="s">
        <v>218</v>
      </c>
      <c r="C142" s="37">
        <v>42779.493055555555</v>
      </c>
      <c r="D142" s="5" t="s">
        <v>75</v>
      </c>
      <c r="E142" s="2">
        <v>236.21100000000001</v>
      </c>
      <c r="F142" s="2">
        <v>16.466999999999999</v>
      </c>
      <c r="G142" s="2">
        <v>21.65</v>
      </c>
      <c r="H142" s="2">
        <v>0</v>
      </c>
      <c r="I142" s="2">
        <v>0</v>
      </c>
      <c r="J142" s="2">
        <v>0</v>
      </c>
      <c r="K142" s="2">
        <v>0</v>
      </c>
      <c r="L142" s="2">
        <v>30.552</v>
      </c>
      <c r="M142" s="2">
        <v>13.6</v>
      </c>
      <c r="N142" s="2">
        <v>165.137</v>
      </c>
      <c r="O142" s="2">
        <v>0.16800000000000001</v>
      </c>
      <c r="P142" s="2">
        <v>6.9219999999999997</v>
      </c>
      <c r="Q142" s="2">
        <v>0</v>
      </c>
      <c r="R142" s="3">
        <v>26150</v>
      </c>
      <c r="S142" s="3">
        <v>0</v>
      </c>
      <c r="T142" s="3">
        <v>-1865</v>
      </c>
      <c r="U142" s="3">
        <v>-73</v>
      </c>
      <c r="V142" s="3">
        <v>0</v>
      </c>
      <c r="W142" s="3">
        <v>22481</v>
      </c>
      <c r="X142" s="3">
        <v>4940</v>
      </c>
      <c r="Y142" s="4">
        <v>1</v>
      </c>
      <c r="Z142" s="4">
        <v>1.05</v>
      </c>
      <c r="AA142" s="5" t="s">
        <v>75</v>
      </c>
      <c r="AB142" s="3">
        <v>257967</v>
      </c>
      <c r="AC142" s="3">
        <v>869745</v>
      </c>
      <c r="AD142" s="2">
        <v>379.01081549999998</v>
      </c>
      <c r="AE142" s="3">
        <v>62050492</v>
      </c>
      <c r="AF142" s="3">
        <v>1702120</v>
      </c>
      <c r="AG142" s="3">
        <v>0</v>
      </c>
      <c r="AH142" s="3">
        <v>1770205</v>
      </c>
      <c r="AI142" s="4">
        <v>1.04</v>
      </c>
      <c r="AJ142" s="3">
        <v>165890986</v>
      </c>
      <c r="AK142" s="3">
        <v>94668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5140</v>
      </c>
      <c r="AR142" s="3">
        <v>5322</v>
      </c>
      <c r="AS142" s="3">
        <v>2569586</v>
      </c>
      <c r="AT142" s="2">
        <v>482.44299999999998</v>
      </c>
      <c r="AU142" s="2">
        <v>482.44299999999998</v>
      </c>
      <c r="AV142" s="5" t="s">
        <v>1406</v>
      </c>
      <c r="AW142" s="3">
        <v>0</v>
      </c>
      <c r="AX142" s="3">
        <v>0</v>
      </c>
      <c r="AY142" s="3">
        <v>0</v>
      </c>
      <c r="AZ142" s="3">
        <v>0</v>
      </c>
      <c r="BA142" s="3">
        <f t="shared" si="65"/>
        <v>7137</v>
      </c>
      <c r="BB142" s="3">
        <f t="shared" si="51"/>
        <v>5140</v>
      </c>
      <c r="BC142" s="3">
        <f t="shared" si="52"/>
        <v>5322</v>
      </c>
      <c r="BD142" s="3">
        <f t="shared" si="53"/>
        <v>7137</v>
      </c>
      <c r="BE142" s="3">
        <f t="shared" si="54"/>
        <v>2569584.5311600002</v>
      </c>
      <c r="BF142" s="3">
        <f t="shared" si="66"/>
        <v>2522818.5311600002</v>
      </c>
      <c r="BG142" s="2">
        <f t="shared" si="55"/>
        <v>482.42826328776817</v>
      </c>
      <c r="BH142" s="6">
        <f t="shared" si="56"/>
        <v>1.4999999999999999E-2</v>
      </c>
      <c r="BI142" s="3">
        <f t="shared" si="67"/>
        <v>1340753.1526419504</v>
      </c>
      <c r="BJ142" s="3">
        <f t="shared" si="57"/>
        <v>247968127.32991284</v>
      </c>
      <c r="BK142" s="3">
        <f t="shared" si="68"/>
        <v>0</v>
      </c>
      <c r="BL142" s="3">
        <f t="shared" si="69"/>
        <v>0</v>
      </c>
      <c r="BM142" s="3">
        <f t="shared" si="58"/>
        <v>0</v>
      </c>
      <c r="BN142" s="3">
        <f t="shared" si="59"/>
        <v>0</v>
      </c>
      <c r="BO142" s="3">
        <f t="shared" si="70"/>
        <v>0</v>
      </c>
      <c r="BP142" s="3">
        <f t="shared" si="71"/>
        <v>0</v>
      </c>
      <c r="BQ142" s="3">
        <f t="shared" si="60"/>
        <v>154135830.12044194</v>
      </c>
      <c r="BR142" s="3">
        <f t="shared" si="72"/>
        <v>11755155.879558057</v>
      </c>
      <c r="BS142" s="3">
        <f t="shared" si="73"/>
        <v>0</v>
      </c>
      <c r="BT142" s="3">
        <f t="shared" si="61"/>
        <v>0</v>
      </c>
      <c r="BU142" s="3">
        <f t="shared" si="62"/>
        <v>0</v>
      </c>
      <c r="BV142" s="3">
        <f t="shared" si="63"/>
        <v>0</v>
      </c>
      <c r="BW142" s="3">
        <f t="shared" si="74"/>
        <v>0</v>
      </c>
      <c r="BX142" s="3">
        <f t="shared" si="64"/>
        <v>0</v>
      </c>
      <c r="BY142" s="3">
        <f t="shared" si="75"/>
        <v>910674.67116000014</v>
      </c>
    </row>
    <row r="143" spans="1:77" x14ac:dyDescent="0.25">
      <c r="A143">
        <v>166907</v>
      </c>
      <c r="B143" t="s">
        <v>219</v>
      </c>
      <c r="C143" s="37">
        <v>42779.493055555555</v>
      </c>
      <c r="D143" s="5" t="s">
        <v>75</v>
      </c>
      <c r="E143" s="2">
        <v>136.86500000000001</v>
      </c>
      <c r="F143" s="2">
        <v>0.67500000000000004</v>
      </c>
      <c r="G143" s="2">
        <v>11</v>
      </c>
      <c r="H143" s="2">
        <v>0</v>
      </c>
      <c r="I143" s="2">
        <v>0</v>
      </c>
      <c r="J143" s="2">
        <v>0</v>
      </c>
      <c r="K143" s="2">
        <v>0</v>
      </c>
      <c r="L143" s="2">
        <v>11</v>
      </c>
      <c r="M143" s="2">
        <v>7</v>
      </c>
      <c r="N143" s="2">
        <v>143</v>
      </c>
      <c r="O143" s="2">
        <v>0</v>
      </c>
      <c r="P143" s="2">
        <v>9</v>
      </c>
      <c r="Q143" s="2">
        <v>0</v>
      </c>
      <c r="R143" s="3">
        <v>9625</v>
      </c>
      <c r="S143" s="3">
        <v>0</v>
      </c>
      <c r="T143" s="3">
        <v>-320</v>
      </c>
      <c r="U143" s="3">
        <v>-13</v>
      </c>
      <c r="V143" s="3">
        <v>0</v>
      </c>
      <c r="W143" s="3">
        <v>10106</v>
      </c>
      <c r="X143" s="3">
        <v>6611</v>
      </c>
      <c r="Y143" s="4">
        <v>0.99</v>
      </c>
      <c r="Z143" s="4">
        <v>1.08</v>
      </c>
      <c r="AA143" s="5" t="s">
        <v>75</v>
      </c>
      <c r="AB143" s="3">
        <v>13540</v>
      </c>
      <c r="AC143" s="3">
        <v>648408</v>
      </c>
      <c r="AD143" s="2">
        <v>234.33255260000001</v>
      </c>
      <c r="AE143" s="3">
        <v>14172503</v>
      </c>
      <c r="AF143" s="3">
        <v>283011</v>
      </c>
      <c r="AG143" s="3">
        <v>0</v>
      </c>
      <c r="AH143" s="3">
        <v>297304</v>
      </c>
      <c r="AI143" s="4">
        <v>1.04</v>
      </c>
      <c r="AJ143" s="3">
        <v>28427701</v>
      </c>
      <c r="AK143" s="3">
        <v>55887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5089</v>
      </c>
      <c r="AR143" s="3">
        <v>5378</v>
      </c>
      <c r="AS143" s="3">
        <v>1450425</v>
      </c>
      <c r="AT143" s="2">
        <v>273.65600000000001</v>
      </c>
      <c r="AV143" s="5" t="s">
        <v>1789</v>
      </c>
      <c r="AX143" s="3">
        <v>0</v>
      </c>
      <c r="AZ143" s="3">
        <v>0</v>
      </c>
      <c r="BA143" s="3">
        <f t="shared" si="65"/>
        <v>7345</v>
      </c>
      <c r="BB143" s="3">
        <f t="shared" si="51"/>
        <v>5089</v>
      </c>
      <c r="BC143" s="3">
        <f t="shared" si="52"/>
        <v>5378</v>
      </c>
      <c r="BD143" s="3">
        <f t="shared" si="53"/>
        <v>7345</v>
      </c>
      <c r="BE143" s="3">
        <f t="shared" si="54"/>
        <v>1450424.35</v>
      </c>
      <c r="BF143" s="3">
        <f t="shared" si="66"/>
        <v>1431013.35</v>
      </c>
      <c r="BG143" s="2">
        <f t="shared" si="55"/>
        <v>273.64194274692181</v>
      </c>
      <c r="BH143" s="6">
        <f t="shared" si="56"/>
        <v>1.4999999999999999E-2</v>
      </c>
      <c r="BI143" s="3">
        <f t="shared" si="67"/>
        <v>717103.0720478876</v>
      </c>
      <c r="BJ143" s="3">
        <f t="shared" si="57"/>
        <v>140651958.5719178</v>
      </c>
      <c r="BK143" s="3">
        <f t="shared" si="68"/>
        <v>0</v>
      </c>
      <c r="BL143" s="3">
        <f t="shared" si="69"/>
        <v>0</v>
      </c>
      <c r="BM143" s="3">
        <f t="shared" si="58"/>
        <v>0</v>
      </c>
      <c r="BN143" s="3">
        <f t="shared" si="59"/>
        <v>0</v>
      </c>
      <c r="BO143" s="3">
        <f t="shared" si="70"/>
        <v>0</v>
      </c>
      <c r="BP143" s="3">
        <f t="shared" si="71"/>
        <v>0</v>
      </c>
      <c r="BQ143" s="3">
        <f t="shared" si="60"/>
        <v>87428600.707641512</v>
      </c>
      <c r="BR143" s="3">
        <f t="shared" si="72"/>
        <v>0</v>
      </c>
      <c r="BS143" s="3">
        <f t="shared" si="73"/>
        <v>0</v>
      </c>
      <c r="BT143" s="3">
        <f t="shared" si="61"/>
        <v>0</v>
      </c>
      <c r="BU143" s="3">
        <f t="shared" si="62"/>
        <v>0</v>
      </c>
      <c r="BV143" s="3">
        <f t="shared" si="63"/>
        <v>0</v>
      </c>
      <c r="BW143" s="3">
        <f t="shared" si="74"/>
        <v>0</v>
      </c>
      <c r="BX143" s="3">
        <f t="shared" si="64"/>
        <v>0</v>
      </c>
      <c r="BY143" s="3">
        <f t="shared" si="75"/>
        <v>1168990.1101000002</v>
      </c>
    </row>
    <row r="144" spans="1:77" x14ac:dyDescent="0.25">
      <c r="A144">
        <v>186901</v>
      </c>
      <c r="B144" t="s">
        <v>220</v>
      </c>
      <c r="C144" s="37">
        <v>42779.493055555555</v>
      </c>
      <c r="D144" s="5" t="s">
        <v>75</v>
      </c>
      <c r="E144" s="2">
        <v>140.41200000000001</v>
      </c>
      <c r="F144" s="2">
        <v>4.4000000000000004</v>
      </c>
      <c r="G144" s="2">
        <v>0.13500000000000001</v>
      </c>
      <c r="H144" s="2">
        <v>0</v>
      </c>
      <c r="I144" s="2">
        <v>0</v>
      </c>
      <c r="J144" s="2">
        <v>0</v>
      </c>
      <c r="K144" s="2">
        <v>0</v>
      </c>
      <c r="L144" s="2">
        <v>12.872999999999999</v>
      </c>
      <c r="M144" s="2">
        <v>3.4169999999999998</v>
      </c>
      <c r="N144" s="2">
        <v>100</v>
      </c>
      <c r="O144" s="2">
        <v>0</v>
      </c>
      <c r="P144" s="2">
        <v>23.581</v>
      </c>
      <c r="Q144" s="2">
        <v>0</v>
      </c>
      <c r="R144" s="3">
        <v>11969</v>
      </c>
      <c r="S144" s="3">
        <v>0</v>
      </c>
      <c r="T144" s="3">
        <v>0</v>
      </c>
      <c r="U144" s="3">
        <v>0</v>
      </c>
      <c r="V144" s="3">
        <v>0</v>
      </c>
      <c r="W144" s="3">
        <v>14198</v>
      </c>
      <c r="X144" s="3">
        <v>20695</v>
      </c>
      <c r="Y144" s="4">
        <v>1</v>
      </c>
      <c r="Z144" s="4">
        <v>1.1100000000000001</v>
      </c>
      <c r="AA144" s="5" t="s">
        <v>76</v>
      </c>
      <c r="AB144" s="3">
        <v>509308</v>
      </c>
      <c r="AC144" s="3">
        <v>726409</v>
      </c>
      <c r="AD144" s="2">
        <v>250.88029169999999</v>
      </c>
      <c r="AE144" s="3">
        <v>141218190</v>
      </c>
      <c r="AF144" s="3">
        <v>2169381</v>
      </c>
      <c r="AG144" s="3">
        <v>0</v>
      </c>
      <c r="AH144" s="3">
        <v>2256156</v>
      </c>
      <c r="AI144" s="4">
        <v>1.04</v>
      </c>
      <c r="AJ144" s="3">
        <v>206068050</v>
      </c>
      <c r="AK144" s="3">
        <v>67582</v>
      </c>
      <c r="AL144" s="3">
        <v>0</v>
      </c>
      <c r="AM144" s="3">
        <v>0</v>
      </c>
      <c r="AN144" s="3">
        <v>30360</v>
      </c>
      <c r="AO144" s="3">
        <v>0</v>
      </c>
      <c r="AP144" s="3">
        <v>0</v>
      </c>
      <c r="AQ144" s="3">
        <v>5140</v>
      </c>
      <c r="AR144" s="3">
        <v>5541</v>
      </c>
      <c r="AS144" s="3">
        <v>1650668</v>
      </c>
      <c r="AT144" s="2">
        <v>304.61500000000001</v>
      </c>
      <c r="AU144" s="2">
        <v>340</v>
      </c>
      <c r="AV144" s="5" t="s">
        <v>1843</v>
      </c>
      <c r="AW144" s="3">
        <v>181707</v>
      </c>
      <c r="AX144" s="3">
        <v>0</v>
      </c>
      <c r="AY144" s="3">
        <v>2774</v>
      </c>
      <c r="AZ144" s="3">
        <v>0</v>
      </c>
      <c r="BA144" s="3">
        <f t="shared" si="65"/>
        <v>8776</v>
      </c>
      <c r="BB144" s="3">
        <f t="shared" si="51"/>
        <v>5140</v>
      </c>
      <c r="BC144" s="3">
        <f t="shared" si="52"/>
        <v>5541</v>
      </c>
      <c r="BD144" s="3">
        <f t="shared" si="53"/>
        <v>8776</v>
      </c>
      <c r="BE144" s="3">
        <f t="shared" si="54"/>
        <v>1650667.6994400003</v>
      </c>
      <c r="BF144" s="3">
        <f t="shared" si="66"/>
        <v>1624500.6994400003</v>
      </c>
      <c r="BG144" s="2">
        <f t="shared" si="55"/>
        <v>304.61448632863198</v>
      </c>
      <c r="BH144" s="6">
        <f t="shared" si="56"/>
        <v>1.4999999999999999E-2</v>
      </c>
      <c r="BI144" s="3">
        <f t="shared" si="67"/>
        <v>1432804.0871330376</v>
      </c>
      <c r="BJ144" s="3">
        <f t="shared" si="57"/>
        <v>166478189.17164817</v>
      </c>
      <c r="BK144" s="3">
        <f t="shared" si="68"/>
        <v>39589860.828351825</v>
      </c>
      <c r="BL144" s="3">
        <f t="shared" si="69"/>
        <v>416782.18371877982</v>
      </c>
      <c r="BM144" s="3">
        <f t="shared" si="58"/>
        <v>5753.4979291511327</v>
      </c>
      <c r="BN144" s="3">
        <f t="shared" si="59"/>
        <v>2774</v>
      </c>
      <c r="BO144" s="3">
        <f t="shared" si="70"/>
        <v>5608.4362507300721</v>
      </c>
      <c r="BP144" s="3">
        <f t="shared" si="71"/>
        <v>414008.18371877982</v>
      </c>
      <c r="BQ144" s="3">
        <f t="shared" si="60"/>
        <v>107498211.40500778</v>
      </c>
      <c r="BR144" s="3">
        <f t="shared" si="72"/>
        <v>98569838.59499222</v>
      </c>
      <c r="BS144" s="3">
        <f t="shared" si="73"/>
        <v>0</v>
      </c>
      <c r="BT144" s="3">
        <f t="shared" si="61"/>
        <v>0</v>
      </c>
      <c r="BU144" s="3">
        <f t="shared" si="62"/>
        <v>0</v>
      </c>
      <c r="BV144" s="3">
        <f t="shared" si="63"/>
        <v>0</v>
      </c>
      <c r="BW144" s="3">
        <f t="shared" si="74"/>
        <v>0</v>
      </c>
      <c r="BX144" s="3">
        <f t="shared" si="64"/>
        <v>414008.18371877982</v>
      </c>
      <c r="BY144" s="3">
        <f t="shared" si="75"/>
        <v>0</v>
      </c>
    </row>
    <row r="145" spans="1:77" x14ac:dyDescent="0.25">
      <c r="A145">
        <v>145901</v>
      </c>
      <c r="B145" t="s">
        <v>221</v>
      </c>
      <c r="C145" s="37">
        <v>42779.493055555555</v>
      </c>
      <c r="D145" s="5" t="s">
        <v>75</v>
      </c>
      <c r="E145" s="2">
        <v>765.58</v>
      </c>
      <c r="F145" s="2">
        <v>38.1</v>
      </c>
      <c r="G145" s="2">
        <v>35</v>
      </c>
      <c r="H145" s="2">
        <v>0</v>
      </c>
      <c r="I145" s="2">
        <v>0</v>
      </c>
      <c r="J145" s="2">
        <v>0</v>
      </c>
      <c r="K145" s="2">
        <v>0</v>
      </c>
      <c r="L145" s="2">
        <v>97</v>
      </c>
      <c r="M145" s="2">
        <v>43.75</v>
      </c>
      <c r="N145" s="2">
        <v>644.66999999999996</v>
      </c>
      <c r="O145" s="2">
        <v>0.23</v>
      </c>
      <c r="P145" s="2">
        <v>135</v>
      </c>
      <c r="Q145" s="2">
        <v>0</v>
      </c>
      <c r="R145" s="3">
        <v>68750</v>
      </c>
      <c r="S145" s="3">
        <v>0</v>
      </c>
      <c r="T145" s="3">
        <v>-4620</v>
      </c>
      <c r="U145" s="3">
        <v>-179</v>
      </c>
      <c r="V145" s="3">
        <v>0</v>
      </c>
      <c r="W145" s="3">
        <v>98072</v>
      </c>
      <c r="X145" s="3">
        <v>86562</v>
      </c>
      <c r="Y145" s="4">
        <v>0.98329999999999995</v>
      </c>
      <c r="Z145" s="4">
        <v>1.07</v>
      </c>
      <c r="AA145" s="5" t="s">
        <v>75</v>
      </c>
      <c r="AB145" s="3">
        <v>89864</v>
      </c>
      <c r="AC145" s="3">
        <v>2511931</v>
      </c>
      <c r="AD145" s="2">
        <v>1067.7972413</v>
      </c>
      <c r="AE145" s="3">
        <v>93755244</v>
      </c>
      <c r="AF145" s="3">
        <v>4245111</v>
      </c>
      <c r="AG145" s="3">
        <v>0</v>
      </c>
      <c r="AH145" s="3">
        <v>4490328</v>
      </c>
      <c r="AI145" s="4">
        <v>1.0401</v>
      </c>
      <c r="AJ145" s="3">
        <v>411141606</v>
      </c>
      <c r="AK145" s="3">
        <v>340032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5054</v>
      </c>
      <c r="AR145" s="3">
        <v>5305</v>
      </c>
      <c r="AS145" s="3">
        <v>7352236</v>
      </c>
      <c r="AT145" s="2">
        <v>1388.999</v>
      </c>
      <c r="AV145" s="5" t="s">
        <v>1734</v>
      </c>
      <c r="AX145" s="3">
        <v>0</v>
      </c>
      <c r="AZ145" s="3">
        <v>0</v>
      </c>
      <c r="BA145" s="3">
        <f t="shared" si="65"/>
        <v>6412</v>
      </c>
      <c r="BB145" s="3">
        <f t="shared" si="51"/>
        <v>5054</v>
      </c>
      <c r="BC145" s="3">
        <f t="shared" si="52"/>
        <v>5305</v>
      </c>
      <c r="BD145" s="3">
        <f t="shared" si="53"/>
        <v>6412</v>
      </c>
      <c r="BE145" s="3">
        <f t="shared" si="54"/>
        <v>7352236.5396000007</v>
      </c>
      <c r="BF145" s="3">
        <f t="shared" si="66"/>
        <v>7190034.5396000007</v>
      </c>
      <c r="BG145" s="2">
        <f t="shared" si="55"/>
        <v>1388.9870230113531</v>
      </c>
      <c r="BH145" s="6">
        <f t="shared" si="56"/>
        <v>1.4999999999999999E-2</v>
      </c>
      <c r="BI145" s="3">
        <f t="shared" si="67"/>
        <v>3044374.094865066</v>
      </c>
      <c r="BJ145" s="3">
        <f t="shared" si="57"/>
        <v>713939329.82783556</v>
      </c>
      <c r="BK145" s="3">
        <f t="shared" si="68"/>
        <v>0</v>
      </c>
      <c r="BL145" s="3">
        <f t="shared" si="69"/>
        <v>0</v>
      </c>
      <c r="BM145" s="3">
        <f t="shared" si="58"/>
        <v>0</v>
      </c>
      <c r="BN145" s="3">
        <f t="shared" si="59"/>
        <v>0</v>
      </c>
      <c r="BO145" s="3">
        <f t="shared" si="70"/>
        <v>0</v>
      </c>
      <c r="BP145" s="3">
        <f t="shared" si="71"/>
        <v>0</v>
      </c>
      <c r="BQ145" s="3">
        <f t="shared" si="60"/>
        <v>443781353.85212731</v>
      </c>
      <c r="BR145" s="3">
        <f t="shared" si="72"/>
        <v>0</v>
      </c>
      <c r="BS145" s="3">
        <f t="shared" si="73"/>
        <v>0</v>
      </c>
      <c r="BT145" s="3">
        <f t="shared" si="61"/>
        <v>0</v>
      </c>
      <c r="BU145" s="3">
        <f t="shared" si="62"/>
        <v>0</v>
      </c>
      <c r="BV145" s="3">
        <f t="shared" si="63"/>
        <v>0</v>
      </c>
      <c r="BW145" s="3">
        <f t="shared" si="74"/>
        <v>0</v>
      </c>
      <c r="BX145" s="3">
        <f t="shared" si="64"/>
        <v>0</v>
      </c>
      <c r="BY145" s="3">
        <f t="shared" si="75"/>
        <v>3309481.1278020008</v>
      </c>
    </row>
    <row r="146" spans="1:77" x14ac:dyDescent="0.25">
      <c r="A146">
        <v>212902</v>
      </c>
      <c r="B146" t="s">
        <v>222</v>
      </c>
      <c r="C146" s="37">
        <v>42779.493055555555</v>
      </c>
      <c r="D146" s="5" t="s">
        <v>75</v>
      </c>
      <c r="E146" s="2">
        <v>2119.1999999999998</v>
      </c>
      <c r="F146" s="2">
        <v>282.38</v>
      </c>
      <c r="G146" s="2">
        <v>24.4</v>
      </c>
      <c r="H146" s="2">
        <v>0</v>
      </c>
      <c r="I146" s="2">
        <v>0</v>
      </c>
      <c r="J146" s="2">
        <v>0</v>
      </c>
      <c r="K146" s="2">
        <v>0</v>
      </c>
      <c r="L146" s="2">
        <v>194</v>
      </c>
      <c r="M146" s="2">
        <v>117.5</v>
      </c>
      <c r="N146" s="2">
        <v>945</v>
      </c>
      <c r="O146" s="2">
        <v>0.21</v>
      </c>
      <c r="P146" s="2">
        <v>51</v>
      </c>
      <c r="Q146" s="2">
        <v>0</v>
      </c>
      <c r="R146" s="3">
        <v>192225</v>
      </c>
      <c r="S146" s="3">
        <v>0</v>
      </c>
      <c r="T146" s="3">
        <v>-9510</v>
      </c>
      <c r="U146" s="3">
        <v>-368</v>
      </c>
      <c r="V146" s="3">
        <v>90714</v>
      </c>
      <c r="W146" s="3">
        <v>188741</v>
      </c>
      <c r="X146" s="3">
        <v>28902</v>
      </c>
      <c r="Y146" s="4">
        <v>1</v>
      </c>
      <c r="Z146" s="4">
        <v>1.04</v>
      </c>
      <c r="AA146" s="5" t="s">
        <v>75</v>
      </c>
      <c r="AB146" s="3">
        <v>112957</v>
      </c>
      <c r="AC146" s="3">
        <v>2953773</v>
      </c>
      <c r="AD146" s="2">
        <v>1226.7476913999999</v>
      </c>
      <c r="AE146" s="3">
        <v>158250983</v>
      </c>
      <c r="AF146" s="3">
        <v>9129665</v>
      </c>
      <c r="AG146" s="3">
        <v>1004263</v>
      </c>
      <c r="AH146" s="3">
        <v>10681708</v>
      </c>
      <c r="AI146" s="4">
        <v>1.17</v>
      </c>
      <c r="AJ146" s="3">
        <v>846303346</v>
      </c>
      <c r="AK146" s="3">
        <v>912185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5140</v>
      </c>
      <c r="AR146" s="3">
        <v>5286</v>
      </c>
      <c r="AS146" s="3">
        <v>16890582</v>
      </c>
      <c r="AT146" s="2">
        <v>3152.12</v>
      </c>
      <c r="AV146" s="5" t="s">
        <v>1686</v>
      </c>
      <c r="BA146" s="3">
        <f t="shared" si="65"/>
        <v>5667</v>
      </c>
      <c r="BB146" s="3">
        <f t="shared" si="51"/>
        <v>5140</v>
      </c>
      <c r="BC146" s="3">
        <f t="shared" si="52"/>
        <v>5286</v>
      </c>
      <c r="BD146" s="3">
        <f t="shared" si="53"/>
        <v>5667</v>
      </c>
      <c r="BE146" s="3">
        <f t="shared" si="54"/>
        <v>16890582.9087</v>
      </c>
      <c r="BF146" s="3">
        <f t="shared" si="66"/>
        <v>16428412.9087</v>
      </c>
      <c r="BG146" s="2">
        <f t="shared" si="55"/>
        <v>3152.0497022843215</v>
      </c>
      <c r="BH146" s="6">
        <f t="shared" si="56"/>
        <v>1.4999999999999999E-2</v>
      </c>
      <c r="BI146" s="3">
        <f t="shared" si="67"/>
        <v>6967581.5169882849</v>
      </c>
      <c r="BJ146" s="3">
        <f t="shared" si="57"/>
        <v>1620153546.9741414</v>
      </c>
      <c r="BK146" s="3">
        <f t="shared" si="68"/>
        <v>0</v>
      </c>
      <c r="BL146" s="3">
        <f t="shared" si="69"/>
        <v>0</v>
      </c>
      <c r="BM146" s="3">
        <f t="shared" si="58"/>
        <v>0</v>
      </c>
      <c r="BN146" s="3">
        <f t="shared" si="59"/>
        <v>0</v>
      </c>
      <c r="BO146" s="3">
        <f t="shared" si="70"/>
        <v>0</v>
      </c>
      <c r="BP146" s="3">
        <f t="shared" si="71"/>
        <v>0</v>
      </c>
      <c r="BQ146" s="3">
        <f t="shared" si="60"/>
        <v>1007079879.8798407</v>
      </c>
      <c r="BR146" s="3">
        <f t="shared" si="72"/>
        <v>0</v>
      </c>
      <c r="BS146" s="3">
        <f t="shared" si="73"/>
        <v>0</v>
      </c>
      <c r="BT146" s="3">
        <f t="shared" si="61"/>
        <v>0</v>
      </c>
      <c r="BU146" s="3">
        <f t="shared" si="62"/>
        <v>0</v>
      </c>
      <c r="BV146" s="3">
        <f t="shared" si="63"/>
        <v>0</v>
      </c>
      <c r="BW146" s="3">
        <f t="shared" si="74"/>
        <v>0</v>
      </c>
      <c r="BX146" s="3">
        <f t="shared" si="64"/>
        <v>0</v>
      </c>
      <c r="BY146" s="3">
        <f t="shared" si="75"/>
        <v>8427549.4486999996</v>
      </c>
    </row>
    <row r="147" spans="1:77" x14ac:dyDescent="0.25">
      <c r="A147">
        <v>121903</v>
      </c>
      <c r="B147" t="s">
        <v>223</v>
      </c>
      <c r="C147" s="37">
        <v>42779.493055555555</v>
      </c>
      <c r="D147" s="5" t="s">
        <v>75</v>
      </c>
      <c r="E147" s="2">
        <v>1240.1690000000001</v>
      </c>
      <c r="F147" s="2">
        <v>103.602</v>
      </c>
      <c r="G147" s="2">
        <v>26.702000000000002</v>
      </c>
      <c r="H147" s="2">
        <v>0</v>
      </c>
      <c r="I147" s="2">
        <v>0</v>
      </c>
      <c r="J147" s="2">
        <v>0</v>
      </c>
      <c r="K147" s="2">
        <v>0</v>
      </c>
      <c r="L147" s="2">
        <v>152.66399999999999</v>
      </c>
      <c r="M147" s="2">
        <v>71.347999999999999</v>
      </c>
      <c r="N147" s="2">
        <v>726.29899999999998</v>
      </c>
      <c r="O147" s="2">
        <v>0.185</v>
      </c>
      <c r="P147" s="2">
        <v>4.0010000000000003</v>
      </c>
      <c r="Q147" s="2">
        <v>0</v>
      </c>
      <c r="R147" s="3">
        <v>108220</v>
      </c>
      <c r="S147" s="3">
        <v>0</v>
      </c>
      <c r="T147" s="3">
        <v>-3286</v>
      </c>
      <c r="U147" s="3">
        <v>-127</v>
      </c>
      <c r="V147" s="3">
        <v>104635</v>
      </c>
      <c r="W147" s="3">
        <v>198089</v>
      </c>
      <c r="X147" s="3">
        <v>2346</v>
      </c>
      <c r="Y147" s="4">
        <v>1</v>
      </c>
      <c r="Z147" s="4">
        <v>1.06</v>
      </c>
      <c r="AA147" s="5" t="s">
        <v>75</v>
      </c>
      <c r="AB147" s="3">
        <v>353465</v>
      </c>
      <c r="AC147" s="3">
        <v>4573249</v>
      </c>
      <c r="AD147" s="2">
        <v>1880.9704380999999</v>
      </c>
      <c r="AE147" s="3">
        <v>155810633</v>
      </c>
      <c r="AF147" s="3">
        <v>3058768</v>
      </c>
      <c r="AG147" s="3">
        <v>336465</v>
      </c>
      <c r="AH147" s="3">
        <v>3578759</v>
      </c>
      <c r="AI147" s="4">
        <v>1.17</v>
      </c>
      <c r="AJ147" s="3">
        <v>292364827</v>
      </c>
      <c r="AK147" s="3">
        <v>530850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5140</v>
      </c>
      <c r="AR147" s="3">
        <v>5359</v>
      </c>
      <c r="AS147" s="3">
        <v>10573426</v>
      </c>
      <c r="AT147" s="2">
        <v>1937.3879999999999</v>
      </c>
      <c r="AV147" s="5" t="s">
        <v>1328</v>
      </c>
      <c r="BA147" s="3">
        <f t="shared" si="65"/>
        <v>5863</v>
      </c>
      <c r="BB147" s="3">
        <f t="shared" si="51"/>
        <v>5140</v>
      </c>
      <c r="BC147" s="3">
        <f t="shared" si="52"/>
        <v>5359</v>
      </c>
      <c r="BD147" s="3">
        <f t="shared" si="53"/>
        <v>5863</v>
      </c>
      <c r="BE147" s="3">
        <f t="shared" si="54"/>
        <v>10573428.385930002</v>
      </c>
      <c r="BF147" s="3">
        <f t="shared" si="66"/>
        <v>10165770.385930002</v>
      </c>
      <c r="BG147" s="2">
        <f t="shared" si="55"/>
        <v>1937.3646006949853</v>
      </c>
      <c r="BH147" s="6">
        <f t="shared" si="56"/>
        <v>1.4999999999999999E-2</v>
      </c>
      <c r="BI147" s="3">
        <f t="shared" si="67"/>
        <v>4543573.8761082282</v>
      </c>
      <c r="BJ147" s="3">
        <f t="shared" si="57"/>
        <v>995805404.75722241</v>
      </c>
      <c r="BK147" s="3">
        <f t="shared" si="68"/>
        <v>0</v>
      </c>
      <c r="BL147" s="3">
        <f t="shared" si="69"/>
        <v>0</v>
      </c>
      <c r="BM147" s="3">
        <f t="shared" si="58"/>
        <v>0</v>
      </c>
      <c r="BN147" s="3">
        <f t="shared" si="59"/>
        <v>0</v>
      </c>
      <c r="BO147" s="3">
        <f t="shared" si="70"/>
        <v>0</v>
      </c>
      <c r="BP147" s="3">
        <f t="shared" si="71"/>
        <v>0</v>
      </c>
      <c r="BQ147" s="3">
        <f t="shared" si="60"/>
        <v>618987989.92204773</v>
      </c>
      <c r="BR147" s="3">
        <f t="shared" si="72"/>
        <v>0</v>
      </c>
      <c r="BS147" s="3">
        <f t="shared" si="73"/>
        <v>0</v>
      </c>
      <c r="BT147" s="3">
        <f t="shared" si="61"/>
        <v>0</v>
      </c>
      <c r="BU147" s="3">
        <f t="shared" si="62"/>
        <v>0</v>
      </c>
      <c r="BV147" s="3">
        <f t="shared" si="63"/>
        <v>0</v>
      </c>
      <c r="BW147" s="3">
        <f t="shared" si="74"/>
        <v>0</v>
      </c>
      <c r="BX147" s="3">
        <f t="shared" si="64"/>
        <v>0</v>
      </c>
      <c r="BY147" s="3">
        <f t="shared" si="75"/>
        <v>7649780.1159300022</v>
      </c>
    </row>
    <row r="148" spans="1:77" x14ac:dyDescent="0.25">
      <c r="A148">
        <v>243901</v>
      </c>
      <c r="B148" t="s">
        <v>224</v>
      </c>
      <c r="C148" s="37">
        <v>42779.493055555555</v>
      </c>
      <c r="D148" s="5" t="s">
        <v>75</v>
      </c>
      <c r="E148" s="2">
        <v>2832.8470000000002</v>
      </c>
      <c r="F148" s="2">
        <v>369.35599999999999</v>
      </c>
      <c r="G148" s="2">
        <v>18.696999999999999</v>
      </c>
      <c r="H148" s="2">
        <v>1.4350000000000001</v>
      </c>
      <c r="I148" s="2">
        <v>0</v>
      </c>
      <c r="J148" s="2">
        <v>0</v>
      </c>
      <c r="K148" s="2">
        <v>0</v>
      </c>
      <c r="L148" s="2">
        <v>153.083</v>
      </c>
      <c r="M148" s="2">
        <v>155.34</v>
      </c>
      <c r="N148" s="2">
        <v>1856.326</v>
      </c>
      <c r="O148" s="2">
        <v>0.71</v>
      </c>
      <c r="P148" s="2">
        <v>41.527999999999999</v>
      </c>
      <c r="Q148" s="2">
        <v>0</v>
      </c>
      <c r="R148" s="3">
        <v>235250</v>
      </c>
      <c r="S148" s="3">
        <v>0</v>
      </c>
      <c r="T148" s="3">
        <v>-8723</v>
      </c>
      <c r="U148" s="3">
        <v>-338</v>
      </c>
      <c r="V148" s="3">
        <v>0</v>
      </c>
      <c r="W148" s="3">
        <v>162108</v>
      </c>
      <c r="X148" s="3">
        <v>23617</v>
      </c>
      <c r="Y148" s="4">
        <v>1</v>
      </c>
      <c r="Z148" s="4">
        <v>1.07</v>
      </c>
      <c r="AA148" s="5" t="s">
        <v>75</v>
      </c>
      <c r="AB148" s="3">
        <v>678310</v>
      </c>
      <c r="AC148" s="3">
        <v>8660463</v>
      </c>
      <c r="AD148" s="2">
        <v>3741.2804372999999</v>
      </c>
      <c r="AE148" s="3">
        <v>425664651</v>
      </c>
      <c r="AF148" s="3">
        <v>8758224</v>
      </c>
      <c r="AG148" s="3">
        <v>963405</v>
      </c>
      <c r="AH148" s="3">
        <v>10247122</v>
      </c>
      <c r="AI148" s="4">
        <v>1.17</v>
      </c>
      <c r="AJ148" s="3">
        <v>776208239</v>
      </c>
      <c r="AK148" s="3">
        <v>1174354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5140</v>
      </c>
      <c r="AR148" s="3">
        <v>5395</v>
      </c>
      <c r="AS148" s="3">
        <v>22174862</v>
      </c>
      <c r="AT148" s="2">
        <v>4138.46</v>
      </c>
      <c r="AV148" s="5" t="s">
        <v>1319</v>
      </c>
      <c r="BA148" s="3">
        <f t="shared" si="65"/>
        <v>5687</v>
      </c>
      <c r="BB148" s="3">
        <f t="shared" si="51"/>
        <v>5140</v>
      </c>
      <c r="BC148" s="3">
        <f t="shared" si="52"/>
        <v>5395</v>
      </c>
      <c r="BD148" s="3">
        <f t="shared" si="53"/>
        <v>5687</v>
      </c>
      <c r="BE148" s="3">
        <f t="shared" si="54"/>
        <v>22174862.163550001</v>
      </c>
      <c r="BF148" s="3">
        <f t="shared" si="66"/>
        <v>21786227.163550001</v>
      </c>
      <c r="BG148" s="2">
        <f t="shared" si="55"/>
        <v>4138.3956027882723</v>
      </c>
      <c r="BH148" s="6">
        <f t="shared" si="56"/>
        <v>1.4999999999999999E-2</v>
      </c>
      <c r="BI148" s="3">
        <f t="shared" si="67"/>
        <v>9155675.4555114713</v>
      </c>
      <c r="BJ148" s="3">
        <f t="shared" si="57"/>
        <v>2127135339.8331718</v>
      </c>
      <c r="BK148" s="3">
        <f t="shared" si="68"/>
        <v>0</v>
      </c>
      <c r="BL148" s="3">
        <f t="shared" si="69"/>
        <v>0</v>
      </c>
      <c r="BM148" s="3">
        <f t="shared" si="58"/>
        <v>0</v>
      </c>
      <c r="BN148" s="3">
        <f t="shared" si="59"/>
        <v>0</v>
      </c>
      <c r="BO148" s="3">
        <f t="shared" si="70"/>
        <v>0</v>
      </c>
      <c r="BP148" s="3">
        <f t="shared" si="71"/>
        <v>0</v>
      </c>
      <c r="BQ148" s="3">
        <f t="shared" si="60"/>
        <v>1322217395.090853</v>
      </c>
      <c r="BR148" s="3">
        <f t="shared" si="72"/>
        <v>0</v>
      </c>
      <c r="BS148" s="3">
        <f t="shared" si="73"/>
        <v>0</v>
      </c>
      <c r="BT148" s="3">
        <f t="shared" si="61"/>
        <v>0</v>
      </c>
      <c r="BU148" s="3">
        <f t="shared" si="62"/>
        <v>0</v>
      </c>
      <c r="BV148" s="3">
        <f t="shared" si="63"/>
        <v>0</v>
      </c>
      <c r="BW148" s="3">
        <f t="shared" si="74"/>
        <v>0</v>
      </c>
      <c r="BX148" s="3">
        <f t="shared" si="64"/>
        <v>0</v>
      </c>
      <c r="BY148" s="3">
        <f t="shared" si="75"/>
        <v>14412779.77355</v>
      </c>
    </row>
    <row r="149" spans="1:77" x14ac:dyDescent="0.25">
      <c r="A149">
        <v>176901</v>
      </c>
      <c r="B149" t="s">
        <v>225</v>
      </c>
      <c r="C149" s="37">
        <v>42779.493055555555</v>
      </c>
      <c r="D149" s="5" t="s">
        <v>75</v>
      </c>
      <c r="E149" s="2">
        <v>240.83</v>
      </c>
      <c r="F149" s="2">
        <v>14.154999999999999</v>
      </c>
      <c r="G149" s="2">
        <v>7.2519999999999998</v>
      </c>
      <c r="H149" s="2">
        <v>0</v>
      </c>
      <c r="I149" s="2">
        <v>0</v>
      </c>
      <c r="J149" s="2">
        <v>0</v>
      </c>
      <c r="K149" s="2">
        <v>0</v>
      </c>
      <c r="L149" s="2">
        <v>18.925000000000001</v>
      </c>
      <c r="M149" s="2">
        <v>9</v>
      </c>
      <c r="N149" s="2">
        <v>229</v>
      </c>
      <c r="O149" s="2">
        <v>0.35</v>
      </c>
      <c r="P149" s="2">
        <v>1.9339999999999999</v>
      </c>
      <c r="Q149" s="2">
        <v>0</v>
      </c>
      <c r="R149" s="3">
        <v>23650</v>
      </c>
      <c r="S149" s="3">
        <v>0</v>
      </c>
      <c r="T149" s="3">
        <v>-2424</v>
      </c>
      <c r="U149" s="3">
        <v>-94</v>
      </c>
      <c r="V149" s="3">
        <v>0</v>
      </c>
      <c r="W149" s="3">
        <v>65841</v>
      </c>
      <c r="X149" s="3">
        <v>1622</v>
      </c>
      <c r="Y149" s="4">
        <v>1</v>
      </c>
      <c r="Z149" s="4">
        <v>1.08</v>
      </c>
      <c r="AA149" s="5" t="s">
        <v>76</v>
      </c>
      <c r="AB149" s="3">
        <v>43750</v>
      </c>
      <c r="AC149" s="3">
        <v>2103451</v>
      </c>
      <c r="AD149" s="2">
        <v>869.5490456</v>
      </c>
      <c r="AE149" s="3">
        <v>64307587</v>
      </c>
      <c r="AF149" s="3">
        <v>2245771</v>
      </c>
      <c r="AG149" s="3">
        <v>247035</v>
      </c>
      <c r="AH149" s="3">
        <v>2627552</v>
      </c>
      <c r="AI149" s="4">
        <v>1.17</v>
      </c>
      <c r="AJ149" s="3">
        <v>215674546</v>
      </c>
      <c r="AK149" s="3">
        <v>106562</v>
      </c>
      <c r="AL149" s="3">
        <v>0</v>
      </c>
      <c r="AM149" s="3">
        <v>0</v>
      </c>
      <c r="AN149" s="3">
        <v>134018</v>
      </c>
      <c r="AO149" s="3">
        <v>0</v>
      </c>
      <c r="AP149" s="3">
        <v>0</v>
      </c>
      <c r="AQ149" s="3">
        <v>5140</v>
      </c>
      <c r="AR149" s="3">
        <v>5432</v>
      </c>
      <c r="AS149" s="3">
        <v>2907922</v>
      </c>
      <c r="AT149" s="2">
        <v>534.072</v>
      </c>
      <c r="AU149" s="2">
        <v>557.40700000000004</v>
      </c>
      <c r="AV149" s="5" t="s">
        <v>1812</v>
      </c>
      <c r="AW149" s="3">
        <v>0</v>
      </c>
      <c r="AX149" s="3">
        <v>27531</v>
      </c>
      <c r="AY149" s="3">
        <v>0</v>
      </c>
      <c r="AZ149" s="3">
        <v>1211</v>
      </c>
      <c r="BA149" s="3">
        <f t="shared" si="65"/>
        <v>8385</v>
      </c>
      <c r="BB149" s="3">
        <f t="shared" si="51"/>
        <v>5140</v>
      </c>
      <c r="BC149" s="3">
        <f t="shared" si="52"/>
        <v>5432</v>
      </c>
      <c r="BD149" s="3">
        <f t="shared" si="53"/>
        <v>8385</v>
      </c>
      <c r="BE149" s="3">
        <f t="shared" si="54"/>
        <v>2907920.5222499999</v>
      </c>
      <c r="BF149" s="3">
        <f t="shared" si="66"/>
        <v>2820853.5222499999</v>
      </c>
      <c r="BG149" s="2">
        <f t="shared" si="55"/>
        <v>534.05355920147144</v>
      </c>
      <c r="BH149" s="6">
        <f t="shared" si="56"/>
        <v>1.4999999999999999E-2</v>
      </c>
      <c r="BI149" s="3">
        <f t="shared" si="67"/>
        <v>1212190.9124130162</v>
      </c>
      <c r="BJ149" s="3">
        <f t="shared" si="57"/>
        <v>274503529.42955631</v>
      </c>
      <c r="BK149" s="3">
        <f t="shared" si="68"/>
        <v>0</v>
      </c>
      <c r="BL149" s="3">
        <f t="shared" si="69"/>
        <v>0</v>
      </c>
      <c r="BM149" s="3">
        <f t="shared" si="58"/>
        <v>0</v>
      </c>
      <c r="BN149" s="3">
        <f t="shared" si="59"/>
        <v>0</v>
      </c>
      <c r="BO149" s="3">
        <f t="shared" si="70"/>
        <v>0</v>
      </c>
      <c r="BP149" s="3">
        <f t="shared" si="71"/>
        <v>0</v>
      </c>
      <c r="BQ149" s="3">
        <f t="shared" si="60"/>
        <v>170630112.16487011</v>
      </c>
      <c r="BR149" s="3">
        <f t="shared" si="72"/>
        <v>45044433.835129887</v>
      </c>
      <c r="BS149" s="3">
        <f t="shared" si="73"/>
        <v>51594.181691062011</v>
      </c>
      <c r="BT149" s="3">
        <f t="shared" si="61"/>
        <v>365.95733694044731</v>
      </c>
      <c r="BU149" s="3">
        <f t="shared" si="62"/>
        <v>1211</v>
      </c>
      <c r="BV149" s="3">
        <f t="shared" si="63"/>
        <v>2631.5555474726089</v>
      </c>
      <c r="BW149" s="3">
        <f t="shared" si="74"/>
        <v>47751.626143589405</v>
      </c>
      <c r="BX149" s="3">
        <f t="shared" si="64"/>
        <v>47751.626143589405</v>
      </c>
      <c r="BY149" s="3">
        <f t="shared" si="75"/>
        <v>751175.06224999996</v>
      </c>
    </row>
    <row r="150" spans="1:77" x14ac:dyDescent="0.25">
      <c r="A150">
        <v>126902</v>
      </c>
      <c r="B150" t="s">
        <v>226</v>
      </c>
      <c r="C150" s="37">
        <v>42779.493055555555</v>
      </c>
      <c r="D150" s="5" t="s">
        <v>75</v>
      </c>
      <c r="E150" s="2">
        <v>9980.4169999999995</v>
      </c>
      <c r="F150" s="2">
        <v>817.202</v>
      </c>
      <c r="G150" s="2">
        <v>210.16</v>
      </c>
      <c r="H150" s="2">
        <v>18.466999999999999</v>
      </c>
      <c r="I150" s="2">
        <v>0</v>
      </c>
      <c r="J150" s="2">
        <v>0</v>
      </c>
      <c r="K150" s="2">
        <v>0</v>
      </c>
      <c r="L150" s="2">
        <v>525.33500000000004</v>
      </c>
      <c r="M150" s="2">
        <v>533.79100000000005</v>
      </c>
      <c r="N150" s="2">
        <v>4175</v>
      </c>
      <c r="O150" s="2">
        <v>2.085</v>
      </c>
      <c r="P150" s="2">
        <v>404.55700000000002</v>
      </c>
      <c r="Q150" s="2">
        <v>0</v>
      </c>
      <c r="R150" s="3">
        <v>849200</v>
      </c>
      <c r="S150" s="3">
        <v>0</v>
      </c>
      <c r="T150" s="3">
        <v>-40678</v>
      </c>
      <c r="U150" s="3">
        <v>-1572</v>
      </c>
      <c r="V150" s="3">
        <v>0</v>
      </c>
      <c r="W150" s="3">
        <v>621946</v>
      </c>
      <c r="X150" s="3">
        <v>224165</v>
      </c>
      <c r="Y150" s="4">
        <v>1</v>
      </c>
      <c r="Z150" s="4">
        <v>1.1100000000000001</v>
      </c>
      <c r="AA150" s="5" t="s">
        <v>75</v>
      </c>
      <c r="AB150" s="3">
        <v>1730824</v>
      </c>
      <c r="AC150" s="3">
        <v>14529487</v>
      </c>
      <c r="AD150" s="2">
        <v>6211.9617489000002</v>
      </c>
      <c r="AE150" s="3">
        <v>749973561</v>
      </c>
      <c r="AF150" s="3">
        <v>39703978</v>
      </c>
      <c r="AG150" s="3">
        <v>0</v>
      </c>
      <c r="AH150" s="3">
        <v>41292137</v>
      </c>
      <c r="AI150" s="4">
        <v>1.04</v>
      </c>
      <c r="AJ150" s="3">
        <v>3619998246</v>
      </c>
      <c r="AK150" s="3">
        <v>4217686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5140</v>
      </c>
      <c r="AR150" s="3">
        <v>5541</v>
      </c>
      <c r="AS150" s="3">
        <v>72112111</v>
      </c>
      <c r="AT150" s="2">
        <v>13253.999</v>
      </c>
      <c r="AV150" s="5" t="s">
        <v>1323</v>
      </c>
      <c r="AX150" s="3">
        <v>0</v>
      </c>
      <c r="AZ150" s="3">
        <v>0</v>
      </c>
      <c r="BA150" s="3">
        <f t="shared" si="65"/>
        <v>5541</v>
      </c>
      <c r="BB150" s="3">
        <f t="shared" si="51"/>
        <v>5140</v>
      </c>
      <c r="BC150" s="3">
        <f t="shared" si="52"/>
        <v>5541</v>
      </c>
      <c r="BD150" s="3">
        <f t="shared" si="53"/>
        <v>5541</v>
      </c>
      <c r="BE150" s="3">
        <f t="shared" si="54"/>
        <v>72112112.389520004</v>
      </c>
      <c r="BF150" s="3">
        <f t="shared" si="66"/>
        <v>70681644.389520004</v>
      </c>
      <c r="BG150" s="2">
        <f t="shared" si="55"/>
        <v>13253.704849741671</v>
      </c>
      <c r="BH150" s="6">
        <f t="shared" si="56"/>
        <v>1.4999999999999999E-2</v>
      </c>
      <c r="BI150" s="3">
        <f t="shared" si="67"/>
        <v>30474955.627609789</v>
      </c>
      <c r="BJ150" s="3">
        <f t="shared" si="57"/>
        <v>6812404292.7672186</v>
      </c>
      <c r="BK150" s="3">
        <f t="shared" si="68"/>
        <v>0</v>
      </c>
      <c r="BL150" s="3">
        <f t="shared" si="69"/>
        <v>0</v>
      </c>
      <c r="BM150" s="3">
        <f t="shared" si="58"/>
        <v>0</v>
      </c>
      <c r="BN150" s="3">
        <f t="shared" si="59"/>
        <v>0</v>
      </c>
      <c r="BO150" s="3">
        <f t="shared" si="70"/>
        <v>0</v>
      </c>
      <c r="BP150" s="3">
        <f t="shared" si="71"/>
        <v>0</v>
      </c>
      <c r="BQ150" s="3">
        <f t="shared" si="60"/>
        <v>4234558699.4924641</v>
      </c>
      <c r="BR150" s="3">
        <f t="shared" si="72"/>
        <v>0</v>
      </c>
      <c r="BS150" s="3">
        <f t="shared" si="73"/>
        <v>0</v>
      </c>
      <c r="BT150" s="3">
        <f t="shared" si="61"/>
        <v>0</v>
      </c>
      <c r="BU150" s="3">
        <f t="shared" si="62"/>
        <v>0</v>
      </c>
      <c r="BV150" s="3">
        <f t="shared" si="63"/>
        <v>0</v>
      </c>
      <c r="BW150" s="3">
        <f t="shared" si="74"/>
        <v>0</v>
      </c>
      <c r="BX150" s="3">
        <f t="shared" si="64"/>
        <v>0</v>
      </c>
      <c r="BY150" s="3">
        <f t="shared" si="75"/>
        <v>35912129.929520003</v>
      </c>
    </row>
    <row r="151" spans="1:77" x14ac:dyDescent="0.25">
      <c r="A151">
        <v>27903</v>
      </c>
      <c r="B151" t="s">
        <v>227</v>
      </c>
      <c r="C151" s="37">
        <v>42779.493055555555</v>
      </c>
      <c r="D151" s="5" t="s">
        <v>75</v>
      </c>
      <c r="E151" s="2">
        <v>2659.2159999999999</v>
      </c>
      <c r="F151" s="2">
        <v>167.22799999999901</v>
      </c>
      <c r="G151" s="2">
        <v>138.50700000000001</v>
      </c>
      <c r="H151" s="2">
        <v>0</v>
      </c>
      <c r="I151" s="2">
        <v>0</v>
      </c>
      <c r="J151" s="2">
        <v>0</v>
      </c>
      <c r="K151" s="2">
        <v>0</v>
      </c>
      <c r="L151" s="2">
        <v>215.77500000000001</v>
      </c>
      <c r="M151" s="2">
        <v>146.429</v>
      </c>
      <c r="N151" s="2">
        <v>1922.5509999999999</v>
      </c>
      <c r="O151" s="2">
        <v>0.44700000000000001</v>
      </c>
      <c r="P151" s="2">
        <v>194.33500000000001</v>
      </c>
      <c r="Q151" s="2">
        <v>0</v>
      </c>
      <c r="R151" s="3">
        <v>232722</v>
      </c>
      <c r="S151" s="3">
        <v>0</v>
      </c>
      <c r="T151" s="3">
        <v>-20886</v>
      </c>
      <c r="U151" s="3">
        <v>-808</v>
      </c>
      <c r="V151" s="3">
        <v>0</v>
      </c>
      <c r="W151" s="3">
        <v>445568</v>
      </c>
      <c r="X151" s="3">
        <v>110615</v>
      </c>
      <c r="Y151" s="4">
        <v>0.98329999999999995</v>
      </c>
      <c r="Z151" s="4">
        <v>1.0900000000000001</v>
      </c>
      <c r="AA151" s="5" t="s">
        <v>76</v>
      </c>
      <c r="AB151" s="3">
        <v>1022909</v>
      </c>
      <c r="AC151" s="3">
        <v>6321027</v>
      </c>
      <c r="AD151" s="2">
        <v>2669.3408737</v>
      </c>
      <c r="AE151" s="3">
        <v>355398836</v>
      </c>
      <c r="AF151" s="3">
        <v>19432862</v>
      </c>
      <c r="AG151" s="3">
        <v>0</v>
      </c>
      <c r="AH151" s="3">
        <v>20553419</v>
      </c>
      <c r="AI151" s="4">
        <v>1.04</v>
      </c>
      <c r="AJ151" s="3">
        <v>1858616737</v>
      </c>
      <c r="AK151" s="3">
        <v>1131225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5054</v>
      </c>
      <c r="AR151" s="3">
        <v>5377</v>
      </c>
      <c r="AS151" s="3">
        <v>21675389</v>
      </c>
      <c r="AT151" s="2">
        <v>4033.864</v>
      </c>
      <c r="AU151" s="2">
        <v>4033.864</v>
      </c>
      <c r="AV151" s="5" t="s">
        <v>1365</v>
      </c>
      <c r="AW151" s="3">
        <v>0</v>
      </c>
      <c r="AX151" s="3">
        <v>0</v>
      </c>
      <c r="AY151" s="3">
        <v>0</v>
      </c>
      <c r="AZ151" s="3">
        <v>0</v>
      </c>
      <c r="BA151" s="3">
        <f t="shared" si="65"/>
        <v>5692</v>
      </c>
      <c r="BB151" s="3">
        <f t="shared" si="51"/>
        <v>5054</v>
      </c>
      <c r="BC151" s="3">
        <f t="shared" si="52"/>
        <v>5377</v>
      </c>
      <c r="BD151" s="3">
        <f t="shared" si="53"/>
        <v>5692</v>
      </c>
      <c r="BE151" s="3">
        <f t="shared" si="54"/>
        <v>21675389.756799996</v>
      </c>
      <c r="BF151" s="3">
        <f t="shared" si="66"/>
        <v>21017985.756799996</v>
      </c>
      <c r="BG151" s="2">
        <f t="shared" si="55"/>
        <v>4033.7759198826525</v>
      </c>
      <c r="BH151" s="6">
        <f t="shared" si="56"/>
        <v>1.4999999999999999E-2</v>
      </c>
      <c r="BI151" s="3">
        <f t="shared" si="67"/>
        <v>9966567.8993000779</v>
      </c>
      <c r="BJ151" s="3">
        <f t="shared" si="57"/>
        <v>2073360822.8196833</v>
      </c>
      <c r="BK151" s="3">
        <f t="shared" si="68"/>
        <v>0</v>
      </c>
      <c r="BL151" s="3">
        <f t="shared" si="69"/>
        <v>0</v>
      </c>
      <c r="BM151" s="3">
        <f t="shared" si="58"/>
        <v>0</v>
      </c>
      <c r="BN151" s="3">
        <f t="shared" si="59"/>
        <v>0</v>
      </c>
      <c r="BO151" s="3">
        <f t="shared" si="70"/>
        <v>0</v>
      </c>
      <c r="BP151" s="3">
        <f t="shared" si="71"/>
        <v>0</v>
      </c>
      <c r="BQ151" s="3">
        <f t="shared" si="60"/>
        <v>1288791406.4025075</v>
      </c>
      <c r="BR151" s="3">
        <f t="shared" si="72"/>
        <v>569825330.59749246</v>
      </c>
      <c r="BS151" s="3">
        <f t="shared" si="73"/>
        <v>0</v>
      </c>
      <c r="BT151" s="3">
        <f t="shared" si="61"/>
        <v>0</v>
      </c>
      <c r="BU151" s="3">
        <f t="shared" si="62"/>
        <v>0</v>
      </c>
      <c r="BV151" s="3">
        <f t="shared" si="63"/>
        <v>0</v>
      </c>
      <c r="BW151" s="3">
        <f t="shared" si="74"/>
        <v>0</v>
      </c>
      <c r="BX151" s="3">
        <f t="shared" si="64"/>
        <v>0</v>
      </c>
      <c r="BY151" s="3">
        <f t="shared" si="75"/>
        <v>3399611.3818789944</v>
      </c>
    </row>
    <row r="152" spans="1:77" x14ac:dyDescent="0.25">
      <c r="A152">
        <v>71801</v>
      </c>
      <c r="B152" t="s">
        <v>228</v>
      </c>
      <c r="C152" s="37">
        <v>42776.52847222222</v>
      </c>
      <c r="D152" s="5" t="s">
        <v>76</v>
      </c>
      <c r="E152" s="2">
        <v>923.46</v>
      </c>
      <c r="F152" s="2">
        <v>24.635999999999999</v>
      </c>
      <c r="G152" s="2">
        <v>8.8680000000000003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552.83000000000004</v>
      </c>
      <c r="O152" s="2">
        <v>0</v>
      </c>
      <c r="P152" s="2">
        <v>225.523</v>
      </c>
      <c r="Q152" s="2">
        <v>0</v>
      </c>
      <c r="R152" s="3">
        <v>23762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145801</v>
      </c>
      <c r="Y152" s="4">
        <v>0</v>
      </c>
      <c r="Z152" s="4">
        <v>1</v>
      </c>
      <c r="AA152" s="5" t="s">
        <v>75</v>
      </c>
      <c r="AB152" s="3">
        <v>0</v>
      </c>
      <c r="AC152" s="3">
        <v>0</v>
      </c>
      <c r="AD152" s="2">
        <v>0</v>
      </c>
      <c r="AE152" s="3">
        <v>0</v>
      </c>
      <c r="AF152" s="3">
        <v>0</v>
      </c>
      <c r="AG152" s="3">
        <v>0</v>
      </c>
      <c r="AH152" s="3">
        <v>0</v>
      </c>
      <c r="AI152" s="4">
        <v>0</v>
      </c>
      <c r="AJ152" s="3">
        <v>0</v>
      </c>
      <c r="AK152" s="3">
        <v>383540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5050</v>
      </c>
      <c r="AR152" s="3">
        <v>5334</v>
      </c>
      <c r="AS152" s="3">
        <v>7076878</v>
      </c>
      <c r="AT152" s="2">
        <v>1359.5139999999999</v>
      </c>
      <c r="AV152" s="5" t="s">
        <v>2031</v>
      </c>
      <c r="AX152" s="3">
        <v>0</v>
      </c>
      <c r="AZ152" s="3">
        <v>0</v>
      </c>
      <c r="BA152" s="3">
        <f t="shared" si="65"/>
        <v>6465</v>
      </c>
      <c r="BB152" s="3">
        <f t="shared" si="51"/>
        <v>5050</v>
      </c>
      <c r="BC152" s="3">
        <f t="shared" si="52"/>
        <v>5335</v>
      </c>
      <c r="BD152" s="3">
        <f t="shared" si="53"/>
        <v>6465</v>
      </c>
      <c r="BE152" s="3">
        <f t="shared" si="54"/>
        <v>7076877.2314999998</v>
      </c>
      <c r="BF152" s="3">
        <f t="shared" si="66"/>
        <v>7053115.2314999998</v>
      </c>
      <c r="BG152" s="2">
        <f t="shared" si="55"/>
        <v>1359.3512240134271</v>
      </c>
      <c r="BH152" s="6">
        <f t="shared" si="56"/>
        <v>1.4999999999999999E-2</v>
      </c>
      <c r="BI152" s="3">
        <f t="shared" si="67"/>
        <v>0</v>
      </c>
      <c r="BJ152" s="3">
        <f t="shared" si="57"/>
        <v>698706529.14290154</v>
      </c>
      <c r="BK152" s="3">
        <f t="shared" si="68"/>
        <v>0</v>
      </c>
      <c r="BL152" s="3">
        <f t="shared" si="69"/>
        <v>0</v>
      </c>
      <c r="BM152" s="3">
        <f t="shared" si="58"/>
        <v>0</v>
      </c>
      <c r="BN152" s="3">
        <f t="shared" si="59"/>
        <v>0</v>
      </c>
      <c r="BO152" s="3">
        <f t="shared" si="70"/>
        <v>0</v>
      </c>
      <c r="BP152" s="3">
        <f t="shared" si="71"/>
        <v>0</v>
      </c>
      <c r="BQ152" s="3">
        <f t="shared" si="60"/>
        <v>434312716.07228994</v>
      </c>
      <c r="BR152" s="3">
        <f t="shared" si="72"/>
        <v>0</v>
      </c>
      <c r="BS152" s="3">
        <f t="shared" si="73"/>
        <v>0</v>
      </c>
      <c r="BT152" s="3">
        <f t="shared" si="61"/>
        <v>0</v>
      </c>
      <c r="BU152" s="3">
        <f t="shared" si="62"/>
        <v>0</v>
      </c>
      <c r="BV152" s="3">
        <f t="shared" si="63"/>
        <v>0</v>
      </c>
      <c r="BW152" s="3">
        <f t="shared" si="74"/>
        <v>0</v>
      </c>
      <c r="BX152" s="3">
        <f t="shared" si="64"/>
        <v>0</v>
      </c>
      <c r="BY152" s="3">
        <f t="shared" si="75"/>
        <v>7076877.2314999998</v>
      </c>
    </row>
    <row r="153" spans="1:77" x14ac:dyDescent="0.25">
      <c r="A153">
        <v>239903</v>
      </c>
      <c r="B153" t="s">
        <v>229</v>
      </c>
      <c r="C153" s="37">
        <v>42779.493055555555</v>
      </c>
      <c r="D153" s="5" t="s">
        <v>75</v>
      </c>
      <c r="E153" s="2">
        <v>307.678</v>
      </c>
      <c r="F153" s="2">
        <v>23.494</v>
      </c>
      <c r="G153" s="2">
        <v>24.824000000000002</v>
      </c>
      <c r="H153" s="2">
        <v>0</v>
      </c>
      <c r="I153" s="2">
        <v>0</v>
      </c>
      <c r="J153" s="2">
        <v>0</v>
      </c>
      <c r="K153" s="2">
        <v>0</v>
      </c>
      <c r="L153" s="2">
        <v>33.174999999999997</v>
      </c>
      <c r="M153" s="2">
        <v>17.422999999999998</v>
      </c>
      <c r="N153" s="2">
        <v>200.989</v>
      </c>
      <c r="O153" s="2">
        <v>0.18</v>
      </c>
      <c r="P153" s="2">
        <v>15.862</v>
      </c>
      <c r="Q153" s="2">
        <v>0</v>
      </c>
      <c r="R153" s="3">
        <v>27598</v>
      </c>
      <c r="S153" s="3">
        <v>0</v>
      </c>
      <c r="T153" s="3">
        <v>0</v>
      </c>
      <c r="U153" s="3">
        <v>0</v>
      </c>
      <c r="V153" s="3">
        <v>0</v>
      </c>
      <c r="W153" s="3">
        <v>52358</v>
      </c>
      <c r="X153" s="3">
        <v>11400</v>
      </c>
      <c r="Y153" s="4">
        <v>1</v>
      </c>
      <c r="Z153" s="4">
        <v>1.08</v>
      </c>
      <c r="AA153" s="5" t="s">
        <v>75</v>
      </c>
      <c r="AB153" s="3">
        <v>167215</v>
      </c>
      <c r="AC153" s="3">
        <v>1714434</v>
      </c>
      <c r="AD153" s="2">
        <v>733.37201879999998</v>
      </c>
      <c r="AE153" s="3">
        <v>101040009</v>
      </c>
      <c r="AF153" s="3">
        <v>4320156</v>
      </c>
      <c r="AG153" s="3">
        <v>0</v>
      </c>
      <c r="AH153" s="3">
        <v>4492962</v>
      </c>
      <c r="AI153" s="4">
        <v>1.04</v>
      </c>
      <c r="AJ153" s="3">
        <v>409640730</v>
      </c>
      <c r="AK153" s="3">
        <v>150566</v>
      </c>
      <c r="AL153" s="3">
        <v>0</v>
      </c>
      <c r="AM153" s="3">
        <v>0</v>
      </c>
      <c r="AN153" s="3">
        <v>69177</v>
      </c>
      <c r="AO153" s="3">
        <v>0</v>
      </c>
      <c r="AP153" s="3">
        <v>0</v>
      </c>
      <c r="AQ153" s="3">
        <v>5140</v>
      </c>
      <c r="AR153" s="3">
        <v>5432</v>
      </c>
      <c r="AS153" s="3">
        <v>3296665</v>
      </c>
      <c r="AT153" s="2">
        <v>608.99800000000005</v>
      </c>
      <c r="AU153" s="2">
        <v>685.46500000000003</v>
      </c>
      <c r="AV153" s="5" t="s">
        <v>1956</v>
      </c>
      <c r="AW153" s="3">
        <v>519324</v>
      </c>
      <c r="AX153" s="3">
        <v>0</v>
      </c>
      <c r="AY153" s="3">
        <v>8920</v>
      </c>
      <c r="AZ153" s="3">
        <v>0</v>
      </c>
      <c r="BA153" s="3">
        <f t="shared" si="65"/>
        <v>7187</v>
      </c>
      <c r="BB153" s="3">
        <f t="shared" si="51"/>
        <v>5140</v>
      </c>
      <c r="BC153" s="3">
        <f t="shared" si="52"/>
        <v>5432</v>
      </c>
      <c r="BD153" s="3">
        <f t="shared" si="53"/>
        <v>7187</v>
      </c>
      <c r="BE153" s="3">
        <f t="shared" si="54"/>
        <v>3296664.6602700003</v>
      </c>
      <c r="BF153" s="3">
        <f t="shared" si="66"/>
        <v>3216708.6602700003</v>
      </c>
      <c r="BG153" s="2">
        <f t="shared" si="55"/>
        <v>608.99819695747431</v>
      </c>
      <c r="BH153" s="6">
        <f t="shared" si="56"/>
        <v>1.4999999999999999E-2</v>
      </c>
      <c r="BI153" s="3">
        <f t="shared" si="67"/>
        <v>1411970.9102326522</v>
      </c>
      <c r="BJ153" s="3">
        <f t="shared" si="57"/>
        <v>313025073.2361418</v>
      </c>
      <c r="BK153" s="3">
        <f t="shared" si="68"/>
        <v>96615656.763858199</v>
      </c>
      <c r="BL153" s="3">
        <f t="shared" si="69"/>
        <v>1018928.7311892119</v>
      </c>
      <c r="BM153" s="3">
        <f t="shared" si="58"/>
        <v>5420.750480549138</v>
      </c>
      <c r="BN153" s="3">
        <f t="shared" si="59"/>
        <v>8920</v>
      </c>
      <c r="BO153" s="3">
        <f t="shared" si="70"/>
        <v>15688.188067799398</v>
      </c>
      <c r="BP153" s="3">
        <f t="shared" si="71"/>
        <v>1010008.7311892118</v>
      </c>
      <c r="BQ153" s="3">
        <f t="shared" si="60"/>
        <v>194574923.92791304</v>
      </c>
      <c r="BR153" s="3">
        <f t="shared" si="72"/>
        <v>215065806.07208696</v>
      </c>
      <c r="BS153" s="3">
        <f t="shared" si="73"/>
        <v>0</v>
      </c>
      <c r="BT153" s="3">
        <f t="shared" si="61"/>
        <v>0</v>
      </c>
      <c r="BU153" s="3">
        <f t="shared" si="62"/>
        <v>0</v>
      </c>
      <c r="BV153" s="3">
        <f t="shared" si="63"/>
        <v>0</v>
      </c>
      <c r="BW153" s="3">
        <f t="shared" si="74"/>
        <v>0</v>
      </c>
      <c r="BX153" s="3">
        <f t="shared" si="64"/>
        <v>1010008.7311892118</v>
      </c>
      <c r="BY153" s="3">
        <f t="shared" si="75"/>
        <v>0</v>
      </c>
    </row>
    <row r="154" spans="1:77" x14ac:dyDescent="0.25">
      <c r="A154">
        <v>188904</v>
      </c>
      <c r="B154" t="s">
        <v>230</v>
      </c>
      <c r="C154" s="37">
        <v>42779.493055555555</v>
      </c>
      <c r="D154" s="5" t="s">
        <v>75</v>
      </c>
      <c r="E154" s="2">
        <v>1390.92299999999</v>
      </c>
      <c r="F154" s="2">
        <v>113.925</v>
      </c>
      <c r="G154" s="2">
        <v>28.314</v>
      </c>
      <c r="H154" s="2">
        <v>0</v>
      </c>
      <c r="I154" s="2">
        <v>0</v>
      </c>
      <c r="J154" s="2">
        <v>0</v>
      </c>
      <c r="K154" s="2">
        <v>0</v>
      </c>
      <c r="L154" s="2">
        <v>130.38499999999999</v>
      </c>
      <c r="M154" s="2">
        <v>77.929000000000002</v>
      </c>
      <c r="N154" s="2">
        <v>398.10300000000001</v>
      </c>
      <c r="O154" s="2">
        <v>0</v>
      </c>
      <c r="P154" s="2">
        <v>12.606999999999999</v>
      </c>
      <c r="Q154" s="2">
        <v>0</v>
      </c>
      <c r="R154" s="3">
        <v>145283</v>
      </c>
      <c r="S154" s="3">
        <v>0</v>
      </c>
      <c r="T154" s="3">
        <v>0</v>
      </c>
      <c r="U154" s="3">
        <v>0</v>
      </c>
      <c r="V154" s="3">
        <v>0</v>
      </c>
      <c r="W154" s="3">
        <v>179437</v>
      </c>
      <c r="X154" s="3">
        <v>7128</v>
      </c>
      <c r="Y154" s="4">
        <v>0.98109999999999997</v>
      </c>
      <c r="Z154" s="4">
        <v>1.04</v>
      </c>
      <c r="AA154" s="5" t="s">
        <v>76</v>
      </c>
      <c r="AB154" s="3">
        <v>698773</v>
      </c>
      <c r="AC154" s="3">
        <v>1331285</v>
      </c>
      <c r="AD154" s="2">
        <v>731.52306429999999</v>
      </c>
      <c r="AE154" s="3">
        <v>320295290</v>
      </c>
      <c r="AF154" s="3">
        <v>11753969</v>
      </c>
      <c r="AG154" s="3">
        <v>1544273</v>
      </c>
      <c r="AH154" s="3">
        <v>14017066</v>
      </c>
      <c r="AI154" s="4">
        <v>1.17</v>
      </c>
      <c r="AJ154" s="3">
        <v>1104459546</v>
      </c>
      <c r="AK154" s="3">
        <v>564698</v>
      </c>
      <c r="AL154" s="3">
        <v>0</v>
      </c>
      <c r="AM154" s="3">
        <v>0</v>
      </c>
      <c r="AN154" s="3">
        <v>158983</v>
      </c>
      <c r="AO154" s="3">
        <v>0</v>
      </c>
      <c r="AP154" s="3">
        <v>0</v>
      </c>
      <c r="AQ154" s="3">
        <v>5043</v>
      </c>
      <c r="AR154" s="3">
        <v>5186</v>
      </c>
      <c r="AS154" s="3">
        <v>10514619</v>
      </c>
      <c r="AT154" s="2">
        <v>1992.7739999999999</v>
      </c>
      <c r="AU154" s="2">
        <v>1940.481</v>
      </c>
      <c r="AV154" s="5" t="s">
        <v>1851</v>
      </c>
      <c r="AW154" s="3">
        <v>1083369</v>
      </c>
      <c r="AX154" s="3">
        <v>642623</v>
      </c>
      <c r="AY154" s="3">
        <v>16662</v>
      </c>
      <c r="AZ154" s="3">
        <v>27096</v>
      </c>
      <c r="BA154" s="3">
        <f t="shared" si="65"/>
        <v>5654</v>
      </c>
      <c r="BB154" s="3">
        <f t="shared" si="51"/>
        <v>5043</v>
      </c>
      <c r="BC154" s="3">
        <f t="shared" si="52"/>
        <v>5186</v>
      </c>
      <c r="BD154" s="3">
        <f t="shared" si="53"/>
        <v>5654</v>
      </c>
      <c r="BE154" s="3">
        <f t="shared" si="54"/>
        <v>10514618.488219943</v>
      </c>
      <c r="BF154" s="3">
        <f t="shared" si="66"/>
        <v>10189898.488219943</v>
      </c>
      <c r="BG154" s="2">
        <f t="shared" si="55"/>
        <v>1992.7442283290391</v>
      </c>
      <c r="BH154" s="6">
        <f t="shared" si="56"/>
        <v>1.4999999999999999E-2</v>
      </c>
      <c r="BI154" s="3">
        <f t="shared" si="67"/>
        <v>4965389.2386631491</v>
      </c>
      <c r="BJ154" s="3">
        <f t="shared" si="57"/>
        <v>1024270533.3611261</v>
      </c>
      <c r="BK154" s="3">
        <f t="shared" si="68"/>
        <v>80189012.638873935</v>
      </c>
      <c r="BL154" s="3">
        <f t="shared" si="69"/>
        <v>853394.01711136312</v>
      </c>
      <c r="BM154" s="3">
        <f t="shared" si="58"/>
        <v>5470.1325076871581</v>
      </c>
      <c r="BN154" s="3">
        <f t="shared" si="59"/>
        <v>12480.780177256642</v>
      </c>
      <c r="BO154" s="3">
        <f t="shared" si="70"/>
        <v>9679.2824562869191</v>
      </c>
      <c r="BP154" s="3">
        <f t="shared" si="71"/>
        <v>840913.23693410645</v>
      </c>
      <c r="BQ154" s="3">
        <f t="shared" si="60"/>
        <v>636681780.95112801</v>
      </c>
      <c r="BR154" s="3">
        <f t="shared" si="72"/>
        <v>467777765.04887199</v>
      </c>
      <c r="BS154" s="3">
        <f t="shared" si="73"/>
        <v>654054.35190590192</v>
      </c>
      <c r="BT154" s="3">
        <f t="shared" si="61"/>
        <v>446.73000952087381</v>
      </c>
      <c r="BU154" s="3">
        <f t="shared" si="62"/>
        <v>26162.174076236079</v>
      </c>
      <c r="BV154" s="3">
        <f t="shared" si="63"/>
        <v>7418.3515315584591</v>
      </c>
      <c r="BW154" s="3">
        <f t="shared" si="74"/>
        <v>620473.82629810739</v>
      </c>
      <c r="BX154" s="3">
        <f t="shared" si="64"/>
        <v>1461387.0632322137</v>
      </c>
      <c r="BY154" s="3">
        <f t="shared" si="75"/>
        <v>0</v>
      </c>
    </row>
    <row r="155" spans="1:77" x14ac:dyDescent="0.25">
      <c r="A155">
        <v>109902</v>
      </c>
      <c r="B155" t="s">
        <v>231</v>
      </c>
      <c r="C155" s="37">
        <v>42779.493055555555</v>
      </c>
      <c r="D155" s="5" t="s">
        <v>75</v>
      </c>
      <c r="E155" s="2">
        <v>206.04599999999999</v>
      </c>
      <c r="F155" s="2">
        <v>21.332999999999998</v>
      </c>
      <c r="G155" s="2">
        <v>7.9080000000000004</v>
      </c>
      <c r="H155" s="2">
        <v>0</v>
      </c>
      <c r="I155" s="2">
        <v>0</v>
      </c>
      <c r="J155" s="2">
        <v>0</v>
      </c>
      <c r="K155" s="2">
        <v>0</v>
      </c>
      <c r="L155" s="2">
        <v>20</v>
      </c>
      <c r="M155" s="2">
        <v>10.01</v>
      </c>
      <c r="N155" s="2">
        <v>163.041</v>
      </c>
      <c r="O155" s="2">
        <v>0</v>
      </c>
      <c r="P155" s="2">
        <v>9.1349999999999998</v>
      </c>
      <c r="Q155" s="2">
        <v>0</v>
      </c>
      <c r="R155" s="3">
        <v>21166</v>
      </c>
      <c r="S155" s="3">
        <v>0</v>
      </c>
      <c r="T155" s="3">
        <v>-766</v>
      </c>
      <c r="U155" s="3">
        <v>-30</v>
      </c>
      <c r="V155" s="3">
        <v>0</v>
      </c>
      <c r="W155" s="3">
        <v>28956</v>
      </c>
      <c r="X155" s="3">
        <v>6602</v>
      </c>
      <c r="Y155" s="4">
        <v>1</v>
      </c>
      <c r="Z155" s="4">
        <v>1.06</v>
      </c>
      <c r="AA155" s="5" t="s">
        <v>75</v>
      </c>
      <c r="AB155" s="3">
        <v>77632</v>
      </c>
      <c r="AC155" s="3">
        <v>652184</v>
      </c>
      <c r="AD155" s="2">
        <v>317.82558599999999</v>
      </c>
      <c r="AE155" s="3">
        <v>22541839</v>
      </c>
      <c r="AF155" s="3">
        <v>756603</v>
      </c>
      <c r="AG155" s="3">
        <v>83226</v>
      </c>
      <c r="AH155" s="3">
        <v>885225</v>
      </c>
      <c r="AI155" s="4">
        <v>1.17</v>
      </c>
      <c r="AJ155" s="3">
        <v>68097638</v>
      </c>
      <c r="AK155" s="3">
        <v>77736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5140</v>
      </c>
      <c r="AR155" s="3">
        <v>5359</v>
      </c>
      <c r="AS155" s="3">
        <v>2201531</v>
      </c>
      <c r="AT155" s="2">
        <v>410.161</v>
      </c>
      <c r="AV155" s="5" t="s">
        <v>1622</v>
      </c>
      <c r="BA155" s="3">
        <f t="shared" si="65"/>
        <v>7227</v>
      </c>
      <c r="BB155" s="3">
        <f t="shared" si="51"/>
        <v>5140</v>
      </c>
      <c r="BC155" s="3">
        <f t="shared" si="52"/>
        <v>5359</v>
      </c>
      <c r="BD155" s="3">
        <f t="shared" si="53"/>
        <v>7227</v>
      </c>
      <c r="BE155" s="3">
        <f t="shared" si="54"/>
        <v>2201531.6589000002</v>
      </c>
      <c r="BF155" s="3">
        <f t="shared" si="66"/>
        <v>2152175.6589000002</v>
      </c>
      <c r="BG155" s="2">
        <f t="shared" si="55"/>
        <v>410.15572629902749</v>
      </c>
      <c r="BH155" s="6">
        <f t="shared" si="56"/>
        <v>1.4999999999999999E-2</v>
      </c>
      <c r="BI155" s="3">
        <f t="shared" si="67"/>
        <v>864095.69867466565</v>
      </c>
      <c r="BJ155" s="3">
        <f t="shared" si="57"/>
        <v>210820043.31770012</v>
      </c>
      <c r="BK155" s="3">
        <f t="shared" si="68"/>
        <v>0</v>
      </c>
      <c r="BL155" s="3">
        <f t="shared" si="69"/>
        <v>0</v>
      </c>
      <c r="BM155" s="3">
        <f t="shared" si="58"/>
        <v>0</v>
      </c>
      <c r="BN155" s="3">
        <f t="shared" si="59"/>
        <v>0</v>
      </c>
      <c r="BO155" s="3">
        <f t="shared" si="70"/>
        <v>0</v>
      </c>
      <c r="BP155" s="3">
        <f t="shared" si="71"/>
        <v>0</v>
      </c>
      <c r="BQ155" s="3">
        <f t="shared" si="60"/>
        <v>131044754.55253929</v>
      </c>
      <c r="BR155" s="3">
        <f t="shared" si="72"/>
        <v>0</v>
      </c>
      <c r="BS155" s="3">
        <f t="shared" si="73"/>
        <v>0</v>
      </c>
      <c r="BT155" s="3">
        <f t="shared" si="61"/>
        <v>0</v>
      </c>
      <c r="BU155" s="3">
        <f t="shared" si="62"/>
        <v>0</v>
      </c>
      <c r="BV155" s="3">
        <f t="shared" si="63"/>
        <v>0</v>
      </c>
      <c r="BW155" s="3">
        <f t="shared" si="74"/>
        <v>0</v>
      </c>
      <c r="BX155" s="3">
        <f t="shared" si="64"/>
        <v>0</v>
      </c>
      <c r="BY155" s="3">
        <f t="shared" si="75"/>
        <v>1520555.2789000003</v>
      </c>
    </row>
    <row r="156" spans="1:77" x14ac:dyDescent="0.25">
      <c r="A156">
        <v>101869</v>
      </c>
      <c r="B156" t="s">
        <v>232</v>
      </c>
      <c r="C156" s="37">
        <v>42776.52847222222</v>
      </c>
      <c r="D156" s="5" t="s">
        <v>76</v>
      </c>
      <c r="E156" s="2">
        <v>443.54899999999998</v>
      </c>
      <c r="F156" s="2">
        <v>24.934999999999999</v>
      </c>
      <c r="G156" s="2">
        <v>21.492000000000001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496.2</v>
      </c>
      <c r="O156" s="2">
        <v>0</v>
      </c>
      <c r="P156" s="2">
        <v>2.883</v>
      </c>
      <c r="Q156" s="2">
        <v>0</v>
      </c>
      <c r="R156" s="3">
        <v>44413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1864</v>
      </c>
      <c r="Y156" s="4">
        <v>0</v>
      </c>
      <c r="Z156" s="4">
        <v>1</v>
      </c>
      <c r="AA156" s="5" t="s">
        <v>75</v>
      </c>
      <c r="AB156" s="3">
        <v>0</v>
      </c>
      <c r="AC156" s="3">
        <v>0</v>
      </c>
      <c r="AD156" s="2">
        <v>0</v>
      </c>
      <c r="AE156" s="3">
        <v>0</v>
      </c>
      <c r="AF156" s="3">
        <v>0</v>
      </c>
      <c r="AG156" s="3">
        <v>0</v>
      </c>
      <c r="AH156" s="3">
        <v>0</v>
      </c>
      <c r="AI156" s="4">
        <v>0</v>
      </c>
      <c r="AJ156" s="3">
        <v>0</v>
      </c>
      <c r="AK156" s="3">
        <v>185190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5050</v>
      </c>
      <c r="AR156" s="3">
        <v>5334</v>
      </c>
      <c r="AS156" s="3">
        <v>3869453</v>
      </c>
      <c r="AT156" s="2">
        <v>737.29</v>
      </c>
      <c r="AV156" s="5" t="s">
        <v>2031</v>
      </c>
      <c r="AX156" s="3">
        <v>0</v>
      </c>
      <c r="AZ156" s="3">
        <v>0</v>
      </c>
      <c r="BA156" s="3">
        <f t="shared" si="65"/>
        <v>6465</v>
      </c>
      <c r="BB156" s="3">
        <f t="shared" si="51"/>
        <v>5050</v>
      </c>
      <c r="BC156" s="3">
        <f t="shared" si="52"/>
        <v>5335</v>
      </c>
      <c r="BD156" s="3">
        <f t="shared" si="53"/>
        <v>6465</v>
      </c>
      <c r="BE156" s="3">
        <f t="shared" si="54"/>
        <v>3869452.8774999999</v>
      </c>
      <c r="BF156" s="3">
        <f t="shared" si="66"/>
        <v>3825039.8774999999</v>
      </c>
      <c r="BG156" s="2">
        <f t="shared" si="55"/>
        <v>737.20228136326512</v>
      </c>
      <c r="BH156" s="6">
        <f t="shared" si="56"/>
        <v>1.4999999999999999E-2</v>
      </c>
      <c r="BI156" s="3">
        <f t="shared" si="67"/>
        <v>0</v>
      </c>
      <c r="BJ156" s="3">
        <f t="shared" si="57"/>
        <v>378921972.62071824</v>
      </c>
      <c r="BK156" s="3">
        <f t="shared" si="68"/>
        <v>0</v>
      </c>
      <c r="BL156" s="3">
        <f t="shared" si="69"/>
        <v>0</v>
      </c>
      <c r="BM156" s="3">
        <f t="shared" si="58"/>
        <v>0</v>
      </c>
      <c r="BN156" s="3">
        <f t="shared" si="59"/>
        <v>0</v>
      </c>
      <c r="BO156" s="3">
        <f t="shared" si="70"/>
        <v>0</v>
      </c>
      <c r="BP156" s="3">
        <f t="shared" si="71"/>
        <v>0</v>
      </c>
      <c r="BQ156" s="3">
        <f t="shared" si="60"/>
        <v>235536128.89556322</v>
      </c>
      <c r="BR156" s="3">
        <f t="shared" si="72"/>
        <v>0</v>
      </c>
      <c r="BS156" s="3">
        <f t="shared" si="73"/>
        <v>0</v>
      </c>
      <c r="BT156" s="3">
        <f t="shared" si="61"/>
        <v>0</v>
      </c>
      <c r="BU156" s="3">
        <f t="shared" si="62"/>
        <v>0</v>
      </c>
      <c r="BV156" s="3">
        <f t="shared" si="63"/>
        <v>0</v>
      </c>
      <c r="BW156" s="3">
        <f t="shared" si="74"/>
        <v>0</v>
      </c>
      <c r="BX156" s="3">
        <f t="shared" si="64"/>
        <v>0</v>
      </c>
      <c r="BY156" s="3">
        <f t="shared" si="75"/>
        <v>3869452.8774999999</v>
      </c>
    </row>
    <row r="157" spans="1:77" x14ac:dyDescent="0.25">
      <c r="A157">
        <v>116901</v>
      </c>
      <c r="B157" t="s">
        <v>233</v>
      </c>
      <c r="C157" s="37">
        <v>42779.493055555555</v>
      </c>
      <c r="D157" s="5" t="s">
        <v>75</v>
      </c>
      <c r="E157" s="2">
        <v>1385.645</v>
      </c>
      <c r="F157" s="2">
        <v>157.57599999999999</v>
      </c>
      <c r="G157" s="2">
        <v>3.5659999999999998</v>
      </c>
      <c r="H157" s="2">
        <v>0</v>
      </c>
      <c r="I157" s="2">
        <v>0</v>
      </c>
      <c r="J157" s="2">
        <v>0</v>
      </c>
      <c r="K157" s="2">
        <v>0</v>
      </c>
      <c r="L157" s="2">
        <v>133.94300000000001</v>
      </c>
      <c r="M157" s="2">
        <v>62.844000000000001</v>
      </c>
      <c r="N157" s="2">
        <v>652.64800000000002</v>
      </c>
      <c r="O157" s="2">
        <v>0.39600000000000002</v>
      </c>
      <c r="P157" s="2">
        <v>47.965000000000003</v>
      </c>
      <c r="Q157" s="2">
        <v>0</v>
      </c>
      <c r="R157" s="3">
        <v>124254</v>
      </c>
      <c r="S157" s="3">
        <v>0</v>
      </c>
      <c r="T157" s="3">
        <v>-4098</v>
      </c>
      <c r="U157" s="3">
        <v>-159</v>
      </c>
      <c r="V157" s="3">
        <v>0</v>
      </c>
      <c r="W157" s="3">
        <v>122577</v>
      </c>
      <c r="X157" s="3">
        <v>27489</v>
      </c>
      <c r="Y157" s="4">
        <v>0.98070000000000002</v>
      </c>
      <c r="Z157" s="4">
        <v>1.06</v>
      </c>
      <c r="AA157" s="5" t="s">
        <v>75</v>
      </c>
      <c r="AB157" s="3">
        <v>146709</v>
      </c>
      <c r="AC157" s="3">
        <v>2357328</v>
      </c>
      <c r="AD157" s="2">
        <v>990.32763499999999</v>
      </c>
      <c r="AE157" s="3">
        <v>71446644</v>
      </c>
      <c r="AF157" s="3">
        <v>3827944</v>
      </c>
      <c r="AG157" s="3">
        <v>0</v>
      </c>
      <c r="AH157" s="3">
        <v>4059408</v>
      </c>
      <c r="AI157" s="4">
        <v>1.04</v>
      </c>
      <c r="AJ157" s="3">
        <v>364635981</v>
      </c>
      <c r="AK157" s="3">
        <v>624954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5041</v>
      </c>
      <c r="AR157" s="3">
        <v>5256</v>
      </c>
      <c r="AS157" s="3">
        <v>10969790</v>
      </c>
      <c r="AT157" s="2">
        <v>2084.5129999999999</v>
      </c>
      <c r="AV157" s="5" t="s">
        <v>1657</v>
      </c>
      <c r="AX157" s="3">
        <v>0</v>
      </c>
      <c r="AZ157" s="3">
        <v>0</v>
      </c>
      <c r="BA157" s="3">
        <f t="shared" si="65"/>
        <v>5731</v>
      </c>
      <c r="BB157" s="3">
        <f t="shared" si="51"/>
        <v>5041</v>
      </c>
      <c r="BC157" s="3">
        <f t="shared" si="52"/>
        <v>5256</v>
      </c>
      <c r="BD157" s="3">
        <f t="shared" si="53"/>
        <v>5731</v>
      </c>
      <c r="BE157" s="3">
        <f t="shared" si="54"/>
        <v>10969793.26309</v>
      </c>
      <c r="BF157" s="3">
        <f t="shared" si="66"/>
        <v>10727060.26309</v>
      </c>
      <c r="BG157" s="2">
        <f t="shared" si="55"/>
        <v>2084.4399276208628</v>
      </c>
      <c r="BH157" s="6">
        <f t="shared" si="56"/>
        <v>1.4999999999999999E-2</v>
      </c>
      <c r="BI157" s="3">
        <f t="shared" si="67"/>
        <v>4645538.8334550243</v>
      </c>
      <c r="BJ157" s="3">
        <f t="shared" si="57"/>
        <v>1071402122.7971234</v>
      </c>
      <c r="BK157" s="3">
        <f t="shared" si="68"/>
        <v>0</v>
      </c>
      <c r="BL157" s="3">
        <f t="shared" si="69"/>
        <v>0</v>
      </c>
      <c r="BM157" s="3">
        <f t="shared" si="58"/>
        <v>0</v>
      </c>
      <c r="BN157" s="3">
        <f t="shared" si="59"/>
        <v>0</v>
      </c>
      <c r="BO157" s="3">
        <f t="shared" si="70"/>
        <v>0</v>
      </c>
      <c r="BP157" s="3">
        <f t="shared" si="71"/>
        <v>0</v>
      </c>
      <c r="BQ157" s="3">
        <f t="shared" si="60"/>
        <v>665978556.87486565</v>
      </c>
      <c r="BR157" s="3">
        <f t="shared" si="72"/>
        <v>0</v>
      </c>
      <c r="BS157" s="3">
        <f t="shared" si="73"/>
        <v>0</v>
      </c>
      <c r="BT157" s="3">
        <f t="shared" si="61"/>
        <v>0</v>
      </c>
      <c r="BU157" s="3">
        <f t="shared" si="62"/>
        <v>0</v>
      </c>
      <c r="BV157" s="3">
        <f t="shared" si="63"/>
        <v>0</v>
      </c>
      <c r="BW157" s="3">
        <f t="shared" si="74"/>
        <v>0</v>
      </c>
      <c r="BX157" s="3">
        <f t="shared" si="64"/>
        <v>0</v>
      </c>
      <c r="BY157" s="3">
        <f t="shared" si="75"/>
        <v>7393808.1974229999</v>
      </c>
    </row>
    <row r="158" spans="1:77" x14ac:dyDescent="0.25">
      <c r="A158">
        <v>178903</v>
      </c>
      <c r="B158" t="s">
        <v>234</v>
      </c>
      <c r="C158" s="37">
        <v>42779.493055555555</v>
      </c>
      <c r="D158" s="5" t="s">
        <v>75</v>
      </c>
      <c r="E158" s="2">
        <v>3531.5140000000001</v>
      </c>
      <c r="F158" s="2">
        <v>305.41000000000003</v>
      </c>
      <c r="G158" s="2">
        <v>104.03400000000001</v>
      </c>
      <c r="H158" s="2">
        <v>0</v>
      </c>
      <c r="I158" s="2">
        <v>0</v>
      </c>
      <c r="J158" s="2">
        <v>0</v>
      </c>
      <c r="K158" s="2">
        <v>0</v>
      </c>
      <c r="L158" s="2">
        <v>259.00099999999998</v>
      </c>
      <c r="M158" s="2">
        <v>194.34100000000001</v>
      </c>
      <c r="N158" s="2">
        <v>1925.2470000000001</v>
      </c>
      <c r="O158" s="2">
        <v>0.51300000000000001</v>
      </c>
      <c r="P158" s="2">
        <v>88.364999999999995</v>
      </c>
      <c r="Q158" s="2">
        <v>0</v>
      </c>
      <c r="R158" s="3">
        <v>323472</v>
      </c>
      <c r="S158" s="3">
        <v>0</v>
      </c>
      <c r="T158" s="3">
        <v>-16507</v>
      </c>
      <c r="U158" s="3">
        <v>-638</v>
      </c>
      <c r="V158" s="3">
        <v>0</v>
      </c>
      <c r="W158" s="3">
        <v>292513</v>
      </c>
      <c r="X158" s="3">
        <v>50757</v>
      </c>
      <c r="Y158" s="4">
        <v>1</v>
      </c>
      <c r="Z158" s="4">
        <v>1.1100000000000001</v>
      </c>
      <c r="AA158" s="5" t="s">
        <v>75</v>
      </c>
      <c r="AB158" s="3">
        <v>2248506</v>
      </c>
      <c r="AC158" s="3">
        <v>11968761</v>
      </c>
      <c r="AD158" s="2">
        <v>5091.350848</v>
      </c>
      <c r="AE158" s="3">
        <v>819712297</v>
      </c>
      <c r="AF158" s="3">
        <v>15064855</v>
      </c>
      <c r="AG158" s="3">
        <v>1657134</v>
      </c>
      <c r="AH158" s="3">
        <v>17625880</v>
      </c>
      <c r="AI158" s="4">
        <v>1.17</v>
      </c>
      <c r="AJ158" s="3">
        <v>1468935440</v>
      </c>
      <c r="AK158" s="3">
        <v>1495101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5140</v>
      </c>
      <c r="AR158" s="3">
        <v>5541</v>
      </c>
      <c r="AS158" s="3">
        <v>27707393</v>
      </c>
      <c r="AT158" s="2">
        <v>5083.1980000000003</v>
      </c>
      <c r="AV158" s="5" t="s">
        <v>1817</v>
      </c>
      <c r="BA158" s="3">
        <f t="shared" si="65"/>
        <v>5744</v>
      </c>
      <c r="BB158" s="3">
        <f t="shared" si="51"/>
        <v>5140</v>
      </c>
      <c r="BC158" s="3">
        <f t="shared" si="52"/>
        <v>5541</v>
      </c>
      <c r="BD158" s="3">
        <f t="shared" si="53"/>
        <v>5744</v>
      </c>
      <c r="BE158" s="3">
        <f t="shared" si="54"/>
        <v>27707394.689599998</v>
      </c>
      <c r="BF158" s="3">
        <f t="shared" si="66"/>
        <v>27107916.689599998</v>
      </c>
      <c r="BG158" s="2">
        <f t="shared" si="55"/>
        <v>5083.0782163949661</v>
      </c>
      <c r="BH158" s="6">
        <f t="shared" si="56"/>
        <v>1.4999999999999999E-2</v>
      </c>
      <c r="BI158" s="3">
        <f t="shared" si="67"/>
        <v>12699065.212835116</v>
      </c>
      <c r="BJ158" s="3">
        <f t="shared" si="57"/>
        <v>2612702203.2270126</v>
      </c>
      <c r="BK158" s="3">
        <f t="shared" si="68"/>
        <v>0</v>
      </c>
      <c r="BL158" s="3">
        <f t="shared" si="69"/>
        <v>0</v>
      </c>
      <c r="BM158" s="3">
        <f t="shared" si="58"/>
        <v>0</v>
      </c>
      <c r="BN158" s="3">
        <f t="shared" si="59"/>
        <v>0</v>
      </c>
      <c r="BO158" s="3">
        <f t="shared" si="70"/>
        <v>0</v>
      </c>
      <c r="BP158" s="3">
        <f t="shared" si="71"/>
        <v>0</v>
      </c>
      <c r="BQ158" s="3">
        <f t="shared" si="60"/>
        <v>1624043490.1381917</v>
      </c>
      <c r="BR158" s="3">
        <f t="shared" si="72"/>
        <v>0</v>
      </c>
      <c r="BS158" s="3">
        <f t="shared" si="73"/>
        <v>0</v>
      </c>
      <c r="BT158" s="3">
        <f t="shared" si="61"/>
        <v>0</v>
      </c>
      <c r="BU158" s="3">
        <f t="shared" si="62"/>
        <v>0</v>
      </c>
      <c r="BV158" s="3">
        <f t="shared" si="63"/>
        <v>0</v>
      </c>
      <c r="BW158" s="3">
        <f t="shared" si="74"/>
        <v>0</v>
      </c>
      <c r="BX158" s="3">
        <f t="shared" si="64"/>
        <v>0</v>
      </c>
      <c r="BY158" s="3">
        <f t="shared" si="75"/>
        <v>13018040.289599998</v>
      </c>
    </row>
    <row r="159" spans="1:77" x14ac:dyDescent="0.25">
      <c r="A159">
        <v>26901</v>
      </c>
      <c r="B159" t="s">
        <v>235</v>
      </c>
      <c r="C159" s="37">
        <v>42779.493055555555</v>
      </c>
      <c r="D159" s="5" t="s">
        <v>75</v>
      </c>
      <c r="E159" s="2">
        <v>1426.626</v>
      </c>
      <c r="F159" s="2">
        <v>57.024999999999999</v>
      </c>
      <c r="G159" s="2">
        <v>49.121000000000002</v>
      </c>
      <c r="H159" s="2">
        <v>0</v>
      </c>
      <c r="I159" s="2">
        <v>0</v>
      </c>
      <c r="J159" s="2">
        <v>0</v>
      </c>
      <c r="K159" s="2">
        <v>0</v>
      </c>
      <c r="L159" s="2">
        <v>138.684</v>
      </c>
      <c r="M159" s="2">
        <v>79.171999999999997</v>
      </c>
      <c r="N159" s="2">
        <v>1023.79</v>
      </c>
      <c r="O159" s="2">
        <v>0.182</v>
      </c>
      <c r="P159" s="2">
        <v>174.38299999999899</v>
      </c>
      <c r="Q159" s="2">
        <v>0</v>
      </c>
      <c r="R159" s="3">
        <v>128284</v>
      </c>
      <c r="S159" s="3">
        <v>0</v>
      </c>
      <c r="T159" s="3">
        <v>-10228</v>
      </c>
      <c r="U159" s="3">
        <v>-396</v>
      </c>
      <c r="V159" s="3">
        <v>0</v>
      </c>
      <c r="W159" s="3">
        <v>252432</v>
      </c>
      <c r="X159" s="3">
        <v>103182</v>
      </c>
      <c r="Y159" s="4">
        <v>1</v>
      </c>
      <c r="Z159" s="4">
        <v>1.08</v>
      </c>
      <c r="AA159" s="5" t="s">
        <v>76</v>
      </c>
      <c r="AB159" s="3">
        <v>1028022</v>
      </c>
      <c r="AC159" s="3">
        <v>4975743</v>
      </c>
      <c r="AD159" s="2">
        <v>2066.7410103000002</v>
      </c>
      <c r="AE159" s="3">
        <v>333585927</v>
      </c>
      <c r="AF159" s="3">
        <v>9942100</v>
      </c>
      <c r="AG159" s="3">
        <v>0</v>
      </c>
      <c r="AH159" s="3">
        <v>10339784</v>
      </c>
      <c r="AI159" s="4">
        <v>1.04</v>
      </c>
      <c r="AJ159" s="3">
        <v>910147059</v>
      </c>
      <c r="AK159" s="3">
        <v>653937</v>
      </c>
      <c r="AL159" s="3">
        <v>0</v>
      </c>
      <c r="AM159" s="3">
        <v>0</v>
      </c>
      <c r="AN159" s="3">
        <v>307785</v>
      </c>
      <c r="AO159" s="3">
        <v>0</v>
      </c>
      <c r="AP159" s="3">
        <v>0</v>
      </c>
      <c r="AQ159" s="3">
        <v>5140</v>
      </c>
      <c r="AR159" s="3">
        <v>5432</v>
      </c>
      <c r="AS159" s="3">
        <v>11949915</v>
      </c>
      <c r="AT159" s="2">
        <v>2192.3310000000001</v>
      </c>
      <c r="AU159" s="2">
        <v>2192.3310000000001</v>
      </c>
      <c r="AV159" s="5" t="s">
        <v>1362</v>
      </c>
      <c r="AW159" s="3">
        <v>0</v>
      </c>
      <c r="AX159" s="3">
        <v>0</v>
      </c>
      <c r="AY159" s="3">
        <v>0</v>
      </c>
      <c r="AZ159" s="3">
        <v>0</v>
      </c>
      <c r="BA159" s="3">
        <f t="shared" si="65"/>
        <v>5917</v>
      </c>
      <c r="BB159" s="3">
        <f t="shared" si="51"/>
        <v>5140</v>
      </c>
      <c r="BC159" s="3">
        <f t="shared" si="52"/>
        <v>5432</v>
      </c>
      <c r="BD159" s="3">
        <f t="shared" si="53"/>
        <v>5917</v>
      </c>
      <c r="BE159" s="3">
        <f t="shared" si="54"/>
        <v>11949915.78602</v>
      </c>
      <c r="BF159" s="3">
        <f t="shared" si="66"/>
        <v>11579427.78602</v>
      </c>
      <c r="BG159" s="2">
        <f t="shared" si="55"/>
        <v>2192.2565542176112</v>
      </c>
      <c r="BH159" s="6">
        <f t="shared" si="56"/>
        <v>1.4999999999999999E-2</v>
      </c>
      <c r="BI159" s="3">
        <f t="shared" si="67"/>
        <v>5714443.5109774163</v>
      </c>
      <c r="BJ159" s="3">
        <f t="shared" si="57"/>
        <v>1126819868.8678522</v>
      </c>
      <c r="BK159" s="3">
        <f t="shared" si="68"/>
        <v>0</v>
      </c>
      <c r="BL159" s="3">
        <f t="shared" si="69"/>
        <v>0</v>
      </c>
      <c r="BM159" s="3">
        <f t="shared" si="58"/>
        <v>0</v>
      </c>
      <c r="BN159" s="3">
        <f t="shared" si="59"/>
        <v>0</v>
      </c>
      <c r="BO159" s="3">
        <f t="shared" si="70"/>
        <v>0</v>
      </c>
      <c r="BP159" s="3">
        <f t="shared" si="71"/>
        <v>0</v>
      </c>
      <c r="BQ159" s="3">
        <f t="shared" si="60"/>
        <v>700425969.07252681</v>
      </c>
      <c r="BR159" s="3">
        <f t="shared" si="72"/>
        <v>209721089.92747319</v>
      </c>
      <c r="BS159" s="3">
        <f t="shared" si="73"/>
        <v>0</v>
      </c>
      <c r="BT159" s="3">
        <f t="shared" si="61"/>
        <v>0</v>
      </c>
      <c r="BU159" s="3">
        <f t="shared" si="62"/>
        <v>0</v>
      </c>
      <c r="BV159" s="3">
        <f t="shared" si="63"/>
        <v>0</v>
      </c>
      <c r="BW159" s="3">
        <f t="shared" si="74"/>
        <v>0</v>
      </c>
      <c r="BX159" s="3">
        <f t="shared" si="64"/>
        <v>0</v>
      </c>
      <c r="BY159" s="3">
        <f t="shared" si="75"/>
        <v>2848445.1960199997</v>
      </c>
    </row>
    <row r="160" spans="1:77" x14ac:dyDescent="0.25">
      <c r="A160">
        <v>29901</v>
      </c>
      <c r="B160" t="s">
        <v>236</v>
      </c>
      <c r="C160" s="37">
        <v>42779.493055555555</v>
      </c>
      <c r="D160" s="5" t="s">
        <v>75</v>
      </c>
      <c r="E160" s="2">
        <v>3544.3</v>
      </c>
      <c r="F160" s="2">
        <v>260.39299999999997</v>
      </c>
      <c r="G160" s="2">
        <v>123.325</v>
      </c>
      <c r="H160" s="2">
        <v>0</v>
      </c>
      <c r="I160" s="2">
        <v>0</v>
      </c>
      <c r="J160" s="2">
        <v>0</v>
      </c>
      <c r="K160" s="2">
        <v>0</v>
      </c>
      <c r="L160" s="2">
        <v>222.678</v>
      </c>
      <c r="M160" s="2">
        <v>192.41099999999901</v>
      </c>
      <c r="N160" s="2">
        <v>2852.66</v>
      </c>
      <c r="O160" s="2">
        <v>2.8</v>
      </c>
      <c r="P160" s="2">
        <v>401.19799999999998</v>
      </c>
      <c r="Q160" s="2">
        <v>0</v>
      </c>
      <c r="R160" s="3">
        <v>312754</v>
      </c>
      <c r="S160" s="3">
        <v>0</v>
      </c>
      <c r="T160" s="3">
        <v>0</v>
      </c>
      <c r="U160" s="3">
        <v>0</v>
      </c>
      <c r="V160" s="3">
        <v>0</v>
      </c>
      <c r="W160" s="3">
        <v>289919</v>
      </c>
      <c r="X160" s="3">
        <v>217770</v>
      </c>
      <c r="Y160" s="4">
        <v>0.94510000000000005</v>
      </c>
      <c r="Z160" s="4">
        <v>1.1100000000000001</v>
      </c>
      <c r="AA160" s="5" t="s">
        <v>76</v>
      </c>
      <c r="AB160" s="3">
        <v>6328074</v>
      </c>
      <c r="AC160" s="3">
        <v>11649071</v>
      </c>
      <c r="AD160" s="2">
        <v>4896.7940320999996</v>
      </c>
      <c r="AE160" s="3">
        <v>1641078677</v>
      </c>
      <c r="AF160" s="3">
        <v>33199647</v>
      </c>
      <c r="AG160" s="3">
        <v>1229486</v>
      </c>
      <c r="AH160" s="3">
        <v>36536824</v>
      </c>
      <c r="AI160" s="4">
        <v>1.0401</v>
      </c>
      <c r="AJ160" s="3">
        <v>3497230348</v>
      </c>
      <c r="AK160" s="3">
        <v>1489454</v>
      </c>
      <c r="AL160" s="3">
        <v>0</v>
      </c>
      <c r="AM160" s="3">
        <v>0</v>
      </c>
      <c r="AN160" s="3">
        <v>794219</v>
      </c>
      <c r="AO160" s="3">
        <v>0</v>
      </c>
      <c r="AP160" s="3">
        <v>0</v>
      </c>
      <c r="AQ160" s="3">
        <v>4858</v>
      </c>
      <c r="AR160" s="3">
        <v>5237</v>
      </c>
      <c r="AS160" s="3">
        <v>27099212</v>
      </c>
      <c r="AT160" s="2">
        <v>5256.9520000000002</v>
      </c>
      <c r="AU160" s="2">
        <v>5156.8130000000001</v>
      </c>
      <c r="AV160" s="5" t="s">
        <v>1370</v>
      </c>
      <c r="AW160" s="3">
        <v>6822750</v>
      </c>
      <c r="AX160" s="3">
        <v>557886</v>
      </c>
      <c r="AY160" s="3">
        <v>123789</v>
      </c>
      <c r="AZ160" s="3">
        <v>23784</v>
      </c>
      <c r="BA160" s="3">
        <f t="shared" si="65"/>
        <v>5428</v>
      </c>
      <c r="BB160" s="3">
        <f t="shared" si="51"/>
        <v>4858</v>
      </c>
      <c r="BC160" s="3">
        <f t="shared" si="52"/>
        <v>5237</v>
      </c>
      <c r="BD160" s="3">
        <f t="shared" si="53"/>
        <v>5428</v>
      </c>
      <c r="BE160" s="3">
        <f t="shared" si="54"/>
        <v>27099210.305760007</v>
      </c>
      <c r="BF160" s="3">
        <f t="shared" si="66"/>
        <v>26496537.305760007</v>
      </c>
      <c r="BG160" s="2">
        <f t="shared" si="55"/>
        <v>5256.847340184896</v>
      </c>
      <c r="BH160" s="6">
        <f t="shared" si="56"/>
        <v>1.4999999999999999E-2</v>
      </c>
      <c r="BI160" s="3">
        <f t="shared" si="67"/>
        <v>17809521.259704839</v>
      </c>
      <c r="BJ160" s="3">
        <f t="shared" si="57"/>
        <v>2702019532.8550367</v>
      </c>
      <c r="BK160" s="3">
        <f t="shared" si="68"/>
        <v>795210815.14496326</v>
      </c>
      <c r="BL160" s="3">
        <f t="shared" si="69"/>
        <v>7549036.1589973923</v>
      </c>
      <c r="BM160" s="3">
        <f t="shared" si="58"/>
        <v>4879.4665663812893</v>
      </c>
      <c r="BN160" s="3">
        <f t="shared" si="59"/>
        <v>123768.22025602539</v>
      </c>
      <c r="BO160" s="3">
        <f t="shared" si="70"/>
        <v>164097.12976592465</v>
      </c>
      <c r="BP160" s="3">
        <f t="shared" si="71"/>
        <v>7425267.9387413673</v>
      </c>
      <c r="BQ160" s="3">
        <f t="shared" si="60"/>
        <v>1679562725.1890743</v>
      </c>
      <c r="BR160" s="3">
        <f t="shared" si="72"/>
        <v>1817667622.8109257</v>
      </c>
      <c r="BS160" s="3">
        <f t="shared" si="73"/>
        <v>639019.07295793423</v>
      </c>
      <c r="BT160" s="3">
        <f t="shared" si="61"/>
        <v>112.32339248818619</v>
      </c>
      <c r="BU160" s="3">
        <f t="shared" si="62"/>
        <v>23784</v>
      </c>
      <c r="BV160" s="3">
        <f t="shared" si="63"/>
        <v>13890.673395847914</v>
      </c>
      <c r="BW160" s="3">
        <f t="shared" si="74"/>
        <v>601344.39956208621</v>
      </c>
      <c r="BX160" s="3">
        <f t="shared" si="64"/>
        <v>8026612.3383034533</v>
      </c>
      <c r="BY160" s="3">
        <f t="shared" si="75"/>
        <v>0</v>
      </c>
    </row>
    <row r="161" spans="1:77" x14ac:dyDescent="0.25">
      <c r="A161">
        <v>49905</v>
      </c>
      <c r="B161" t="s">
        <v>237</v>
      </c>
      <c r="C161" s="37">
        <v>42779.493055555555</v>
      </c>
      <c r="D161" s="5" t="s">
        <v>75</v>
      </c>
      <c r="E161" s="2">
        <v>1008.004</v>
      </c>
      <c r="F161" s="2">
        <v>116.259</v>
      </c>
      <c r="G161" s="2">
        <v>18</v>
      </c>
      <c r="H161" s="2">
        <v>0</v>
      </c>
      <c r="I161" s="2">
        <v>0</v>
      </c>
      <c r="J161" s="2">
        <v>0</v>
      </c>
      <c r="K161" s="2">
        <v>0</v>
      </c>
      <c r="L161" s="2">
        <v>62.741</v>
      </c>
      <c r="M161" s="2">
        <v>52.988999999999997</v>
      </c>
      <c r="N161" s="2">
        <v>625</v>
      </c>
      <c r="O161" s="2">
        <v>0</v>
      </c>
      <c r="P161" s="2">
        <v>24</v>
      </c>
      <c r="Q161" s="2">
        <v>0</v>
      </c>
      <c r="R161" s="3">
        <v>93500</v>
      </c>
      <c r="S161" s="3">
        <v>0</v>
      </c>
      <c r="T161" s="3">
        <v>-6587</v>
      </c>
      <c r="U161" s="3">
        <v>-255</v>
      </c>
      <c r="V161" s="3">
        <v>0</v>
      </c>
      <c r="W161" s="3">
        <v>196627</v>
      </c>
      <c r="X161" s="3">
        <v>14467</v>
      </c>
      <c r="Y161" s="4">
        <v>0.97330000000000005</v>
      </c>
      <c r="Z161" s="4">
        <v>1.07</v>
      </c>
      <c r="AA161" s="5" t="s">
        <v>75</v>
      </c>
      <c r="AB161" s="3">
        <v>630015</v>
      </c>
      <c r="AC161" s="3">
        <v>2876463</v>
      </c>
      <c r="AD161" s="2">
        <v>1171.6735366</v>
      </c>
      <c r="AE161" s="3">
        <v>122356914</v>
      </c>
      <c r="AF161" s="3">
        <v>5964617</v>
      </c>
      <c r="AG161" s="3">
        <v>41060</v>
      </c>
      <c r="AH161" s="3">
        <v>6373371</v>
      </c>
      <c r="AI161" s="4">
        <v>1.04</v>
      </c>
      <c r="AJ161" s="3">
        <v>586103113</v>
      </c>
      <c r="AK161" s="3">
        <v>414527</v>
      </c>
      <c r="AL161" s="3">
        <v>0</v>
      </c>
      <c r="AM161" s="3">
        <v>0</v>
      </c>
      <c r="AN161" s="3">
        <v>120901</v>
      </c>
      <c r="AO161" s="3">
        <v>0</v>
      </c>
      <c r="AP161" s="3">
        <v>0</v>
      </c>
      <c r="AQ161" s="3">
        <v>5003</v>
      </c>
      <c r="AR161" s="3">
        <v>5251</v>
      </c>
      <c r="AS161" s="3">
        <v>8496565</v>
      </c>
      <c r="AT161" s="2">
        <v>1602.943</v>
      </c>
      <c r="AU161" s="2">
        <v>1548.384</v>
      </c>
      <c r="AV161" s="5" t="s">
        <v>1434</v>
      </c>
      <c r="AW161" s="3">
        <v>0</v>
      </c>
      <c r="AX161" s="3">
        <v>19279</v>
      </c>
      <c r="AY161" s="3">
        <v>0</v>
      </c>
      <c r="AZ161" s="3">
        <v>819</v>
      </c>
      <c r="BA161" s="3">
        <f t="shared" si="65"/>
        <v>6028</v>
      </c>
      <c r="BB161" s="3">
        <f t="shared" si="51"/>
        <v>5003</v>
      </c>
      <c r="BC161" s="3">
        <f t="shared" si="52"/>
        <v>5251</v>
      </c>
      <c r="BD161" s="3">
        <f t="shared" si="53"/>
        <v>6028</v>
      </c>
      <c r="BE161" s="3">
        <f t="shared" si="54"/>
        <v>8496567.7968400009</v>
      </c>
      <c r="BF161" s="3">
        <f t="shared" si="66"/>
        <v>8213027.7968400009</v>
      </c>
      <c r="BG161" s="2">
        <f t="shared" si="55"/>
        <v>1602.8544562235688</v>
      </c>
      <c r="BH161" s="6">
        <f t="shared" si="56"/>
        <v>1.4999999999999999E-2</v>
      </c>
      <c r="BI161" s="3">
        <f t="shared" si="67"/>
        <v>4382350.0415855674</v>
      </c>
      <c r="BJ161" s="3">
        <f t="shared" si="57"/>
        <v>823867190.49891436</v>
      </c>
      <c r="BK161" s="3">
        <f t="shared" si="68"/>
        <v>0</v>
      </c>
      <c r="BL161" s="3">
        <f t="shared" si="69"/>
        <v>0</v>
      </c>
      <c r="BM161" s="3">
        <f t="shared" si="58"/>
        <v>0</v>
      </c>
      <c r="BN161" s="3">
        <f t="shared" si="59"/>
        <v>0</v>
      </c>
      <c r="BO161" s="3">
        <f t="shared" si="70"/>
        <v>0</v>
      </c>
      <c r="BP161" s="3">
        <f t="shared" si="71"/>
        <v>0</v>
      </c>
      <c r="BQ161" s="3">
        <f t="shared" si="60"/>
        <v>512111998.76343024</v>
      </c>
      <c r="BR161" s="3">
        <f t="shared" si="72"/>
        <v>73991114.236569762</v>
      </c>
      <c r="BS161" s="3">
        <f t="shared" si="73"/>
        <v>5183.5164891088962</v>
      </c>
      <c r="BT161" s="3">
        <f t="shared" si="61"/>
        <v>71.62</v>
      </c>
      <c r="BU161" s="3">
        <f t="shared" si="62"/>
        <v>663.44207845046969</v>
      </c>
      <c r="BV161" s="3">
        <f t="shared" si="63"/>
        <v>98.329804910110298</v>
      </c>
      <c r="BW161" s="3">
        <f t="shared" si="74"/>
        <v>15824.280077901163</v>
      </c>
      <c r="BX161" s="3">
        <f t="shared" si="64"/>
        <v>15824.280077901163</v>
      </c>
      <c r="BY161" s="3">
        <f t="shared" si="75"/>
        <v>2792026.1980110006</v>
      </c>
    </row>
    <row r="162" spans="1:77" x14ac:dyDescent="0.25">
      <c r="A162">
        <v>198902</v>
      </c>
      <c r="B162" t="s">
        <v>238</v>
      </c>
      <c r="C162" s="37">
        <v>42776.52847222222</v>
      </c>
      <c r="D162" s="5" t="s">
        <v>75</v>
      </c>
      <c r="E162" s="2">
        <v>155.994</v>
      </c>
      <c r="F162" s="2">
        <v>13.071</v>
      </c>
      <c r="G162" s="2">
        <v>11.371</v>
      </c>
      <c r="H162" s="2">
        <v>0</v>
      </c>
      <c r="I162" s="2">
        <v>0</v>
      </c>
      <c r="J162" s="2">
        <v>0</v>
      </c>
      <c r="K162" s="2">
        <v>0</v>
      </c>
      <c r="L162" s="2">
        <v>7.2189999999999896</v>
      </c>
      <c r="M162" s="2">
        <v>8.3699999999999992</v>
      </c>
      <c r="N162" s="2">
        <v>146.15</v>
      </c>
      <c r="O162" s="2">
        <v>0</v>
      </c>
      <c r="P162" s="2">
        <v>0</v>
      </c>
      <c r="Q162" s="2">
        <v>0</v>
      </c>
      <c r="R162" s="3">
        <v>12683</v>
      </c>
      <c r="S162" s="3">
        <v>0</v>
      </c>
      <c r="T162" s="3">
        <v>-1258</v>
      </c>
      <c r="U162" s="3">
        <v>-49</v>
      </c>
      <c r="V162" s="3">
        <v>0</v>
      </c>
      <c r="W162" s="3">
        <v>19254</v>
      </c>
      <c r="X162" s="3">
        <v>0</v>
      </c>
      <c r="Y162" s="4">
        <v>0.9929</v>
      </c>
      <c r="Z162" s="4">
        <v>1.0900000000000001</v>
      </c>
      <c r="AA162" s="5" t="s">
        <v>75</v>
      </c>
      <c r="AB162" s="3">
        <v>242390</v>
      </c>
      <c r="AC162" s="3">
        <v>1359903</v>
      </c>
      <c r="AD162" s="2">
        <v>596.18594640000003</v>
      </c>
      <c r="AE162" s="3">
        <v>45382608</v>
      </c>
      <c r="AF162" s="3">
        <v>1192584</v>
      </c>
      <c r="AG162" s="3">
        <v>140650</v>
      </c>
      <c r="AH162" s="3">
        <v>1405301</v>
      </c>
      <c r="AI162" s="4">
        <v>1.17</v>
      </c>
      <c r="AJ162" s="3">
        <v>111868181</v>
      </c>
      <c r="AK162" s="3">
        <v>58480</v>
      </c>
      <c r="AL162" s="3">
        <v>0</v>
      </c>
      <c r="AM162" s="3">
        <v>0</v>
      </c>
      <c r="AN162" s="3">
        <v>32096</v>
      </c>
      <c r="AO162" s="3">
        <v>0</v>
      </c>
      <c r="AP162" s="3">
        <v>0</v>
      </c>
      <c r="AQ162" s="3">
        <v>5104</v>
      </c>
      <c r="AR162" s="3">
        <v>5430</v>
      </c>
      <c r="AS162" s="3">
        <v>1667908</v>
      </c>
      <c r="AT162" s="2">
        <v>311.16899999999998</v>
      </c>
      <c r="AU162" s="2">
        <v>296</v>
      </c>
      <c r="AV162" s="5" t="s">
        <v>1865</v>
      </c>
      <c r="AW162" s="3">
        <v>0</v>
      </c>
      <c r="AX162" s="3">
        <v>19706</v>
      </c>
      <c r="AY162" s="3">
        <v>0</v>
      </c>
      <c r="AZ162" s="3">
        <v>841</v>
      </c>
      <c r="BA162" s="3">
        <f t="shared" si="65"/>
        <v>7390</v>
      </c>
      <c r="BB162" s="3">
        <f t="shared" si="51"/>
        <v>5104</v>
      </c>
      <c r="BC162" s="3">
        <f t="shared" si="52"/>
        <v>5430</v>
      </c>
      <c r="BD162" s="3">
        <f t="shared" si="53"/>
        <v>7390</v>
      </c>
      <c r="BE162" s="3">
        <f t="shared" si="54"/>
        <v>1667907.7785</v>
      </c>
      <c r="BF162" s="3">
        <f t="shared" si="66"/>
        <v>1637228.7785</v>
      </c>
      <c r="BG162" s="2">
        <f t="shared" si="55"/>
        <v>311.14454616028951</v>
      </c>
      <c r="BH162" s="6">
        <f t="shared" si="56"/>
        <v>1.4999999999999999E-2</v>
      </c>
      <c r="BI162" s="3">
        <f t="shared" si="67"/>
        <v>777743.54956740176</v>
      </c>
      <c r="BJ162" s="3">
        <f t="shared" si="57"/>
        <v>159928296.72638881</v>
      </c>
      <c r="BK162" s="3">
        <f t="shared" si="68"/>
        <v>0</v>
      </c>
      <c r="BL162" s="3">
        <f t="shared" si="69"/>
        <v>0</v>
      </c>
      <c r="BM162" s="3">
        <f t="shared" si="58"/>
        <v>0</v>
      </c>
      <c r="BN162" s="3">
        <f t="shared" si="59"/>
        <v>0</v>
      </c>
      <c r="BO162" s="3">
        <f t="shared" si="70"/>
        <v>0</v>
      </c>
      <c r="BP162" s="3">
        <f t="shared" si="71"/>
        <v>0</v>
      </c>
      <c r="BQ162" s="3">
        <f t="shared" si="60"/>
        <v>99410682.498212501</v>
      </c>
      <c r="BR162" s="3">
        <f t="shared" si="72"/>
        <v>12457498.501787499</v>
      </c>
      <c r="BS162" s="3">
        <f t="shared" si="73"/>
        <v>15662.605296821726</v>
      </c>
      <c r="BT162" s="3">
        <f t="shared" si="61"/>
        <v>401.70202642340269</v>
      </c>
      <c r="BU162" s="3">
        <f t="shared" si="62"/>
        <v>626.50421187286906</v>
      </c>
      <c r="BV162" s="3">
        <f t="shared" si="63"/>
        <v>357.72192548556512</v>
      </c>
      <c r="BW162" s="3">
        <f t="shared" si="74"/>
        <v>14678.379159463293</v>
      </c>
      <c r="BX162" s="3">
        <f t="shared" si="64"/>
        <v>14678.379159463293</v>
      </c>
      <c r="BY162" s="3">
        <f t="shared" si="75"/>
        <v>557168.60935100005</v>
      </c>
    </row>
    <row r="163" spans="1:77" x14ac:dyDescent="0.25">
      <c r="A163">
        <v>101837</v>
      </c>
      <c r="B163" t="s">
        <v>239</v>
      </c>
      <c r="C163" s="37">
        <v>42776.52847222222</v>
      </c>
      <c r="D163" s="5" t="s">
        <v>76</v>
      </c>
      <c r="E163" s="2">
        <v>265.15499999999997</v>
      </c>
      <c r="F163" s="2">
        <v>4.0309999999999997</v>
      </c>
      <c r="G163" s="2">
        <v>13.025</v>
      </c>
      <c r="H163" s="2">
        <v>0</v>
      </c>
      <c r="I163" s="2">
        <v>0</v>
      </c>
      <c r="J163" s="2">
        <v>0</v>
      </c>
      <c r="K163" s="2">
        <v>0</v>
      </c>
      <c r="L163" s="2">
        <v>43.456000000000003</v>
      </c>
      <c r="M163" s="2">
        <v>0</v>
      </c>
      <c r="N163" s="2">
        <v>117.5</v>
      </c>
      <c r="O163" s="2">
        <v>0.245</v>
      </c>
      <c r="P163" s="2">
        <v>7.5430000000000001</v>
      </c>
      <c r="Q163" s="2">
        <v>0</v>
      </c>
      <c r="R163" s="3">
        <v>39921</v>
      </c>
      <c r="S163" s="3">
        <v>0</v>
      </c>
      <c r="T163" s="3">
        <v>0</v>
      </c>
      <c r="U163" s="3">
        <v>0</v>
      </c>
      <c r="V163" s="3">
        <v>0</v>
      </c>
      <c r="W163" s="3">
        <v>35228</v>
      </c>
      <c r="X163" s="3">
        <v>4877</v>
      </c>
      <c r="Y163" s="4">
        <v>0</v>
      </c>
      <c r="Z163" s="4">
        <v>1</v>
      </c>
      <c r="AA163" s="5" t="s">
        <v>75</v>
      </c>
      <c r="AB163" s="3">
        <v>0</v>
      </c>
      <c r="AC163" s="3">
        <v>0</v>
      </c>
      <c r="AD163" s="2">
        <v>0</v>
      </c>
      <c r="AE163" s="3">
        <v>0</v>
      </c>
      <c r="AF163" s="3">
        <v>0</v>
      </c>
      <c r="AG163" s="3">
        <v>0</v>
      </c>
      <c r="AH163" s="3">
        <v>0</v>
      </c>
      <c r="AI163" s="4">
        <v>0</v>
      </c>
      <c r="AJ163" s="3">
        <v>0</v>
      </c>
      <c r="AK163" s="3">
        <v>115157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5050</v>
      </c>
      <c r="AR163" s="3">
        <v>5334</v>
      </c>
      <c r="AS163" s="3">
        <v>2447958</v>
      </c>
      <c r="AT163" s="2">
        <v>457.36799999999999</v>
      </c>
      <c r="AV163" s="5" t="s">
        <v>2031</v>
      </c>
      <c r="AX163" s="3">
        <v>0</v>
      </c>
      <c r="AZ163" s="3">
        <v>0</v>
      </c>
      <c r="BA163" s="3">
        <f t="shared" si="65"/>
        <v>6465</v>
      </c>
      <c r="BB163" s="3">
        <f t="shared" si="51"/>
        <v>5050</v>
      </c>
      <c r="BC163" s="3">
        <f t="shared" si="52"/>
        <v>5335</v>
      </c>
      <c r="BD163" s="3">
        <f t="shared" si="53"/>
        <v>6465</v>
      </c>
      <c r="BE163" s="3">
        <f t="shared" si="54"/>
        <v>2447958.1902499995</v>
      </c>
      <c r="BF163" s="3">
        <f t="shared" si="66"/>
        <v>2372809.1902499995</v>
      </c>
      <c r="BG163" s="2">
        <f t="shared" si="55"/>
        <v>457.31297040367167</v>
      </c>
      <c r="BH163" s="6">
        <f t="shared" si="56"/>
        <v>1.4999999999999999E-2</v>
      </c>
      <c r="BI163" s="3">
        <f t="shared" si="67"/>
        <v>0</v>
      </c>
      <c r="BJ163" s="3">
        <f t="shared" si="57"/>
        <v>235058866.78748724</v>
      </c>
      <c r="BK163" s="3">
        <f t="shared" si="68"/>
        <v>0</v>
      </c>
      <c r="BL163" s="3">
        <f t="shared" si="69"/>
        <v>0</v>
      </c>
      <c r="BM163" s="3">
        <f t="shared" si="58"/>
        <v>0</v>
      </c>
      <c r="BN163" s="3">
        <f t="shared" si="59"/>
        <v>0</v>
      </c>
      <c r="BO163" s="3">
        <f t="shared" si="70"/>
        <v>0</v>
      </c>
      <c r="BP163" s="3">
        <f t="shared" si="71"/>
        <v>0</v>
      </c>
      <c r="BQ163" s="3">
        <f t="shared" si="60"/>
        <v>146111494.04397309</v>
      </c>
      <c r="BR163" s="3">
        <f t="shared" si="72"/>
        <v>0</v>
      </c>
      <c r="BS163" s="3">
        <f t="shared" si="73"/>
        <v>0</v>
      </c>
      <c r="BT163" s="3">
        <f t="shared" si="61"/>
        <v>0</v>
      </c>
      <c r="BU163" s="3">
        <f t="shared" si="62"/>
        <v>0</v>
      </c>
      <c r="BV163" s="3">
        <f t="shared" si="63"/>
        <v>0</v>
      </c>
      <c r="BW163" s="3">
        <f t="shared" si="74"/>
        <v>0</v>
      </c>
      <c r="BX163" s="3">
        <f t="shared" si="64"/>
        <v>0</v>
      </c>
      <c r="BY163" s="3">
        <f t="shared" si="75"/>
        <v>2447958.1902499995</v>
      </c>
    </row>
    <row r="164" spans="1:77" x14ac:dyDescent="0.25">
      <c r="A164">
        <v>166901</v>
      </c>
      <c r="B164" t="s">
        <v>240</v>
      </c>
      <c r="C164" s="37">
        <v>42779.493055555555</v>
      </c>
      <c r="D164" s="5" t="s">
        <v>75</v>
      </c>
      <c r="E164" s="2">
        <v>1389.479</v>
      </c>
      <c r="F164" s="2">
        <v>95.688000000000002</v>
      </c>
      <c r="G164" s="2">
        <v>51.808</v>
      </c>
      <c r="H164" s="2">
        <v>0</v>
      </c>
      <c r="I164" s="2">
        <v>0</v>
      </c>
      <c r="J164" s="2">
        <v>0</v>
      </c>
      <c r="K164" s="2">
        <v>0</v>
      </c>
      <c r="L164" s="2">
        <v>102.751</v>
      </c>
      <c r="M164" s="2">
        <v>76.144999999999996</v>
      </c>
      <c r="N164" s="2">
        <v>1274.1199999999999</v>
      </c>
      <c r="O164" s="2">
        <v>0.214</v>
      </c>
      <c r="P164" s="2">
        <v>116.363999999999</v>
      </c>
      <c r="Q164" s="2">
        <v>0</v>
      </c>
      <c r="R164" s="3">
        <v>102503</v>
      </c>
      <c r="S164" s="3">
        <v>0</v>
      </c>
      <c r="T164" s="3">
        <v>-3502</v>
      </c>
      <c r="U164" s="3">
        <v>-136</v>
      </c>
      <c r="V164" s="3">
        <v>0</v>
      </c>
      <c r="W164" s="3">
        <v>108953</v>
      </c>
      <c r="X164" s="3">
        <v>67526</v>
      </c>
      <c r="Y164" s="4">
        <v>0.98</v>
      </c>
      <c r="Z164" s="4">
        <v>1.08</v>
      </c>
      <c r="AA164" s="5" t="s">
        <v>76</v>
      </c>
      <c r="AB164" s="3">
        <v>366540</v>
      </c>
      <c r="AC164" s="3">
        <v>5127883</v>
      </c>
      <c r="AD164" s="2">
        <v>2200.9898592999998</v>
      </c>
      <c r="AE164" s="3">
        <v>160564885</v>
      </c>
      <c r="AF164" s="3">
        <v>3258064</v>
      </c>
      <c r="AG164" s="3">
        <v>0</v>
      </c>
      <c r="AH164" s="3">
        <v>3457537</v>
      </c>
      <c r="AI164" s="4">
        <v>1.04</v>
      </c>
      <c r="AJ164" s="3">
        <v>311608957</v>
      </c>
      <c r="AK164" s="3">
        <v>623535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5037</v>
      </c>
      <c r="AR164" s="3">
        <v>5323</v>
      </c>
      <c r="AS164" s="3">
        <v>11564191</v>
      </c>
      <c r="AT164" s="2">
        <v>2193.9769999999999</v>
      </c>
      <c r="AV164" s="5" t="s">
        <v>1784</v>
      </c>
      <c r="AX164" s="3">
        <v>0</v>
      </c>
      <c r="AZ164" s="3">
        <v>0</v>
      </c>
      <c r="BA164" s="3">
        <f t="shared" si="65"/>
        <v>5803</v>
      </c>
      <c r="BB164" s="3">
        <f t="shared" si="51"/>
        <v>5037</v>
      </c>
      <c r="BC164" s="3">
        <f t="shared" si="52"/>
        <v>5323</v>
      </c>
      <c r="BD164" s="3">
        <f t="shared" si="53"/>
        <v>5803</v>
      </c>
      <c r="BE164" s="3">
        <f t="shared" si="54"/>
        <v>11564191.451570002</v>
      </c>
      <c r="BF164" s="3">
        <f t="shared" si="66"/>
        <v>11356237.451570002</v>
      </c>
      <c r="BG164" s="2">
        <f t="shared" si="55"/>
        <v>2193.9958788949234</v>
      </c>
      <c r="BH164" s="6">
        <f t="shared" si="56"/>
        <v>1.4999999999999999E-2</v>
      </c>
      <c r="BI164" s="3">
        <f t="shared" si="67"/>
        <v>4853428.6343255835</v>
      </c>
      <c r="BJ164" s="3">
        <f t="shared" si="57"/>
        <v>1127713881.7519906</v>
      </c>
      <c r="BK164" s="3">
        <f t="shared" si="68"/>
        <v>0</v>
      </c>
      <c r="BL164" s="3">
        <f t="shared" si="69"/>
        <v>0</v>
      </c>
      <c r="BM164" s="3">
        <f t="shared" si="58"/>
        <v>0</v>
      </c>
      <c r="BN164" s="3">
        <f t="shared" si="59"/>
        <v>0</v>
      </c>
      <c r="BO164" s="3">
        <f t="shared" si="70"/>
        <v>0</v>
      </c>
      <c r="BP164" s="3">
        <f t="shared" si="71"/>
        <v>0</v>
      </c>
      <c r="BQ164" s="3">
        <f t="shared" si="60"/>
        <v>700981683.30692804</v>
      </c>
      <c r="BR164" s="3">
        <f t="shared" si="72"/>
        <v>0</v>
      </c>
      <c r="BS164" s="3">
        <f t="shared" si="73"/>
        <v>0</v>
      </c>
      <c r="BT164" s="3">
        <f t="shared" si="61"/>
        <v>0</v>
      </c>
      <c r="BU164" s="3">
        <f t="shared" si="62"/>
        <v>0</v>
      </c>
      <c r="BV164" s="3">
        <f t="shared" si="63"/>
        <v>0</v>
      </c>
      <c r="BW164" s="3">
        <f t="shared" si="74"/>
        <v>0</v>
      </c>
      <c r="BX164" s="3">
        <f t="shared" si="64"/>
        <v>0</v>
      </c>
      <c r="BY164" s="3">
        <f t="shared" si="75"/>
        <v>8510423.6729700025</v>
      </c>
    </row>
    <row r="165" spans="1:77" x14ac:dyDescent="0.25">
      <c r="A165">
        <v>116910</v>
      </c>
      <c r="B165" t="s">
        <v>241</v>
      </c>
      <c r="C165" s="37">
        <v>42779.493055555555</v>
      </c>
      <c r="D165" s="5" t="s">
        <v>75</v>
      </c>
      <c r="E165" s="2">
        <v>254.01300000000001</v>
      </c>
      <c r="F165" s="2">
        <v>32.002000000000002</v>
      </c>
      <c r="G165" s="2">
        <v>0.254</v>
      </c>
      <c r="H165" s="2">
        <v>0</v>
      </c>
      <c r="I165" s="2">
        <v>0</v>
      </c>
      <c r="J165" s="2">
        <v>0</v>
      </c>
      <c r="K165" s="2">
        <v>0</v>
      </c>
      <c r="L165" s="2">
        <v>45.841000000000001</v>
      </c>
      <c r="M165" s="2">
        <v>15.515000000000001</v>
      </c>
      <c r="N165" s="2">
        <v>240.465</v>
      </c>
      <c r="O165" s="2">
        <v>0</v>
      </c>
      <c r="P165" s="2">
        <v>19.338999999999999</v>
      </c>
      <c r="Q165" s="2">
        <v>0</v>
      </c>
      <c r="R165" s="3">
        <v>24294</v>
      </c>
      <c r="S165" s="3">
        <v>0</v>
      </c>
      <c r="T165" s="3">
        <v>-875</v>
      </c>
      <c r="U165" s="3">
        <v>-34</v>
      </c>
      <c r="V165" s="3">
        <v>0</v>
      </c>
      <c r="W165" s="3">
        <v>33976</v>
      </c>
      <c r="X165" s="3">
        <v>13075</v>
      </c>
      <c r="Y165" s="4">
        <v>0.95050000000000001</v>
      </c>
      <c r="Z165" s="4">
        <v>1.05</v>
      </c>
      <c r="AA165" s="5" t="s">
        <v>75</v>
      </c>
      <c r="AB165" s="3">
        <v>31898</v>
      </c>
      <c r="AC165" s="3">
        <v>1199047</v>
      </c>
      <c r="AD165" s="2">
        <v>530.92282290000003</v>
      </c>
      <c r="AE165" s="3">
        <v>27170090</v>
      </c>
      <c r="AF165" s="3">
        <v>848086</v>
      </c>
      <c r="AG165" s="3">
        <v>26322</v>
      </c>
      <c r="AH165" s="3">
        <v>927943</v>
      </c>
      <c r="AI165" s="4">
        <v>1.04</v>
      </c>
      <c r="AJ165" s="3">
        <v>77843677</v>
      </c>
      <c r="AK165" s="3">
        <v>127993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4886</v>
      </c>
      <c r="AR165" s="3">
        <v>5059</v>
      </c>
      <c r="AS165" s="3">
        <v>2762225</v>
      </c>
      <c r="AT165" s="2">
        <v>544.154</v>
      </c>
      <c r="AV165" s="5" t="s">
        <v>2035</v>
      </c>
      <c r="BA165" s="3">
        <f t="shared" si="65"/>
        <v>6761</v>
      </c>
      <c r="BB165" s="3">
        <f t="shared" si="51"/>
        <v>4886</v>
      </c>
      <c r="BC165" s="3">
        <f t="shared" si="52"/>
        <v>5059</v>
      </c>
      <c r="BD165" s="3">
        <f t="shared" si="53"/>
        <v>6761</v>
      </c>
      <c r="BE165" s="3">
        <f t="shared" si="54"/>
        <v>2762223.7904500002</v>
      </c>
      <c r="BF165" s="3">
        <f t="shared" si="66"/>
        <v>2704828.7904500002</v>
      </c>
      <c r="BG165" s="2">
        <f t="shared" si="55"/>
        <v>544.12218104357237</v>
      </c>
      <c r="BH165" s="6">
        <f t="shared" si="56"/>
        <v>1.4999999999999999E-2</v>
      </c>
      <c r="BI165" s="3">
        <f t="shared" si="67"/>
        <v>1133554.7226731216</v>
      </c>
      <c r="BJ165" s="3">
        <f t="shared" si="57"/>
        <v>279678801.05639619</v>
      </c>
      <c r="BK165" s="3">
        <f t="shared" si="68"/>
        <v>0</v>
      </c>
      <c r="BL165" s="3">
        <f t="shared" si="69"/>
        <v>0</v>
      </c>
      <c r="BM165" s="3">
        <f t="shared" si="58"/>
        <v>0</v>
      </c>
      <c r="BN165" s="3">
        <f t="shared" si="59"/>
        <v>0</v>
      </c>
      <c r="BO165" s="3">
        <f t="shared" si="70"/>
        <v>0</v>
      </c>
      <c r="BP165" s="3">
        <f t="shared" si="71"/>
        <v>0</v>
      </c>
      <c r="BQ165" s="3">
        <f t="shared" si="60"/>
        <v>173847036.84342137</v>
      </c>
      <c r="BR165" s="3">
        <f t="shared" si="72"/>
        <v>0</v>
      </c>
      <c r="BS165" s="3">
        <f t="shared" si="73"/>
        <v>0</v>
      </c>
      <c r="BT165" s="3">
        <f t="shared" si="61"/>
        <v>0</v>
      </c>
      <c r="BU165" s="3">
        <f t="shared" si="62"/>
        <v>0</v>
      </c>
      <c r="BV165" s="3">
        <f t="shared" si="63"/>
        <v>0</v>
      </c>
      <c r="BW165" s="3">
        <f t="shared" si="74"/>
        <v>0</v>
      </c>
      <c r="BX165" s="3">
        <f t="shared" si="64"/>
        <v>0</v>
      </c>
      <c r="BY165" s="3">
        <f t="shared" si="75"/>
        <v>2022319.6405650002</v>
      </c>
    </row>
    <row r="166" spans="1:77" x14ac:dyDescent="0.25">
      <c r="A166">
        <v>106901</v>
      </c>
      <c r="B166" t="s">
        <v>242</v>
      </c>
      <c r="C166" s="37">
        <v>42779.493055555555</v>
      </c>
      <c r="D166" s="5" t="s">
        <v>75</v>
      </c>
      <c r="E166" s="2">
        <v>859.7</v>
      </c>
      <c r="F166" s="2">
        <v>32.9</v>
      </c>
      <c r="G166" s="2">
        <v>15</v>
      </c>
      <c r="H166" s="2">
        <v>0</v>
      </c>
      <c r="I166" s="2">
        <v>0</v>
      </c>
      <c r="J166" s="2">
        <v>0</v>
      </c>
      <c r="K166" s="2">
        <v>0</v>
      </c>
      <c r="L166" s="2">
        <v>60</v>
      </c>
      <c r="M166" s="2">
        <v>40</v>
      </c>
      <c r="N166" s="2">
        <v>450</v>
      </c>
      <c r="O166" s="2">
        <v>0</v>
      </c>
      <c r="P166" s="2">
        <v>105</v>
      </c>
      <c r="Q166" s="2">
        <v>0</v>
      </c>
      <c r="R166" s="3">
        <v>77000</v>
      </c>
      <c r="S166" s="3">
        <v>0</v>
      </c>
      <c r="T166" s="3">
        <v>0</v>
      </c>
      <c r="U166" s="3">
        <v>0</v>
      </c>
      <c r="V166" s="3">
        <v>0</v>
      </c>
      <c r="W166" s="3">
        <v>53161</v>
      </c>
      <c r="X166" s="3">
        <v>64607</v>
      </c>
      <c r="Y166" s="4">
        <v>0.87980000000000003</v>
      </c>
      <c r="Z166" s="4">
        <v>1.07</v>
      </c>
      <c r="AA166" s="5" t="s">
        <v>76</v>
      </c>
      <c r="AB166" s="3">
        <v>2310311</v>
      </c>
      <c r="AC166" s="3">
        <v>2911127</v>
      </c>
      <c r="AD166" s="2">
        <v>1189.1039522999999</v>
      </c>
      <c r="AE166" s="3">
        <v>578777790</v>
      </c>
      <c r="AF166" s="3">
        <v>15398773</v>
      </c>
      <c r="AG166" s="3">
        <v>0</v>
      </c>
      <c r="AH166" s="3">
        <v>16448928</v>
      </c>
      <c r="AI166" s="4">
        <v>0.93979999999999997</v>
      </c>
      <c r="AJ166" s="3">
        <v>1675077838</v>
      </c>
      <c r="AK166" s="3">
        <v>371389</v>
      </c>
      <c r="AL166" s="3">
        <v>0</v>
      </c>
      <c r="AM166" s="3">
        <v>0</v>
      </c>
      <c r="AN166" s="3">
        <v>311104</v>
      </c>
      <c r="AO166" s="3">
        <v>0</v>
      </c>
      <c r="AP166" s="3">
        <v>0</v>
      </c>
      <c r="AQ166" s="3">
        <v>4522</v>
      </c>
      <c r="AR166" s="3">
        <v>4747</v>
      </c>
      <c r="AS166" s="3">
        <v>6870158</v>
      </c>
      <c r="AT166" s="2">
        <v>1455.1389999999999</v>
      </c>
      <c r="AU166" s="2">
        <v>1430</v>
      </c>
      <c r="AV166" s="5" t="s">
        <v>1606</v>
      </c>
      <c r="AW166" s="3">
        <v>5938946</v>
      </c>
      <c r="AX166" s="3">
        <v>0</v>
      </c>
      <c r="AY166" s="3">
        <v>144860</v>
      </c>
      <c r="AZ166" s="3">
        <v>0</v>
      </c>
      <c r="BA166" s="3">
        <f t="shared" si="65"/>
        <v>6153</v>
      </c>
      <c r="BB166" s="3">
        <f t="shared" si="51"/>
        <v>4522</v>
      </c>
      <c r="BC166" s="3">
        <f t="shared" si="52"/>
        <v>4747</v>
      </c>
      <c r="BD166" s="3">
        <f t="shared" si="53"/>
        <v>6153</v>
      </c>
      <c r="BE166" s="3">
        <f t="shared" si="54"/>
        <v>6870157.2000000002</v>
      </c>
      <c r="BF166" s="3">
        <f t="shared" si="66"/>
        <v>6739996.2000000002</v>
      </c>
      <c r="BG166" s="2">
        <f t="shared" si="55"/>
        <v>1455.166702222228</v>
      </c>
      <c r="BH166" s="6">
        <f t="shared" si="56"/>
        <v>1.4999999999999999E-2</v>
      </c>
      <c r="BI166" s="3">
        <f t="shared" si="67"/>
        <v>6018349.0045045083</v>
      </c>
      <c r="BJ166" s="3">
        <f t="shared" si="57"/>
        <v>747955684.94222522</v>
      </c>
      <c r="BK166" s="3">
        <f t="shared" si="68"/>
        <v>927122153.05777478</v>
      </c>
      <c r="BL166" s="3">
        <f t="shared" si="69"/>
        <v>8522913.5353218894</v>
      </c>
      <c r="BM166" s="3">
        <f t="shared" si="58"/>
        <v>4725.1352399541438</v>
      </c>
      <c r="BN166" s="3">
        <f t="shared" si="59"/>
        <v>144299.16779109335</v>
      </c>
      <c r="BO166" s="3">
        <f t="shared" si="70"/>
        <v>161196.67448801413</v>
      </c>
      <c r="BP166" s="3">
        <f t="shared" si="71"/>
        <v>8378614.3675307957</v>
      </c>
      <c r="BQ166" s="3">
        <f t="shared" si="60"/>
        <v>464925761.36000186</v>
      </c>
      <c r="BR166" s="3">
        <f t="shared" si="72"/>
        <v>1210152076.6399982</v>
      </c>
      <c r="BS166" s="3">
        <f t="shared" si="73"/>
        <v>0</v>
      </c>
      <c r="BT166" s="3">
        <f t="shared" si="61"/>
        <v>0</v>
      </c>
      <c r="BU166" s="3">
        <f t="shared" si="62"/>
        <v>0</v>
      </c>
      <c r="BV166" s="3">
        <f t="shared" si="63"/>
        <v>0</v>
      </c>
      <c r="BW166" s="3">
        <f t="shared" si="74"/>
        <v>0</v>
      </c>
      <c r="BX166" s="3">
        <f t="shared" si="64"/>
        <v>8378614.3675307957</v>
      </c>
      <c r="BY166" s="3">
        <f t="shared" si="75"/>
        <v>0</v>
      </c>
    </row>
    <row r="167" spans="1:77" x14ac:dyDescent="0.25">
      <c r="A167">
        <v>234902</v>
      </c>
      <c r="B167" t="s">
        <v>243</v>
      </c>
      <c r="C167" s="37">
        <v>42779.493055555555</v>
      </c>
      <c r="D167" s="5" t="s">
        <v>75</v>
      </c>
      <c r="E167" s="2">
        <v>1837.7650000000001</v>
      </c>
      <c r="F167" s="2">
        <v>156.00700000000001</v>
      </c>
      <c r="G167" s="2">
        <v>17.518999999999998</v>
      </c>
      <c r="H167" s="2">
        <v>0.41499999999999998</v>
      </c>
      <c r="I167" s="2">
        <v>0</v>
      </c>
      <c r="J167" s="2">
        <v>0</v>
      </c>
      <c r="K167" s="2">
        <v>0</v>
      </c>
      <c r="L167" s="2">
        <v>149.761</v>
      </c>
      <c r="M167" s="2">
        <v>101.956</v>
      </c>
      <c r="N167" s="2">
        <v>963.96400000000006</v>
      </c>
      <c r="O167" s="2">
        <v>6.0000000000000001E-3</v>
      </c>
      <c r="P167" s="2">
        <v>52.36</v>
      </c>
      <c r="Q167" s="2">
        <v>0</v>
      </c>
      <c r="R167" s="3">
        <v>160693</v>
      </c>
      <c r="S167" s="3">
        <v>0</v>
      </c>
      <c r="T167" s="3">
        <v>-6930</v>
      </c>
      <c r="U167" s="3">
        <v>-268</v>
      </c>
      <c r="V167" s="3">
        <v>0</v>
      </c>
      <c r="W167" s="3">
        <v>147896</v>
      </c>
      <c r="X167" s="3">
        <v>29269</v>
      </c>
      <c r="Y167" s="4">
        <v>0.98</v>
      </c>
      <c r="Z167" s="4">
        <v>1.04</v>
      </c>
      <c r="AA167" s="5" t="s">
        <v>75</v>
      </c>
      <c r="AB167" s="3">
        <v>176205</v>
      </c>
      <c r="AC167" s="3">
        <v>4335639</v>
      </c>
      <c r="AD167" s="2">
        <v>1878.0167326000001</v>
      </c>
      <c r="AE167" s="3">
        <v>201551646</v>
      </c>
      <c r="AF167" s="3">
        <v>6370917</v>
      </c>
      <c r="AG167" s="3">
        <v>0</v>
      </c>
      <c r="AH167" s="3">
        <v>6760973</v>
      </c>
      <c r="AI167" s="4">
        <v>1.04</v>
      </c>
      <c r="AJ167" s="3">
        <v>616670891</v>
      </c>
      <c r="AK167" s="3">
        <v>783700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5037</v>
      </c>
      <c r="AR167" s="3">
        <v>5180</v>
      </c>
      <c r="AS167" s="3">
        <v>13869206</v>
      </c>
      <c r="AT167" s="2">
        <v>2656.3960000000002</v>
      </c>
      <c r="AV167" s="5" t="s">
        <v>1945</v>
      </c>
      <c r="AX167" s="3">
        <v>0</v>
      </c>
      <c r="AZ167" s="3">
        <v>0</v>
      </c>
      <c r="BA167" s="3">
        <f t="shared" si="65"/>
        <v>5590</v>
      </c>
      <c r="BB167" s="3">
        <f t="shared" si="51"/>
        <v>5037</v>
      </c>
      <c r="BC167" s="3">
        <f t="shared" si="52"/>
        <v>5180</v>
      </c>
      <c r="BD167" s="3">
        <f t="shared" si="53"/>
        <v>5590</v>
      </c>
      <c r="BE167" s="3">
        <f t="shared" si="54"/>
        <v>13869205.5057</v>
      </c>
      <c r="BF167" s="3">
        <f t="shared" si="66"/>
        <v>13567546.5057</v>
      </c>
      <c r="BG167" s="2">
        <f t="shared" si="55"/>
        <v>2656.3971523608866</v>
      </c>
      <c r="BH167" s="6">
        <f t="shared" si="56"/>
        <v>1.4999999999999999E-2</v>
      </c>
      <c r="BI167" s="3">
        <f t="shared" si="67"/>
        <v>5598165.1588389743</v>
      </c>
      <c r="BJ167" s="3">
        <f t="shared" si="57"/>
        <v>1365388136.3134956</v>
      </c>
      <c r="BK167" s="3">
        <f t="shared" si="68"/>
        <v>0</v>
      </c>
      <c r="BL167" s="3">
        <f t="shared" si="69"/>
        <v>0</v>
      </c>
      <c r="BM167" s="3">
        <f t="shared" si="58"/>
        <v>0</v>
      </c>
      <c r="BN167" s="3">
        <f t="shared" si="59"/>
        <v>0</v>
      </c>
      <c r="BO167" s="3">
        <f t="shared" si="70"/>
        <v>0</v>
      </c>
      <c r="BP167" s="3">
        <f t="shared" si="71"/>
        <v>0</v>
      </c>
      <c r="BQ167" s="3">
        <f t="shared" si="60"/>
        <v>848718890.17930329</v>
      </c>
      <c r="BR167" s="3">
        <f t="shared" si="72"/>
        <v>0</v>
      </c>
      <c r="BS167" s="3">
        <f t="shared" si="73"/>
        <v>0</v>
      </c>
      <c r="BT167" s="3">
        <f t="shared" si="61"/>
        <v>0</v>
      </c>
      <c r="BU167" s="3">
        <f t="shared" si="62"/>
        <v>0</v>
      </c>
      <c r="BV167" s="3">
        <f t="shared" si="63"/>
        <v>0</v>
      </c>
      <c r="BW167" s="3">
        <f t="shared" si="74"/>
        <v>0</v>
      </c>
      <c r="BX167" s="3">
        <f t="shared" si="64"/>
        <v>0</v>
      </c>
      <c r="BY167" s="3">
        <f t="shared" si="75"/>
        <v>7825830.7739000004</v>
      </c>
    </row>
    <row r="168" spans="1:77" x14ac:dyDescent="0.25">
      <c r="A168">
        <v>71907</v>
      </c>
      <c r="B168" t="s">
        <v>244</v>
      </c>
      <c r="C168" s="37">
        <v>42779.493055555555</v>
      </c>
      <c r="D168" s="5" t="s">
        <v>75</v>
      </c>
      <c r="E168" s="2">
        <v>5283.77</v>
      </c>
      <c r="F168" s="2">
        <v>437.66</v>
      </c>
      <c r="G168" s="2">
        <v>85.566000000000003</v>
      </c>
      <c r="H168" s="2">
        <v>0</v>
      </c>
      <c r="I168" s="2">
        <v>0</v>
      </c>
      <c r="J168" s="2">
        <v>0</v>
      </c>
      <c r="K168" s="2">
        <v>0</v>
      </c>
      <c r="L168" s="2">
        <v>310.01</v>
      </c>
      <c r="M168" s="2">
        <v>286.58199999999999</v>
      </c>
      <c r="N168" s="2">
        <v>5674.3289999999997</v>
      </c>
      <c r="O168" s="2">
        <v>2.012</v>
      </c>
      <c r="P168" s="2">
        <v>1542.5419999999999</v>
      </c>
      <c r="Q168" s="2">
        <v>0</v>
      </c>
      <c r="R168" s="3">
        <v>490701</v>
      </c>
      <c r="S168" s="3">
        <v>0</v>
      </c>
      <c r="T168" s="3">
        <v>-19482</v>
      </c>
      <c r="U168" s="3">
        <v>-753</v>
      </c>
      <c r="V168" s="3">
        <v>0</v>
      </c>
      <c r="W168" s="3">
        <v>406810</v>
      </c>
      <c r="X168" s="3">
        <v>865983</v>
      </c>
      <c r="Y168" s="4">
        <v>1</v>
      </c>
      <c r="Z168" s="4">
        <v>1.1299999999999999</v>
      </c>
      <c r="AA168" s="5" t="s">
        <v>75</v>
      </c>
      <c r="AB168" s="3">
        <v>122781</v>
      </c>
      <c r="AC168" s="3">
        <v>11461717</v>
      </c>
      <c r="AD168" s="2">
        <v>4695.9696701000003</v>
      </c>
      <c r="AE168" s="3">
        <v>260758797</v>
      </c>
      <c r="AF168" s="3">
        <v>18896078</v>
      </c>
      <c r="AG168" s="3">
        <v>2078568</v>
      </c>
      <c r="AH168" s="3">
        <v>22108411</v>
      </c>
      <c r="AI168" s="4">
        <v>1.17</v>
      </c>
      <c r="AJ168" s="3">
        <v>1733675303</v>
      </c>
      <c r="AK168" s="3">
        <v>2167634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5140</v>
      </c>
      <c r="AR168" s="3">
        <v>5614</v>
      </c>
      <c r="AS168" s="3">
        <v>43332732</v>
      </c>
      <c r="AT168" s="2">
        <v>7911.1210000000001</v>
      </c>
      <c r="AV168" s="5" t="s">
        <v>1417</v>
      </c>
      <c r="BA168" s="3">
        <f t="shared" si="65"/>
        <v>5614</v>
      </c>
      <c r="BB168" s="3">
        <f t="shared" si="51"/>
        <v>5140</v>
      </c>
      <c r="BC168" s="3">
        <f t="shared" si="52"/>
        <v>5614</v>
      </c>
      <c r="BD168" s="3">
        <f t="shared" si="53"/>
        <v>5614</v>
      </c>
      <c r="BE168" s="3">
        <f t="shared" si="54"/>
        <v>43332729.164039999</v>
      </c>
      <c r="BF168" s="3">
        <f t="shared" si="66"/>
        <v>42454700.164039999</v>
      </c>
      <c r="BG168" s="2">
        <f t="shared" si="55"/>
        <v>7910.9800118257408</v>
      </c>
      <c r="BH168" s="6">
        <f t="shared" si="56"/>
        <v>1.4999999999999999E-2</v>
      </c>
      <c r="BI168" s="3">
        <f t="shared" si="67"/>
        <v>17347980.146435425</v>
      </c>
      <c r="BJ168" s="3">
        <f t="shared" si="57"/>
        <v>4066243726.0784307</v>
      </c>
      <c r="BK168" s="3">
        <f t="shared" si="68"/>
        <v>0</v>
      </c>
      <c r="BL168" s="3">
        <f t="shared" si="69"/>
        <v>0</v>
      </c>
      <c r="BM168" s="3">
        <f t="shared" si="58"/>
        <v>0</v>
      </c>
      <c r="BN168" s="3">
        <f t="shared" si="59"/>
        <v>0</v>
      </c>
      <c r="BO168" s="3">
        <f t="shared" si="70"/>
        <v>0</v>
      </c>
      <c r="BP168" s="3">
        <f t="shared" si="71"/>
        <v>0</v>
      </c>
      <c r="BQ168" s="3">
        <f t="shared" si="60"/>
        <v>2527558113.7783241</v>
      </c>
      <c r="BR168" s="3">
        <f t="shared" si="72"/>
        <v>0</v>
      </c>
      <c r="BS168" s="3">
        <f t="shared" si="73"/>
        <v>0</v>
      </c>
      <c r="BT168" s="3">
        <f t="shared" si="61"/>
        <v>0</v>
      </c>
      <c r="BU168" s="3">
        <f t="shared" si="62"/>
        <v>0</v>
      </c>
      <c r="BV168" s="3">
        <f t="shared" si="63"/>
        <v>0</v>
      </c>
      <c r="BW168" s="3">
        <f t="shared" si="74"/>
        <v>0</v>
      </c>
      <c r="BX168" s="3">
        <f t="shared" si="64"/>
        <v>0</v>
      </c>
      <c r="BY168" s="3">
        <f t="shared" si="75"/>
        <v>25995976.134039998</v>
      </c>
    </row>
    <row r="169" spans="1:77" x14ac:dyDescent="0.25">
      <c r="A169">
        <v>191901</v>
      </c>
      <c r="B169" t="s">
        <v>245</v>
      </c>
      <c r="C169" s="37">
        <v>42779.493055555555</v>
      </c>
      <c r="D169" s="5" t="s">
        <v>75</v>
      </c>
      <c r="E169" s="2">
        <v>8563.58</v>
      </c>
      <c r="F169" s="2">
        <v>686.13599999999997</v>
      </c>
      <c r="G169" s="2">
        <v>168</v>
      </c>
      <c r="H169" s="2">
        <v>27.5</v>
      </c>
      <c r="I169" s="2">
        <v>0</v>
      </c>
      <c r="J169" s="2">
        <v>0</v>
      </c>
      <c r="K169" s="2">
        <v>0</v>
      </c>
      <c r="L169" s="2">
        <v>470</v>
      </c>
      <c r="M169" s="2">
        <v>360</v>
      </c>
      <c r="N169" s="2">
        <v>3125</v>
      </c>
      <c r="O169" s="2">
        <v>1.4</v>
      </c>
      <c r="P169" s="2">
        <v>133</v>
      </c>
      <c r="Q169" s="2">
        <v>0</v>
      </c>
      <c r="R169" s="3">
        <v>745250</v>
      </c>
      <c r="S169" s="3">
        <v>0</v>
      </c>
      <c r="T169" s="3">
        <v>-43118</v>
      </c>
      <c r="U169" s="3">
        <v>-1667</v>
      </c>
      <c r="V169" s="3">
        <v>0</v>
      </c>
      <c r="W169" s="3">
        <v>663778</v>
      </c>
      <c r="X169" s="3">
        <v>71155</v>
      </c>
      <c r="Y169" s="4">
        <v>0.99829999999999997</v>
      </c>
      <c r="Z169" s="4">
        <v>1.06</v>
      </c>
      <c r="AA169" s="5" t="s">
        <v>76</v>
      </c>
      <c r="AB169" s="3">
        <v>724561</v>
      </c>
      <c r="AC169" s="3">
        <v>15492853</v>
      </c>
      <c r="AD169" s="2">
        <v>6610.4548602000004</v>
      </c>
      <c r="AE169" s="3">
        <v>785171459</v>
      </c>
      <c r="AF169" s="3">
        <v>41598603</v>
      </c>
      <c r="AG169" s="3">
        <v>0</v>
      </c>
      <c r="AH169" s="3">
        <v>43336219</v>
      </c>
      <c r="AI169" s="4">
        <v>1.04</v>
      </c>
      <c r="AJ169" s="3">
        <v>3837125561</v>
      </c>
      <c r="AK169" s="3">
        <v>3543975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5131</v>
      </c>
      <c r="AR169" s="3">
        <v>5350</v>
      </c>
      <c r="AS169" s="3">
        <v>59486055</v>
      </c>
      <c r="AT169" s="2">
        <v>11095.446</v>
      </c>
      <c r="AU169" s="2">
        <v>11095.446</v>
      </c>
      <c r="AV169" s="5" t="s">
        <v>1855</v>
      </c>
      <c r="AW169" s="3">
        <v>0</v>
      </c>
      <c r="AX169" s="3">
        <v>0</v>
      </c>
      <c r="AY169" s="3">
        <v>0</v>
      </c>
      <c r="AZ169" s="3">
        <v>0</v>
      </c>
      <c r="BA169" s="3">
        <f t="shared" si="65"/>
        <v>5350</v>
      </c>
      <c r="BB169" s="3">
        <f t="shared" si="51"/>
        <v>5131</v>
      </c>
      <c r="BC169" s="3">
        <f t="shared" si="52"/>
        <v>5350</v>
      </c>
      <c r="BD169" s="3">
        <f t="shared" si="53"/>
        <v>5350</v>
      </c>
      <c r="BE169" s="3">
        <f t="shared" si="54"/>
        <v>59486054.5</v>
      </c>
      <c r="BF169" s="3">
        <f t="shared" si="66"/>
        <v>58120144.5</v>
      </c>
      <c r="BG169" s="2">
        <f t="shared" si="55"/>
        <v>11095.416617418039</v>
      </c>
      <c r="BH169" s="6">
        <f t="shared" si="56"/>
        <v>1.4999999999999999E-2</v>
      </c>
      <c r="BI169" s="3">
        <f t="shared" si="67"/>
        <v>23676385.564069241</v>
      </c>
      <c r="BJ169" s="3">
        <f t="shared" si="57"/>
        <v>5703044141.3528719</v>
      </c>
      <c r="BK169" s="3">
        <f t="shared" si="68"/>
        <v>0</v>
      </c>
      <c r="BL169" s="3">
        <f t="shared" si="69"/>
        <v>0</v>
      </c>
      <c r="BM169" s="3">
        <f t="shared" si="58"/>
        <v>0</v>
      </c>
      <c r="BN169" s="3">
        <f t="shared" si="59"/>
        <v>0</v>
      </c>
      <c r="BO169" s="3">
        <f t="shared" si="70"/>
        <v>0</v>
      </c>
      <c r="BP169" s="3">
        <f t="shared" si="71"/>
        <v>0</v>
      </c>
      <c r="BQ169" s="3">
        <f t="shared" si="60"/>
        <v>3544985609.2650633</v>
      </c>
      <c r="BR169" s="3">
        <f t="shared" si="72"/>
        <v>292139951.73493671</v>
      </c>
      <c r="BS169" s="3">
        <f t="shared" si="73"/>
        <v>0</v>
      </c>
      <c r="BT169" s="3">
        <f t="shared" si="61"/>
        <v>0</v>
      </c>
      <c r="BU169" s="3">
        <f t="shared" si="62"/>
        <v>0</v>
      </c>
      <c r="BV169" s="3">
        <f t="shared" si="63"/>
        <v>0</v>
      </c>
      <c r="BW169" s="3">
        <f t="shared" si="74"/>
        <v>0</v>
      </c>
      <c r="BX169" s="3">
        <f t="shared" si="64"/>
        <v>0</v>
      </c>
      <c r="BY169" s="3">
        <f t="shared" si="75"/>
        <v>21180030.024536997</v>
      </c>
    </row>
    <row r="170" spans="1:77" x14ac:dyDescent="0.25">
      <c r="A170">
        <v>201913</v>
      </c>
      <c r="B170" t="s">
        <v>246</v>
      </c>
      <c r="C170" s="37">
        <v>42779.493055555555</v>
      </c>
      <c r="D170" s="5" t="s">
        <v>75</v>
      </c>
      <c r="E170" s="2">
        <v>584.024</v>
      </c>
      <c r="F170" s="2">
        <v>43.975000000000001</v>
      </c>
      <c r="G170" s="2">
        <v>1.28</v>
      </c>
      <c r="H170" s="2">
        <v>0</v>
      </c>
      <c r="I170" s="2">
        <v>0</v>
      </c>
      <c r="J170" s="2">
        <v>0</v>
      </c>
      <c r="K170" s="2">
        <v>0</v>
      </c>
      <c r="L170" s="2">
        <v>27.035</v>
      </c>
      <c r="M170" s="2">
        <v>21</v>
      </c>
      <c r="N170" s="2">
        <v>531</v>
      </c>
      <c r="O170" s="2">
        <v>0</v>
      </c>
      <c r="P170" s="2">
        <v>118.2</v>
      </c>
      <c r="Q170" s="2">
        <v>0</v>
      </c>
      <c r="R170" s="3">
        <v>50562</v>
      </c>
      <c r="S170" s="3">
        <v>0</v>
      </c>
      <c r="T170" s="3">
        <v>-1359</v>
      </c>
      <c r="U170" s="3">
        <v>-53</v>
      </c>
      <c r="V170" s="3">
        <v>0</v>
      </c>
      <c r="W170" s="3">
        <v>65726</v>
      </c>
      <c r="X170" s="3">
        <v>77799</v>
      </c>
      <c r="Y170" s="4">
        <v>1</v>
      </c>
      <c r="Z170" s="4">
        <v>1.03</v>
      </c>
      <c r="AA170" s="5" t="s">
        <v>75</v>
      </c>
      <c r="AB170" s="3">
        <v>153122</v>
      </c>
      <c r="AC170" s="3">
        <v>1386275</v>
      </c>
      <c r="AD170" s="2">
        <v>538.77485850000005</v>
      </c>
      <c r="AE170" s="3">
        <v>42338683</v>
      </c>
      <c r="AF170" s="3">
        <v>1246060</v>
      </c>
      <c r="AG170" s="3">
        <v>137066</v>
      </c>
      <c r="AH170" s="3">
        <v>1457890</v>
      </c>
      <c r="AI170" s="4">
        <v>1.17</v>
      </c>
      <c r="AJ170" s="3">
        <v>120885251</v>
      </c>
      <c r="AK170" s="3">
        <v>229379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5140</v>
      </c>
      <c r="AR170" s="3">
        <v>5249</v>
      </c>
      <c r="AS170" s="3">
        <v>5291251</v>
      </c>
      <c r="AT170" s="2">
        <v>996.62</v>
      </c>
      <c r="AV170" s="5" t="s">
        <v>1879</v>
      </c>
      <c r="BA170" s="3">
        <f t="shared" si="65"/>
        <v>6582</v>
      </c>
      <c r="BB170" s="3">
        <f t="shared" si="51"/>
        <v>5140</v>
      </c>
      <c r="BC170" s="3">
        <f t="shared" si="52"/>
        <v>5249</v>
      </c>
      <c r="BD170" s="3">
        <f t="shared" si="53"/>
        <v>6582</v>
      </c>
      <c r="BE170" s="3">
        <f t="shared" si="54"/>
        <v>5291252.0535000004</v>
      </c>
      <c r="BF170" s="3">
        <f t="shared" si="66"/>
        <v>5176323.0535000004</v>
      </c>
      <c r="BG170" s="2">
        <f t="shared" si="55"/>
        <v>996.61043835682437</v>
      </c>
      <c r="BH170" s="6">
        <f t="shared" si="56"/>
        <v>1.4999999999999999E-2</v>
      </c>
      <c r="BI170" s="3">
        <f t="shared" si="67"/>
        <v>2618153.8697528308</v>
      </c>
      <c r="BJ170" s="3">
        <f t="shared" si="57"/>
        <v>512257765.31540775</v>
      </c>
      <c r="BK170" s="3">
        <f t="shared" si="68"/>
        <v>0</v>
      </c>
      <c r="BL170" s="3">
        <f t="shared" si="69"/>
        <v>0</v>
      </c>
      <c r="BM170" s="3">
        <f t="shared" si="58"/>
        <v>0</v>
      </c>
      <c r="BN170" s="3">
        <f t="shared" si="59"/>
        <v>0</v>
      </c>
      <c r="BO170" s="3">
        <f t="shared" si="70"/>
        <v>0</v>
      </c>
      <c r="BP170" s="3">
        <f t="shared" si="71"/>
        <v>0</v>
      </c>
      <c r="BQ170" s="3">
        <f t="shared" si="60"/>
        <v>318417035.05500537</v>
      </c>
      <c r="BR170" s="3">
        <f t="shared" si="72"/>
        <v>0</v>
      </c>
      <c r="BS170" s="3">
        <f t="shared" si="73"/>
        <v>0</v>
      </c>
      <c r="BT170" s="3">
        <f t="shared" si="61"/>
        <v>0</v>
      </c>
      <c r="BU170" s="3">
        <f t="shared" si="62"/>
        <v>0</v>
      </c>
      <c r="BV170" s="3">
        <f t="shared" si="63"/>
        <v>0</v>
      </c>
      <c r="BW170" s="3">
        <f t="shared" si="74"/>
        <v>0</v>
      </c>
      <c r="BX170" s="3">
        <f t="shared" si="64"/>
        <v>0</v>
      </c>
      <c r="BY170" s="3">
        <f t="shared" si="75"/>
        <v>4082399.5435000006</v>
      </c>
    </row>
    <row r="171" spans="1:77" x14ac:dyDescent="0.25">
      <c r="A171">
        <v>64903</v>
      </c>
      <c r="B171" t="s">
        <v>247</v>
      </c>
      <c r="C171" s="37">
        <v>42779.493055555555</v>
      </c>
      <c r="D171" s="5" t="s">
        <v>75</v>
      </c>
      <c r="E171" s="2">
        <v>2209.5450000000001</v>
      </c>
      <c r="F171" s="2">
        <v>118.512</v>
      </c>
      <c r="G171" s="2">
        <v>47.793999999999997</v>
      </c>
      <c r="H171" s="2">
        <v>0</v>
      </c>
      <c r="I171" s="2">
        <v>0</v>
      </c>
      <c r="J171" s="2">
        <v>0</v>
      </c>
      <c r="K171" s="2">
        <v>0</v>
      </c>
      <c r="L171" s="2">
        <v>120.30800000000001</v>
      </c>
      <c r="M171" s="2">
        <v>118.367</v>
      </c>
      <c r="N171" s="2">
        <v>2162.8789999999999</v>
      </c>
      <c r="O171" s="2">
        <v>0.188</v>
      </c>
      <c r="P171" s="2">
        <v>134.94</v>
      </c>
      <c r="Q171" s="2">
        <v>0</v>
      </c>
      <c r="R171" s="3">
        <v>169869</v>
      </c>
      <c r="S171" s="3">
        <v>0</v>
      </c>
      <c r="T171" s="3">
        <v>0</v>
      </c>
      <c r="U171" s="3">
        <v>0</v>
      </c>
      <c r="V171" s="3">
        <v>0</v>
      </c>
      <c r="W171" s="3">
        <v>190805</v>
      </c>
      <c r="X171" s="3">
        <v>80519</v>
      </c>
      <c r="Y171" s="4">
        <v>1</v>
      </c>
      <c r="Z171" s="4">
        <v>1.1200000000000001</v>
      </c>
      <c r="AA171" s="5" t="s">
        <v>76</v>
      </c>
      <c r="AB171" s="3">
        <v>324556</v>
      </c>
      <c r="AC171" s="3">
        <v>9007610</v>
      </c>
      <c r="AD171" s="2">
        <v>3745.0860426999898</v>
      </c>
      <c r="AE171" s="3">
        <v>295816180</v>
      </c>
      <c r="AF171" s="3">
        <v>64234830</v>
      </c>
      <c r="AG171" s="3">
        <v>0</v>
      </c>
      <c r="AH171" s="3">
        <v>68088920</v>
      </c>
      <c r="AI171" s="4">
        <v>1.06</v>
      </c>
      <c r="AJ171" s="3">
        <v>5998433849</v>
      </c>
      <c r="AK171" s="3">
        <v>831904</v>
      </c>
      <c r="AL171" s="3">
        <v>0</v>
      </c>
      <c r="AM171" s="3">
        <v>0</v>
      </c>
      <c r="AN171" s="3">
        <v>528828</v>
      </c>
      <c r="AO171" s="3">
        <v>0</v>
      </c>
      <c r="AP171" s="3">
        <v>0</v>
      </c>
      <c r="AQ171" s="3">
        <v>5140</v>
      </c>
      <c r="AR171" s="3">
        <v>5578</v>
      </c>
      <c r="AS171" s="3">
        <v>18284188</v>
      </c>
      <c r="AT171" s="2">
        <v>3350.1579999999999</v>
      </c>
      <c r="AU171" s="2">
        <v>3041.3629999999998</v>
      </c>
      <c r="AV171" s="5" t="s">
        <v>1476</v>
      </c>
      <c r="AW171" s="3">
        <v>26179574</v>
      </c>
      <c r="AX171" s="3">
        <v>0</v>
      </c>
      <c r="AY171" s="3">
        <v>688465</v>
      </c>
      <c r="AZ171" s="3">
        <v>0</v>
      </c>
      <c r="BA171" s="3">
        <f t="shared" si="65"/>
        <v>5967</v>
      </c>
      <c r="BB171" s="3">
        <f t="shared" si="51"/>
        <v>5140</v>
      </c>
      <c r="BC171" s="3">
        <f t="shared" si="52"/>
        <v>5578</v>
      </c>
      <c r="BD171" s="3">
        <f t="shared" si="53"/>
        <v>5967</v>
      </c>
      <c r="BE171" s="3">
        <f t="shared" si="54"/>
        <v>18284188.207040008</v>
      </c>
      <c r="BF171" s="3">
        <f t="shared" si="66"/>
        <v>17923514.207040008</v>
      </c>
      <c r="BG171" s="2">
        <f t="shared" si="55"/>
        <v>3350.1580219793232</v>
      </c>
      <c r="BH171" s="6">
        <f t="shared" si="56"/>
        <v>1.4999999999999999E-2</v>
      </c>
      <c r="BI171" s="3">
        <f t="shared" si="67"/>
        <v>7516163.4224517941</v>
      </c>
      <c r="BJ171" s="3">
        <f t="shared" si="57"/>
        <v>1721981223.2973721</v>
      </c>
      <c r="BK171" s="3">
        <f t="shared" si="68"/>
        <v>4276452625.7026281</v>
      </c>
      <c r="BL171" s="3">
        <f t="shared" si="69"/>
        <v>45794821.503425725</v>
      </c>
      <c r="BM171" s="3">
        <f t="shared" si="58"/>
        <v>5504.220510076012</v>
      </c>
      <c r="BN171" s="3">
        <f t="shared" si="59"/>
        <v>665595.73940896941</v>
      </c>
      <c r="BO171" s="3">
        <f t="shared" si="70"/>
        <v>355675.84073904564</v>
      </c>
      <c r="BP171" s="3">
        <f t="shared" si="71"/>
        <v>45129225.764016747</v>
      </c>
      <c r="BQ171" s="3">
        <f t="shared" si="60"/>
        <v>1070375488.0223937</v>
      </c>
      <c r="BR171" s="3">
        <f t="shared" si="72"/>
        <v>4928058360.9776058</v>
      </c>
      <c r="BS171" s="3">
        <f t="shared" si="73"/>
        <v>0</v>
      </c>
      <c r="BT171" s="3">
        <f t="shared" si="61"/>
        <v>0</v>
      </c>
      <c r="BU171" s="3">
        <f t="shared" si="62"/>
        <v>0</v>
      </c>
      <c r="BV171" s="3">
        <f t="shared" si="63"/>
        <v>0</v>
      </c>
      <c r="BW171" s="3">
        <f t="shared" si="74"/>
        <v>0</v>
      </c>
      <c r="BX171" s="3">
        <f t="shared" si="64"/>
        <v>45129225.764016747</v>
      </c>
      <c r="BY171" s="3">
        <f t="shared" si="75"/>
        <v>0</v>
      </c>
    </row>
    <row r="172" spans="1:77" x14ac:dyDescent="0.25">
      <c r="A172">
        <v>220919</v>
      </c>
      <c r="B172" t="s">
        <v>248</v>
      </c>
      <c r="C172" s="37">
        <v>42779.493055555555</v>
      </c>
      <c r="D172" s="5" t="s">
        <v>75</v>
      </c>
      <c r="E172" s="2">
        <v>7095.35</v>
      </c>
      <c r="F172" s="2">
        <v>685.75199999999995</v>
      </c>
      <c r="G172" s="2">
        <v>13.6</v>
      </c>
      <c r="H172" s="2">
        <v>0.96599999999999997</v>
      </c>
      <c r="I172" s="2">
        <v>0</v>
      </c>
      <c r="J172" s="2">
        <v>0</v>
      </c>
      <c r="K172" s="2">
        <v>0</v>
      </c>
      <c r="L172" s="2">
        <v>282</v>
      </c>
      <c r="M172" s="2">
        <v>379.99799999999902</v>
      </c>
      <c r="N172" s="2">
        <v>140</v>
      </c>
      <c r="O172" s="2">
        <v>0</v>
      </c>
      <c r="P172" s="2">
        <v>82.5</v>
      </c>
      <c r="Q172" s="2">
        <v>0</v>
      </c>
      <c r="R172" s="3">
        <v>715341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45416</v>
      </c>
      <c r="Y172" s="4">
        <v>1</v>
      </c>
      <c r="Z172" s="4">
        <v>1.1000000000000001</v>
      </c>
      <c r="AA172" s="5" t="s">
        <v>75</v>
      </c>
      <c r="AB172" s="3">
        <v>3366665</v>
      </c>
      <c r="AC172" s="3">
        <v>6067868</v>
      </c>
      <c r="AD172" s="2">
        <v>2525.2788427</v>
      </c>
      <c r="AE172" s="3">
        <v>837019969</v>
      </c>
      <c r="AF172" s="3">
        <v>70712134</v>
      </c>
      <c r="AG172" s="3">
        <v>0</v>
      </c>
      <c r="AH172" s="3">
        <v>73540619</v>
      </c>
      <c r="AI172" s="4">
        <v>1.04</v>
      </c>
      <c r="AJ172" s="3">
        <v>6287210118</v>
      </c>
      <c r="AK172" s="3">
        <v>3000967</v>
      </c>
      <c r="AL172" s="3">
        <v>0</v>
      </c>
      <c r="AM172" s="3">
        <v>0</v>
      </c>
      <c r="AN172" s="3">
        <v>539237</v>
      </c>
      <c r="AO172" s="3">
        <v>0</v>
      </c>
      <c r="AP172" s="3">
        <v>0</v>
      </c>
      <c r="AQ172" s="3">
        <v>5140</v>
      </c>
      <c r="AR172" s="3">
        <v>5505</v>
      </c>
      <c r="AS172" s="3">
        <v>46200269</v>
      </c>
      <c r="AT172" s="2">
        <v>8555.8420000000006</v>
      </c>
      <c r="AU172" s="2">
        <v>8772</v>
      </c>
      <c r="AV172" s="5" t="s">
        <v>1297</v>
      </c>
      <c r="AW172" s="3">
        <v>19243333</v>
      </c>
      <c r="AX172" s="3">
        <v>0</v>
      </c>
      <c r="AY172" s="3">
        <v>276794</v>
      </c>
      <c r="AZ172" s="3">
        <v>0</v>
      </c>
      <c r="BA172" s="3">
        <f t="shared" si="65"/>
        <v>5505</v>
      </c>
      <c r="BB172" s="3">
        <f t="shared" si="51"/>
        <v>5140</v>
      </c>
      <c r="BC172" s="3">
        <f t="shared" si="52"/>
        <v>5505</v>
      </c>
      <c r="BD172" s="3">
        <f t="shared" si="53"/>
        <v>5505</v>
      </c>
      <c r="BE172" s="3">
        <f t="shared" si="54"/>
        <v>46200270.058799997</v>
      </c>
      <c r="BF172" s="3">
        <f t="shared" si="66"/>
        <v>45484929.058799997</v>
      </c>
      <c r="BG172" s="2">
        <f t="shared" si="55"/>
        <v>8555.8418740466932</v>
      </c>
      <c r="BH172" s="6">
        <f t="shared" si="56"/>
        <v>1.4999999999999999E-2</v>
      </c>
      <c r="BI172" s="3">
        <f t="shared" si="67"/>
        <v>28963967.382125519</v>
      </c>
      <c r="BJ172" s="3">
        <f t="shared" si="57"/>
        <v>4397702723.2600002</v>
      </c>
      <c r="BK172" s="3">
        <f t="shared" si="68"/>
        <v>1889507394.7399998</v>
      </c>
      <c r="BL172" s="3">
        <f t="shared" si="69"/>
        <v>21251254.146624301</v>
      </c>
      <c r="BM172" s="3">
        <f t="shared" si="58"/>
        <v>5780.9483369965528</v>
      </c>
      <c r="BN172" s="3">
        <f t="shared" si="59"/>
        <v>276794</v>
      </c>
      <c r="BO172" s="3">
        <f t="shared" si="70"/>
        <v>155824.93985076802</v>
      </c>
      <c r="BP172" s="3">
        <f t="shared" si="71"/>
        <v>20974460.146624301</v>
      </c>
      <c r="BQ172" s="3">
        <f t="shared" si="60"/>
        <v>2733591478.7579184</v>
      </c>
      <c r="BR172" s="3">
        <f t="shared" si="72"/>
        <v>3553618639.2420816</v>
      </c>
      <c r="BS172" s="3">
        <f t="shared" si="73"/>
        <v>0</v>
      </c>
      <c r="BT172" s="3">
        <f t="shared" si="61"/>
        <v>0</v>
      </c>
      <c r="BU172" s="3">
        <f t="shared" si="62"/>
        <v>0</v>
      </c>
      <c r="BV172" s="3">
        <f t="shared" si="63"/>
        <v>0</v>
      </c>
      <c r="BW172" s="3">
        <f t="shared" si="74"/>
        <v>0</v>
      </c>
      <c r="BX172" s="3">
        <f t="shared" si="64"/>
        <v>20974460.146624301</v>
      </c>
      <c r="BY172" s="3">
        <f t="shared" si="75"/>
        <v>0</v>
      </c>
    </row>
    <row r="173" spans="1:77" x14ac:dyDescent="0.25">
      <c r="A173">
        <v>57903</v>
      </c>
      <c r="B173" t="s">
        <v>249</v>
      </c>
      <c r="C173" s="37">
        <v>42779.493055555555</v>
      </c>
      <c r="D173" s="5" t="s">
        <v>75</v>
      </c>
      <c r="E173" s="2">
        <v>22888.737000000001</v>
      </c>
      <c r="F173" s="2">
        <v>2239.837</v>
      </c>
      <c r="G173" s="2">
        <v>168.58799999999999</v>
      </c>
      <c r="H173" s="2">
        <v>1.173</v>
      </c>
      <c r="I173" s="2">
        <v>0</v>
      </c>
      <c r="J173" s="2">
        <v>0</v>
      </c>
      <c r="K173" s="2">
        <v>0</v>
      </c>
      <c r="L173" s="2">
        <v>1207</v>
      </c>
      <c r="M173" s="2">
        <v>1240.5999999999999</v>
      </c>
      <c r="N173" s="2">
        <v>18084</v>
      </c>
      <c r="O173" s="2">
        <v>4.4210000000000003</v>
      </c>
      <c r="P173" s="2">
        <v>6279</v>
      </c>
      <c r="Q173" s="2">
        <v>0</v>
      </c>
      <c r="R173" s="3">
        <v>1863950</v>
      </c>
      <c r="S173" s="3">
        <v>0</v>
      </c>
      <c r="T173" s="3">
        <v>-173230</v>
      </c>
      <c r="U173" s="3">
        <v>-6694</v>
      </c>
      <c r="V173" s="3">
        <v>0</v>
      </c>
      <c r="W173" s="3">
        <v>0</v>
      </c>
      <c r="X173" s="3">
        <v>3548263</v>
      </c>
      <c r="Y173" s="4">
        <v>1</v>
      </c>
      <c r="Z173" s="4">
        <v>1.1399999999999999</v>
      </c>
      <c r="AA173" s="5" t="s">
        <v>75</v>
      </c>
      <c r="AB173" s="3">
        <v>22563591</v>
      </c>
      <c r="AC173" s="3">
        <v>46513607</v>
      </c>
      <c r="AD173" s="2">
        <v>19724.276574300002</v>
      </c>
      <c r="AE173" s="3">
        <v>7462785448</v>
      </c>
      <c r="AF173" s="3">
        <v>173507351</v>
      </c>
      <c r="AG173" s="3">
        <v>19085809</v>
      </c>
      <c r="AH173" s="3">
        <v>203003601</v>
      </c>
      <c r="AI173" s="4">
        <v>1.17</v>
      </c>
      <c r="AJ173" s="3">
        <v>15416075523</v>
      </c>
      <c r="AK173" s="3">
        <v>9390597</v>
      </c>
      <c r="AL173" s="3">
        <v>0</v>
      </c>
      <c r="AM173" s="3">
        <v>0</v>
      </c>
      <c r="AN173" s="3">
        <v>933000</v>
      </c>
      <c r="AO173" s="3">
        <v>0</v>
      </c>
      <c r="AP173" s="3">
        <v>0</v>
      </c>
      <c r="AQ173" s="3">
        <v>5140</v>
      </c>
      <c r="AR173" s="3">
        <v>5651</v>
      </c>
      <c r="AS173" s="3">
        <v>178856376</v>
      </c>
      <c r="AT173" s="2">
        <v>32910.858999999997</v>
      </c>
      <c r="AU173" s="2">
        <v>31869.248</v>
      </c>
      <c r="AV173" s="5" t="s">
        <v>1321</v>
      </c>
      <c r="AW173" s="3">
        <v>0</v>
      </c>
      <c r="AX173" s="3">
        <v>5762728</v>
      </c>
      <c r="AY173" s="3">
        <v>0</v>
      </c>
      <c r="AZ173" s="3">
        <v>241269</v>
      </c>
      <c r="BA173" s="3">
        <f t="shared" si="65"/>
        <v>5651</v>
      </c>
      <c r="BB173" s="3">
        <f t="shared" si="51"/>
        <v>5140</v>
      </c>
      <c r="BC173" s="3">
        <f t="shared" si="52"/>
        <v>5651</v>
      </c>
      <c r="BD173" s="3">
        <f t="shared" si="53"/>
        <v>5651</v>
      </c>
      <c r="BE173" s="3">
        <f t="shared" si="54"/>
        <v>178856378.55591002</v>
      </c>
      <c r="BF173" s="3">
        <f t="shared" si="66"/>
        <v>177165658.55591002</v>
      </c>
      <c r="BG173" s="2">
        <f t="shared" si="55"/>
        <v>32909.615898649958</v>
      </c>
      <c r="BH173" s="6">
        <f t="shared" si="56"/>
        <v>1.4999999999999999E-2</v>
      </c>
      <c r="BI173" s="3">
        <f t="shared" si="67"/>
        <v>105863518.65649113</v>
      </c>
      <c r="BJ173" s="3">
        <f t="shared" si="57"/>
        <v>16915542571.906078</v>
      </c>
      <c r="BK173" s="3">
        <f t="shared" si="68"/>
        <v>0</v>
      </c>
      <c r="BL173" s="3">
        <f t="shared" si="69"/>
        <v>0</v>
      </c>
      <c r="BM173" s="3">
        <f t="shared" si="58"/>
        <v>0</v>
      </c>
      <c r="BN173" s="3">
        <f t="shared" si="59"/>
        <v>0</v>
      </c>
      <c r="BO173" s="3">
        <f t="shared" si="70"/>
        <v>0</v>
      </c>
      <c r="BP173" s="3">
        <f t="shared" si="71"/>
        <v>0</v>
      </c>
      <c r="BQ173" s="3">
        <f t="shared" si="60"/>
        <v>10514622279.618662</v>
      </c>
      <c r="BR173" s="3">
        <f t="shared" si="72"/>
        <v>4901453243.3813381</v>
      </c>
      <c r="BS173" s="3">
        <f t="shared" si="73"/>
        <v>6068224.0616969978</v>
      </c>
      <c r="BT173" s="3">
        <f t="shared" si="61"/>
        <v>395.55566307405667</v>
      </c>
      <c r="BU173" s="3">
        <f t="shared" si="62"/>
        <v>241269</v>
      </c>
      <c r="BV173" s="3">
        <f t="shared" si="63"/>
        <v>27889.421772194568</v>
      </c>
      <c r="BW173" s="3">
        <f t="shared" si="74"/>
        <v>5799065.6399248028</v>
      </c>
      <c r="BX173" s="3">
        <f t="shared" si="64"/>
        <v>5799065.6399248028</v>
      </c>
      <c r="BY173" s="3">
        <f t="shared" si="75"/>
        <v>24695623.325910032</v>
      </c>
    </row>
    <row r="174" spans="1:77" x14ac:dyDescent="0.25">
      <c r="A174">
        <v>183902</v>
      </c>
      <c r="B174" t="s">
        <v>250</v>
      </c>
      <c r="C174" s="37">
        <v>42779.493055555555</v>
      </c>
      <c r="D174" s="5" t="s">
        <v>75</v>
      </c>
      <c r="E174" s="2">
        <v>2306.6129999999998</v>
      </c>
      <c r="F174" s="2">
        <v>275.221</v>
      </c>
      <c r="G174" s="2">
        <v>28.882999999999999</v>
      </c>
      <c r="H174" s="2">
        <v>0</v>
      </c>
      <c r="I174" s="2">
        <v>0</v>
      </c>
      <c r="J174" s="2">
        <v>0</v>
      </c>
      <c r="K174" s="2">
        <v>0</v>
      </c>
      <c r="L174" s="2">
        <v>145.673</v>
      </c>
      <c r="M174" s="2">
        <v>127.131</v>
      </c>
      <c r="N174" s="2">
        <v>1679.29799999999</v>
      </c>
      <c r="O174" s="2">
        <v>0.08</v>
      </c>
      <c r="P174" s="2">
        <v>235.29499999999999</v>
      </c>
      <c r="Q174" s="2">
        <v>0</v>
      </c>
      <c r="R174" s="3">
        <v>184909</v>
      </c>
      <c r="S174" s="3">
        <v>0</v>
      </c>
      <c r="T174" s="3">
        <v>0</v>
      </c>
      <c r="U174" s="3">
        <v>0</v>
      </c>
      <c r="V174" s="3">
        <v>0</v>
      </c>
      <c r="W174" s="3">
        <v>330385</v>
      </c>
      <c r="X174" s="3">
        <v>135483</v>
      </c>
      <c r="Y174" s="4">
        <v>1</v>
      </c>
      <c r="Z174" s="4">
        <v>1.07</v>
      </c>
      <c r="AA174" s="5" t="s">
        <v>76</v>
      </c>
      <c r="AB174" s="3">
        <v>3833612</v>
      </c>
      <c r="AC174" s="3">
        <v>9112942</v>
      </c>
      <c r="AD174" s="2">
        <v>3730.5650979000002</v>
      </c>
      <c r="AE174" s="3">
        <v>1138295124</v>
      </c>
      <c r="AF174" s="3">
        <v>32278699</v>
      </c>
      <c r="AG174" s="3">
        <v>0</v>
      </c>
      <c r="AH174" s="3">
        <v>32278699</v>
      </c>
      <c r="AI174" s="4">
        <v>0.9</v>
      </c>
      <c r="AJ174" s="3">
        <v>3434898945</v>
      </c>
      <c r="AK174" s="3">
        <v>977835</v>
      </c>
      <c r="AL174" s="3">
        <v>0</v>
      </c>
      <c r="AM174" s="3">
        <v>0</v>
      </c>
      <c r="AN174" s="3">
        <v>439440</v>
      </c>
      <c r="AO174" s="3">
        <v>0</v>
      </c>
      <c r="AP174" s="3">
        <v>0</v>
      </c>
      <c r="AQ174" s="3">
        <v>5140</v>
      </c>
      <c r="AR174" s="3">
        <v>5395</v>
      </c>
      <c r="AS174" s="3">
        <v>18855110</v>
      </c>
      <c r="AT174" s="2">
        <v>3483.7339999999999</v>
      </c>
      <c r="AU174" s="2">
        <v>3408.4569999999999</v>
      </c>
      <c r="AV174" s="5" t="s">
        <v>1777</v>
      </c>
      <c r="AW174" s="3">
        <v>10989192</v>
      </c>
      <c r="AX174" s="3">
        <v>0</v>
      </c>
      <c r="AY174" s="3">
        <v>255263</v>
      </c>
      <c r="AZ174" s="3">
        <v>0</v>
      </c>
      <c r="BA174" s="3">
        <f t="shared" si="65"/>
        <v>5758</v>
      </c>
      <c r="BB174" s="3">
        <f t="shared" si="51"/>
        <v>5140</v>
      </c>
      <c r="BC174" s="3">
        <f t="shared" si="52"/>
        <v>5395</v>
      </c>
      <c r="BD174" s="3">
        <f t="shared" si="53"/>
        <v>5758</v>
      </c>
      <c r="BE174" s="3">
        <f t="shared" si="54"/>
        <v>18855108.264259987</v>
      </c>
      <c r="BF174" s="3">
        <f t="shared" si="66"/>
        <v>18339814.264259987</v>
      </c>
      <c r="BG174" s="2">
        <f t="shared" si="55"/>
        <v>3483.7333760179108</v>
      </c>
      <c r="BH174" s="6">
        <f t="shared" si="56"/>
        <v>1.4999999999999999E-2</v>
      </c>
      <c r="BI174" s="3">
        <f t="shared" si="67"/>
        <v>11112114.133874403</v>
      </c>
      <c r="BJ174" s="3">
        <f t="shared" si="57"/>
        <v>1790638955.2732062</v>
      </c>
      <c r="BK174" s="3">
        <f t="shared" si="68"/>
        <v>1644259989.7267938</v>
      </c>
      <c r="BL174" s="3">
        <f t="shared" si="69"/>
        <v>15451567.611149698</v>
      </c>
      <c r="BM174" s="3">
        <f t="shared" si="58"/>
        <v>4830.2006992523038</v>
      </c>
      <c r="BN174" s="3">
        <f t="shared" si="59"/>
        <v>255263</v>
      </c>
      <c r="BO174" s="3">
        <f t="shared" si="70"/>
        <v>210356.5844163553</v>
      </c>
      <c r="BP174" s="3">
        <f t="shared" si="71"/>
        <v>15196304.611149698</v>
      </c>
      <c r="BQ174" s="3">
        <f t="shared" si="60"/>
        <v>1113052813.6377225</v>
      </c>
      <c r="BR174" s="3">
        <f t="shared" si="72"/>
        <v>2321846131.3622775</v>
      </c>
      <c r="BS174" s="3">
        <f t="shared" si="73"/>
        <v>0</v>
      </c>
      <c r="BT174" s="3">
        <f t="shared" si="61"/>
        <v>0</v>
      </c>
      <c r="BU174" s="3">
        <f t="shared" si="62"/>
        <v>0</v>
      </c>
      <c r="BV174" s="3">
        <f t="shared" si="63"/>
        <v>0</v>
      </c>
      <c r="BW174" s="3">
        <f t="shared" si="74"/>
        <v>0</v>
      </c>
      <c r="BX174" s="3">
        <f t="shared" si="64"/>
        <v>15196304.611149698</v>
      </c>
      <c r="BY174" s="3">
        <f t="shared" si="75"/>
        <v>0</v>
      </c>
    </row>
    <row r="175" spans="1:77" x14ac:dyDescent="0.25">
      <c r="A175">
        <v>220917</v>
      </c>
      <c r="B175" t="s">
        <v>251</v>
      </c>
      <c r="C175" s="37">
        <v>42779.493055555555</v>
      </c>
      <c r="D175" s="5" t="s">
        <v>75</v>
      </c>
      <c r="E175" s="2">
        <v>3827.3890000000001</v>
      </c>
      <c r="F175" s="2">
        <v>258.99099999999999</v>
      </c>
      <c r="G175" s="2">
        <v>38.734000000000002</v>
      </c>
      <c r="H175" s="2">
        <v>0</v>
      </c>
      <c r="I175" s="2">
        <v>0</v>
      </c>
      <c r="J175" s="2">
        <v>0</v>
      </c>
      <c r="K175" s="2">
        <v>0</v>
      </c>
      <c r="L175" s="2">
        <v>119.3</v>
      </c>
      <c r="M175" s="2">
        <v>186.58699999999999</v>
      </c>
      <c r="N175" s="2">
        <v>3513.31</v>
      </c>
      <c r="O175" s="2">
        <v>0.154</v>
      </c>
      <c r="P175" s="2">
        <v>1265.5999999999999</v>
      </c>
      <c r="Q175" s="2">
        <v>0</v>
      </c>
      <c r="R175" s="3">
        <v>249608</v>
      </c>
      <c r="S175" s="3">
        <v>0</v>
      </c>
      <c r="T175" s="3">
        <v>-4919</v>
      </c>
      <c r="U175" s="3">
        <v>-191</v>
      </c>
      <c r="V175" s="3">
        <v>0</v>
      </c>
      <c r="W175" s="3">
        <v>74079</v>
      </c>
      <c r="X175" s="3">
        <v>721772</v>
      </c>
      <c r="Y175" s="4">
        <v>1</v>
      </c>
      <c r="Z175" s="4">
        <v>1.1100000000000001</v>
      </c>
      <c r="AA175" s="5" t="s">
        <v>75</v>
      </c>
      <c r="AB175" s="3">
        <v>522796</v>
      </c>
      <c r="AC175" s="3">
        <v>7983943</v>
      </c>
      <c r="AD175" s="2">
        <v>3371.0548420999999</v>
      </c>
      <c r="AE175" s="3">
        <v>325817260</v>
      </c>
      <c r="AF175" s="3">
        <v>5479627</v>
      </c>
      <c r="AG175" s="3">
        <v>602759</v>
      </c>
      <c r="AH175" s="3">
        <v>6411164</v>
      </c>
      <c r="AI175" s="4">
        <v>1.17</v>
      </c>
      <c r="AJ175" s="3">
        <v>437691004</v>
      </c>
      <c r="AK175" s="3">
        <v>1465683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5140</v>
      </c>
      <c r="AR175" s="3">
        <v>5541</v>
      </c>
      <c r="AS175" s="3">
        <v>29643552</v>
      </c>
      <c r="AT175" s="2">
        <v>5498.8050000000003</v>
      </c>
      <c r="AV175" s="5" t="s">
        <v>1916</v>
      </c>
      <c r="BA175" s="3">
        <f t="shared" si="65"/>
        <v>5703</v>
      </c>
      <c r="BB175" s="3">
        <f t="shared" si="51"/>
        <v>5140</v>
      </c>
      <c r="BC175" s="3">
        <f t="shared" si="52"/>
        <v>5541</v>
      </c>
      <c r="BD175" s="3">
        <f t="shared" si="53"/>
        <v>5703</v>
      </c>
      <c r="BE175" s="3">
        <f t="shared" si="54"/>
        <v>29643551.163940009</v>
      </c>
      <c r="BF175" s="3">
        <f t="shared" si="66"/>
        <v>29324783.163940009</v>
      </c>
      <c r="BG175" s="2">
        <f t="shared" si="55"/>
        <v>5498.7687990909517</v>
      </c>
      <c r="BH175" s="6">
        <f t="shared" si="56"/>
        <v>1.4999999999999999E-2</v>
      </c>
      <c r="BI175" s="3">
        <f t="shared" si="67"/>
        <v>12410267.759101467</v>
      </c>
      <c r="BJ175" s="3">
        <f t="shared" si="57"/>
        <v>2826367162.732749</v>
      </c>
      <c r="BK175" s="3">
        <f t="shared" si="68"/>
        <v>0</v>
      </c>
      <c r="BL175" s="3">
        <f t="shared" si="69"/>
        <v>0</v>
      </c>
      <c r="BM175" s="3">
        <f t="shared" si="58"/>
        <v>0</v>
      </c>
      <c r="BN175" s="3">
        <f t="shared" si="59"/>
        <v>0</v>
      </c>
      <c r="BO175" s="3">
        <f t="shared" si="70"/>
        <v>0</v>
      </c>
      <c r="BP175" s="3">
        <f t="shared" si="71"/>
        <v>0</v>
      </c>
      <c r="BQ175" s="3">
        <f t="shared" si="60"/>
        <v>1756856631.3095591</v>
      </c>
      <c r="BR175" s="3">
        <f t="shared" si="72"/>
        <v>0</v>
      </c>
      <c r="BS175" s="3">
        <f t="shared" si="73"/>
        <v>0</v>
      </c>
      <c r="BT175" s="3">
        <f t="shared" si="61"/>
        <v>0</v>
      </c>
      <c r="BU175" s="3">
        <f t="shared" si="62"/>
        <v>0</v>
      </c>
      <c r="BV175" s="3">
        <f t="shared" si="63"/>
        <v>0</v>
      </c>
      <c r="BW175" s="3">
        <f t="shared" si="74"/>
        <v>0</v>
      </c>
      <c r="BX175" s="3">
        <f t="shared" si="64"/>
        <v>0</v>
      </c>
      <c r="BY175" s="3">
        <f t="shared" si="75"/>
        <v>25266641.12394001</v>
      </c>
    </row>
    <row r="176" spans="1:77" x14ac:dyDescent="0.25">
      <c r="A176">
        <v>1902</v>
      </c>
      <c r="B176" t="s">
        <v>252</v>
      </c>
      <c r="C176" s="37">
        <v>42776.52847222222</v>
      </c>
      <c r="D176" s="5" t="s">
        <v>75</v>
      </c>
      <c r="E176" s="2">
        <v>479.286</v>
      </c>
      <c r="F176" s="2">
        <v>95.14</v>
      </c>
      <c r="G176" s="2">
        <v>6</v>
      </c>
      <c r="H176" s="2">
        <v>0</v>
      </c>
      <c r="I176" s="2">
        <v>0</v>
      </c>
      <c r="J176" s="2">
        <v>0</v>
      </c>
      <c r="K176" s="2">
        <v>0</v>
      </c>
      <c r="L176" s="2">
        <v>34.29</v>
      </c>
      <c r="M176" s="2">
        <v>25.576000000000001</v>
      </c>
      <c r="N176" s="2">
        <v>230.595</v>
      </c>
      <c r="O176" s="2">
        <v>0</v>
      </c>
      <c r="P176" s="2">
        <v>1.835</v>
      </c>
      <c r="Q176" s="2">
        <v>0</v>
      </c>
      <c r="R176" s="3">
        <v>52800</v>
      </c>
      <c r="S176" s="3">
        <v>0</v>
      </c>
      <c r="T176" s="3">
        <v>-3041</v>
      </c>
      <c r="U176" s="3">
        <v>-118</v>
      </c>
      <c r="V176" s="3">
        <v>0</v>
      </c>
      <c r="W176" s="3">
        <v>109976</v>
      </c>
      <c r="X176" s="3">
        <v>1233</v>
      </c>
      <c r="Y176" s="4">
        <v>1</v>
      </c>
      <c r="Z176" s="4">
        <v>1.03</v>
      </c>
      <c r="AA176" s="5" t="s">
        <v>75</v>
      </c>
      <c r="AB176" s="3">
        <v>523485</v>
      </c>
      <c r="AC176" s="3">
        <v>2031699</v>
      </c>
      <c r="AD176" s="2">
        <v>772.2965729</v>
      </c>
      <c r="AE176" s="3">
        <v>138548925</v>
      </c>
      <c r="AF176" s="3">
        <v>2826741</v>
      </c>
      <c r="AG176" s="3">
        <v>0</v>
      </c>
      <c r="AH176" s="3">
        <v>2939811</v>
      </c>
      <c r="AI176" s="4">
        <v>1.04</v>
      </c>
      <c r="AJ176" s="3">
        <v>270576122</v>
      </c>
      <c r="AK176" s="3">
        <v>214730</v>
      </c>
      <c r="AL176" s="3">
        <v>0</v>
      </c>
      <c r="AM176" s="3">
        <v>0</v>
      </c>
      <c r="AN176" s="3">
        <v>53685</v>
      </c>
      <c r="AO176" s="3">
        <v>0</v>
      </c>
      <c r="AP176" s="3">
        <v>0</v>
      </c>
      <c r="AQ176" s="3">
        <v>5140</v>
      </c>
      <c r="AR176" s="3">
        <v>5249</v>
      </c>
      <c r="AS176" s="3">
        <v>4706964</v>
      </c>
      <c r="AT176" s="2">
        <v>875.51199999999994</v>
      </c>
      <c r="AU176" s="2">
        <v>875</v>
      </c>
      <c r="AV176" s="5" t="s">
        <v>1267</v>
      </c>
      <c r="AW176" s="3">
        <v>0</v>
      </c>
      <c r="AX176" s="3">
        <v>0</v>
      </c>
      <c r="AY176" s="3">
        <v>0</v>
      </c>
      <c r="AZ176" s="3">
        <v>0</v>
      </c>
      <c r="BA176" s="3">
        <f t="shared" si="65"/>
        <v>6720</v>
      </c>
      <c r="BB176" s="3">
        <f t="shared" si="51"/>
        <v>5140</v>
      </c>
      <c r="BC176" s="3">
        <f t="shared" si="52"/>
        <v>5249</v>
      </c>
      <c r="BD176" s="3">
        <f t="shared" si="53"/>
        <v>6720</v>
      </c>
      <c r="BE176" s="3">
        <f t="shared" si="54"/>
        <v>4706967.8864000011</v>
      </c>
      <c r="BF176" s="3">
        <f t="shared" si="66"/>
        <v>4547232.8864000011</v>
      </c>
      <c r="BG176" s="2">
        <f t="shared" si="55"/>
        <v>875.49013332184848</v>
      </c>
      <c r="BH176" s="6">
        <f t="shared" si="56"/>
        <v>1.4999999999999999E-2</v>
      </c>
      <c r="BI176" s="3">
        <f t="shared" si="67"/>
        <v>2681875.3447857453</v>
      </c>
      <c r="BJ176" s="3">
        <f t="shared" si="57"/>
        <v>450001928.52743012</v>
      </c>
      <c r="BK176" s="3">
        <f t="shared" si="68"/>
        <v>0</v>
      </c>
      <c r="BL176" s="3">
        <f t="shared" si="69"/>
        <v>0</v>
      </c>
      <c r="BM176" s="3">
        <f t="shared" si="58"/>
        <v>0</v>
      </c>
      <c r="BN176" s="3">
        <f t="shared" si="59"/>
        <v>0</v>
      </c>
      <c r="BO176" s="3">
        <f t="shared" si="70"/>
        <v>0</v>
      </c>
      <c r="BP176" s="3">
        <f t="shared" si="71"/>
        <v>0</v>
      </c>
      <c r="BQ176" s="3">
        <f t="shared" si="60"/>
        <v>279719097.59633058</v>
      </c>
      <c r="BR176" s="3">
        <f t="shared" si="72"/>
        <v>0</v>
      </c>
      <c r="BS176" s="3">
        <f t="shared" si="73"/>
        <v>0</v>
      </c>
      <c r="BT176" s="3">
        <f t="shared" si="61"/>
        <v>0</v>
      </c>
      <c r="BU176" s="3">
        <f t="shared" si="62"/>
        <v>0</v>
      </c>
      <c r="BV176" s="3">
        <f t="shared" si="63"/>
        <v>0</v>
      </c>
      <c r="BW176" s="3">
        <f t="shared" si="74"/>
        <v>0</v>
      </c>
      <c r="BX176" s="3">
        <f t="shared" si="64"/>
        <v>0</v>
      </c>
      <c r="BY176" s="3">
        <f t="shared" si="75"/>
        <v>2001206.6664000009</v>
      </c>
    </row>
    <row r="177" spans="1:77" x14ac:dyDescent="0.25">
      <c r="A177">
        <v>57904</v>
      </c>
      <c r="B177" t="s">
        <v>253</v>
      </c>
      <c r="C177" s="37">
        <v>42779.493055555555</v>
      </c>
      <c r="D177" s="5" t="s">
        <v>75</v>
      </c>
      <c r="E177" s="2">
        <v>6830.2039999999997</v>
      </c>
      <c r="F177" s="2">
        <v>852.21699999999998</v>
      </c>
      <c r="G177" s="2">
        <v>69.936000000000007</v>
      </c>
      <c r="H177" s="2">
        <v>0.9</v>
      </c>
      <c r="I177" s="2">
        <v>0</v>
      </c>
      <c r="J177" s="2">
        <v>0</v>
      </c>
      <c r="K177" s="2">
        <v>0</v>
      </c>
      <c r="L177" s="2">
        <v>510.20599999999899</v>
      </c>
      <c r="M177" s="2">
        <v>380.81900000000002</v>
      </c>
      <c r="N177" s="2">
        <v>5747</v>
      </c>
      <c r="O177" s="2">
        <v>0.78799999999999903</v>
      </c>
      <c r="P177" s="2">
        <v>448.66399999999999</v>
      </c>
      <c r="Q177" s="2">
        <v>0</v>
      </c>
      <c r="R177" s="3">
        <v>696831</v>
      </c>
      <c r="S177" s="3">
        <v>0</v>
      </c>
      <c r="T177" s="3">
        <v>-30374</v>
      </c>
      <c r="U177" s="3">
        <v>-1174</v>
      </c>
      <c r="V177" s="3">
        <v>0</v>
      </c>
      <c r="W177" s="3">
        <v>0</v>
      </c>
      <c r="X177" s="3">
        <v>250265</v>
      </c>
      <c r="Y177" s="4">
        <v>1</v>
      </c>
      <c r="Z177" s="4">
        <v>1.1200000000000001</v>
      </c>
      <c r="AA177" s="5" t="s">
        <v>75</v>
      </c>
      <c r="AB177" s="3">
        <v>2236450</v>
      </c>
      <c r="AC177" s="3">
        <v>12113450</v>
      </c>
      <c r="AD177" s="2">
        <v>5274.6618049999997</v>
      </c>
      <c r="AE177" s="3">
        <v>852870830</v>
      </c>
      <c r="AF177" s="3">
        <v>29128033</v>
      </c>
      <c r="AG177" s="3">
        <v>0</v>
      </c>
      <c r="AH177" s="3">
        <v>30293154</v>
      </c>
      <c r="AI177" s="4">
        <v>1.04</v>
      </c>
      <c r="AJ177" s="3">
        <v>2702988674</v>
      </c>
      <c r="AK177" s="3">
        <v>2955340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5140</v>
      </c>
      <c r="AR177" s="3">
        <v>5578</v>
      </c>
      <c r="AS177" s="3">
        <v>54736140</v>
      </c>
      <c r="AT177" s="2">
        <v>10106.607</v>
      </c>
      <c r="AV177" s="5" t="s">
        <v>1318</v>
      </c>
      <c r="AX177" s="3">
        <v>0</v>
      </c>
      <c r="AZ177" s="3">
        <v>0</v>
      </c>
      <c r="BA177" s="3">
        <f t="shared" si="65"/>
        <v>5578</v>
      </c>
      <c r="BB177" s="3">
        <f t="shared" si="51"/>
        <v>5140</v>
      </c>
      <c r="BC177" s="3">
        <f t="shared" si="52"/>
        <v>5578</v>
      </c>
      <c r="BD177" s="3">
        <f t="shared" si="53"/>
        <v>5578</v>
      </c>
      <c r="BE177" s="3">
        <f t="shared" si="54"/>
        <v>54736141.74188</v>
      </c>
      <c r="BF177" s="3">
        <f t="shared" si="66"/>
        <v>54069684.74188</v>
      </c>
      <c r="BG177" s="2">
        <f t="shared" si="55"/>
        <v>10106.387954475647</v>
      </c>
      <c r="BH177" s="6">
        <f t="shared" si="56"/>
        <v>1.4999999999999999E-2</v>
      </c>
      <c r="BI177" s="3">
        <f t="shared" si="67"/>
        <v>24539438.218853045</v>
      </c>
      <c r="BJ177" s="3">
        <f t="shared" si="57"/>
        <v>5194683408.6004829</v>
      </c>
      <c r="BK177" s="3">
        <f t="shared" si="68"/>
        <v>0</v>
      </c>
      <c r="BL177" s="3">
        <f t="shared" si="69"/>
        <v>0</v>
      </c>
      <c r="BM177" s="3">
        <f t="shared" si="58"/>
        <v>0</v>
      </c>
      <c r="BN177" s="3">
        <f t="shared" si="59"/>
        <v>0</v>
      </c>
      <c r="BO177" s="3">
        <f t="shared" si="70"/>
        <v>0</v>
      </c>
      <c r="BP177" s="3">
        <f t="shared" si="71"/>
        <v>0</v>
      </c>
      <c r="BQ177" s="3">
        <f t="shared" si="60"/>
        <v>3228990951.4549694</v>
      </c>
      <c r="BR177" s="3">
        <f t="shared" si="72"/>
        <v>0</v>
      </c>
      <c r="BS177" s="3">
        <f t="shared" si="73"/>
        <v>0</v>
      </c>
      <c r="BT177" s="3">
        <f t="shared" si="61"/>
        <v>0</v>
      </c>
      <c r="BU177" s="3">
        <f t="shared" si="62"/>
        <v>0</v>
      </c>
      <c r="BV177" s="3">
        <f t="shared" si="63"/>
        <v>0</v>
      </c>
      <c r="BW177" s="3">
        <f t="shared" si="74"/>
        <v>0</v>
      </c>
      <c r="BX177" s="3">
        <f t="shared" si="64"/>
        <v>0</v>
      </c>
      <c r="BY177" s="3">
        <f t="shared" si="75"/>
        <v>27706255.001880001</v>
      </c>
    </row>
    <row r="178" spans="1:77" x14ac:dyDescent="0.25">
      <c r="A178">
        <v>227817</v>
      </c>
      <c r="B178" t="s">
        <v>254</v>
      </c>
      <c r="C178" s="37">
        <v>42776.52847222222</v>
      </c>
      <c r="D178" s="5" t="s">
        <v>76</v>
      </c>
      <c r="E178" s="2">
        <v>401.37099999999998</v>
      </c>
      <c r="F178" s="2">
        <v>10.738</v>
      </c>
      <c r="G178" s="2">
        <v>19.707000000000001</v>
      </c>
      <c r="H178" s="2">
        <v>0</v>
      </c>
      <c r="I178" s="2">
        <v>0</v>
      </c>
      <c r="J178" s="2">
        <v>0</v>
      </c>
      <c r="K178" s="2">
        <v>0</v>
      </c>
      <c r="L178" s="2">
        <v>8.8109999999999999</v>
      </c>
      <c r="M178" s="2">
        <v>14.333</v>
      </c>
      <c r="N178" s="2">
        <v>370.17</v>
      </c>
      <c r="O178" s="2">
        <v>0</v>
      </c>
      <c r="P178" s="2">
        <v>173.27799999999999</v>
      </c>
      <c r="Q178" s="2">
        <v>0</v>
      </c>
      <c r="R178" s="3">
        <v>19855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112024</v>
      </c>
      <c r="Y178" s="4">
        <v>0</v>
      </c>
      <c r="Z178" s="4">
        <v>1</v>
      </c>
      <c r="AA178" s="5" t="s">
        <v>75</v>
      </c>
      <c r="AB178" s="3">
        <v>0</v>
      </c>
      <c r="AC178" s="3">
        <v>0</v>
      </c>
      <c r="AD178" s="2">
        <v>0</v>
      </c>
      <c r="AE178" s="3">
        <v>0</v>
      </c>
      <c r="AF178" s="3">
        <v>0</v>
      </c>
      <c r="AG178" s="3">
        <v>0</v>
      </c>
      <c r="AH178" s="3">
        <v>0</v>
      </c>
      <c r="AI178" s="4">
        <v>0</v>
      </c>
      <c r="AJ178" s="3">
        <v>0</v>
      </c>
      <c r="AK178" s="3">
        <v>136326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5050</v>
      </c>
      <c r="AR178" s="3">
        <v>5334</v>
      </c>
      <c r="AS178" s="3">
        <v>3502960</v>
      </c>
      <c r="AT178" s="2">
        <v>671.38099999999997</v>
      </c>
      <c r="AV178" s="5" t="s">
        <v>2031</v>
      </c>
      <c r="AX178" s="3">
        <v>0</v>
      </c>
      <c r="AZ178" s="3">
        <v>0</v>
      </c>
      <c r="BA178" s="3">
        <f t="shared" si="65"/>
        <v>6465</v>
      </c>
      <c r="BB178" s="3">
        <f t="shared" si="51"/>
        <v>5050</v>
      </c>
      <c r="BC178" s="3">
        <f t="shared" si="52"/>
        <v>5335</v>
      </c>
      <c r="BD178" s="3">
        <f t="shared" si="53"/>
        <v>6465</v>
      </c>
      <c r="BE178" s="3">
        <f t="shared" si="54"/>
        <v>3502959.7991500003</v>
      </c>
      <c r="BF178" s="3">
        <f t="shared" si="66"/>
        <v>3483104.7991500003</v>
      </c>
      <c r="BG178" s="2">
        <f t="shared" si="55"/>
        <v>671.30092401519494</v>
      </c>
      <c r="BH178" s="6">
        <f t="shared" si="56"/>
        <v>1.4999999999999999E-2</v>
      </c>
      <c r="BI178" s="3">
        <f t="shared" si="67"/>
        <v>0</v>
      </c>
      <c r="BJ178" s="3">
        <f t="shared" si="57"/>
        <v>345048674.94381022</v>
      </c>
      <c r="BK178" s="3">
        <f t="shared" si="68"/>
        <v>0</v>
      </c>
      <c r="BL178" s="3">
        <f t="shared" si="69"/>
        <v>0</v>
      </c>
      <c r="BM178" s="3">
        <f t="shared" si="58"/>
        <v>0</v>
      </c>
      <c r="BN178" s="3">
        <f t="shared" si="59"/>
        <v>0</v>
      </c>
      <c r="BO178" s="3">
        <f t="shared" si="70"/>
        <v>0</v>
      </c>
      <c r="BP178" s="3">
        <f t="shared" si="71"/>
        <v>0</v>
      </c>
      <c r="BQ178" s="3">
        <f t="shared" si="60"/>
        <v>214480645.22285479</v>
      </c>
      <c r="BR178" s="3">
        <f t="shared" si="72"/>
        <v>0</v>
      </c>
      <c r="BS178" s="3">
        <f t="shared" si="73"/>
        <v>0</v>
      </c>
      <c r="BT178" s="3">
        <f t="shared" si="61"/>
        <v>0</v>
      </c>
      <c r="BU178" s="3">
        <f t="shared" si="62"/>
        <v>0</v>
      </c>
      <c r="BV178" s="3">
        <f t="shared" si="63"/>
        <v>0</v>
      </c>
      <c r="BW178" s="3">
        <f t="shared" si="74"/>
        <v>0</v>
      </c>
      <c r="BX178" s="3">
        <f t="shared" si="64"/>
        <v>0</v>
      </c>
      <c r="BY178" s="3">
        <f t="shared" si="75"/>
        <v>3502959.7991500003</v>
      </c>
    </row>
    <row r="179" spans="1:77" x14ac:dyDescent="0.25">
      <c r="A179">
        <v>116902</v>
      </c>
      <c r="B179" t="s">
        <v>255</v>
      </c>
      <c r="C179" s="37">
        <v>42779.493055555555</v>
      </c>
      <c r="D179" s="5" t="s">
        <v>75</v>
      </c>
      <c r="E179" s="2">
        <v>398.42599999999999</v>
      </c>
      <c r="F179" s="2">
        <v>73.057000000000002</v>
      </c>
      <c r="G179" s="2">
        <v>1.724</v>
      </c>
      <c r="H179" s="2">
        <v>0</v>
      </c>
      <c r="I179" s="2">
        <v>0</v>
      </c>
      <c r="J179" s="2">
        <v>0</v>
      </c>
      <c r="K179" s="2">
        <v>0</v>
      </c>
      <c r="L179" s="2">
        <v>37</v>
      </c>
      <c r="M179" s="2">
        <v>21.378</v>
      </c>
      <c r="N179" s="2">
        <v>258</v>
      </c>
      <c r="O179" s="2">
        <v>0</v>
      </c>
      <c r="P179" s="2">
        <v>6.056</v>
      </c>
      <c r="Q179" s="2">
        <v>0</v>
      </c>
      <c r="R179" s="3">
        <v>39050</v>
      </c>
      <c r="S179" s="3">
        <v>0</v>
      </c>
      <c r="T179" s="3">
        <v>-917</v>
      </c>
      <c r="U179" s="3">
        <v>-36</v>
      </c>
      <c r="V179" s="3">
        <v>0</v>
      </c>
      <c r="W179" s="3">
        <v>35555</v>
      </c>
      <c r="X179" s="3">
        <v>4191</v>
      </c>
      <c r="Y179" s="4">
        <v>1</v>
      </c>
      <c r="Z179" s="4">
        <v>1.05</v>
      </c>
      <c r="AA179" s="5" t="s">
        <v>75</v>
      </c>
      <c r="AB179" s="3">
        <v>0</v>
      </c>
      <c r="AC179" s="3">
        <v>1470766</v>
      </c>
      <c r="AD179" s="2">
        <v>609.18257489999996</v>
      </c>
      <c r="AE179" s="3">
        <v>30109495</v>
      </c>
      <c r="AF179" s="3">
        <v>878106</v>
      </c>
      <c r="AG179" s="3">
        <v>96592</v>
      </c>
      <c r="AH179" s="3">
        <v>1027384</v>
      </c>
      <c r="AI179" s="4">
        <v>1.17</v>
      </c>
      <c r="AJ179" s="3">
        <v>81521195</v>
      </c>
      <c r="AK179" s="3">
        <v>179990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5140</v>
      </c>
      <c r="AR179" s="3">
        <v>5322</v>
      </c>
      <c r="AS179" s="3">
        <v>4074681</v>
      </c>
      <c r="AT179" s="2">
        <v>765.1</v>
      </c>
      <c r="AV179" s="5" t="s">
        <v>1658</v>
      </c>
      <c r="BA179" s="3">
        <f t="shared" si="65"/>
        <v>6921</v>
      </c>
      <c r="BB179" s="3">
        <f t="shared" si="51"/>
        <v>5140</v>
      </c>
      <c r="BC179" s="3">
        <f t="shared" si="52"/>
        <v>5322</v>
      </c>
      <c r="BD179" s="3">
        <f t="shared" si="53"/>
        <v>6921</v>
      </c>
      <c r="BE179" s="3">
        <f t="shared" si="54"/>
        <v>4074684.591560001</v>
      </c>
      <c r="BF179" s="3">
        <f t="shared" si="66"/>
        <v>4000996.591560001</v>
      </c>
      <c r="BG179" s="2">
        <f t="shared" si="55"/>
        <v>765.09420445673584</v>
      </c>
      <c r="BH179" s="6">
        <f t="shared" si="56"/>
        <v>1.4999999999999999E-2</v>
      </c>
      <c r="BI179" s="3">
        <f t="shared" si="67"/>
        <v>1667197.6725901663</v>
      </c>
      <c r="BJ179" s="3">
        <f t="shared" si="57"/>
        <v>393258421.0907622</v>
      </c>
      <c r="BK179" s="3">
        <f t="shared" si="68"/>
        <v>0</v>
      </c>
      <c r="BL179" s="3">
        <f t="shared" si="69"/>
        <v>0</v>
      </c>
      <c r="BM179" s="3">
        <f t="shared" si="58"/>
        <v>0</v>
      </c>
      <c r="BN179" s="3">
        <f t="shared" si="59"/>
        <v>0</v>
      </c>
      <c r="BO179" s="3">
        <f t="shared" si="70"/>
        <v>0</v>
      </c>
      <c r="BP179" s="3">
        <f t="shared" si="71"/>
        <v>0</v>
      </c>
      <c r="BQ179" s="3">
        <f t="shared" si="60"/>
        <v>244447598.3239271</v>
      </c>
      <c r="BR179" s="3">
        <f t="shared" si="72"/>
        <v>0</v>
      </c>
      <c r="BS179" s="3">
        <f t="shared" si="73"/>
        <v>0</v>
      </c>
      <c r="BT179" s="3">
        <f t="shared" si="61"/>
        <v>0</v>
      </c>
      <c r="BU179" s="3">
        <f t="shared" si="62"/>
        <v>0</v>
      </c>
      <c r="BV179" s="3">
        <f t="shared" si="63"/>
        <v>0</v>
      </c>
      <c r="BW179" s="3">
        <f t="shared" si="74"/>
        <v>0</v>
      </c>
      <c r="BX179" s="3">
        <f t="shared" si="64"/>
        <v>0</v>
      </c>
      <c r="BY179" s="3">
        <f t="shared" si="75"/>
        <v>3259472.6415600013</v>
      </c>
    </row>
    <row r="180" spans="1:77" x14ac:dyDescent="0.25">
      <c r="A180">
        <v>43903</v>
      </c>
      <c r="B180" t="s">
        <v>256</v>
      </c>
      <c r="C180" s="37">
        <v>42779.493055555555</v>
      </c>
      <c r="D180" s="5" t="s">
        <v>75</v>
      </c>
      <c r="E180" s="2">
        <v>2106.64</v>
      </c>
      <c r="F180" s="2">
        <v>128.83099999999999</v>
      </c>
      <c r="G180" s="2">
        <v>62.98</v>
      </c>
      <c r="H180" s="2">
        <v>0</v>
      </c>
      <c r="I180" s="2">
        <v>0</v>
      </c>
      <c r="J180" s="2">
        <v>0</v>
      </c>
      <c r="K180" s="2">
        <v>0</v>
      </c>
      <c r="L180" s="2">
        <v>184.29</v>
      </c>
      <c r="M180" s="2">
        <v>116.64</v>
      </c>
      <c r="N180" s="2">
        <v>743.37199999999996</v>
      </c>
      <c r="O180" s="2">
        <v>1.0009999999999999</v>
      </c>
      <c r="P180" s="2">
        <v>123.63</v>
      </c>
      <c r="Q180" s="2">
        <v>0</v>
      </c>
      <c r="R180" s="3">
        <v>197208</v>
      </c>
      <c r="S180" s="3">
        <v>0</v>
      </c>
      <c r="T180" s="3">
        <v>-9475</v>
      </c>
      <c r="U180" s="3">
        <v>-367</v>
      </c>
      <c r="V180" s="3">
        <v>0</v>
      </c>
      <c r="W180" s="3">
        <v>239265</v>
      </c>
      <c r="X180" s="3">
        <v>72497</v>
      </c>
      <c r="Y180" s="4">
        <v>1</v>
      </c>
      <c r="Z180" s="4">
        <v>1.0900000000000001</v>
      </c>
      <c r="AA180" s="5" t="s">
        <v>75</v>
      </c>
      <c r="AB180" s="3">
        <v>188566</v>
      </c>
      <c r="AC180" s="3">
        <v>2443367</v>
      </c>
      <c r="AD180" s="2">
        <v>1030.101232</v>
      </c>
      <c r="AE180" s="3">
        <v>91252962</v>
      </c>
      <c r="AF180" s="3">
        <v>8152235</v>
      </c>
      <c r="AG180" s="3">
        <v>652179</v>
      </c>
      <c r="AH180" s="3">
        <v>9293548</v>
      </c>
      <c r="AI180" s="4">
        <v>1.1399999999999999</v>
      </c>
      <c r="AJ180" s="3">
        <v>843188022</v>
      </c>
      <c r="AK180" s="3">
        <v>873804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5140</v>
      </c>
      <c r="AR180" s="3">
        <v>5468</v>
      </c>
      <c r="AS180" s="3">
        <v>16441139</v>
      </c>
      <c r="AT180" s="2">
        <v>3022.2159999999999</v>
      </c>
      <c r="AV180" s="5" t="s">
        <v>1414</v>
      </c>
      <c r="BA180" s="3">
        <f t="shared" si="65"/>
        <v>5864</v>
      </c>
      <c r="BB180" s="3">
        <f t="shared" si="51"/>
        <v>5140</v>
      </c>
      <c r="BC180" s="3">
        <f t="shared" si="52"/>
        <v>5468</v>
      </c>
      <c r="BD180" s="3">
        <f t="shared" si="53"/>
        <v>5864</v>
      </c>
      <c r="BE180" s="3">
        <f t="shared" si="54"/>
        <v>16441139.413039995</v>
      </c>
      <c r="BF180" s="3">
        <f t="shared" si="66"/>
        <v>16014141.413039995</v>
      </c>
      <c r="BG180" s="2">
        <f t="shared" si="55"/>
        <v>3022.1467546148988</v>
      </c>
      <c r="BH180" s="6">
        <f t="shared" si="56"/>
        <v>1.4999999999999999E-2</v>
      </c>
      <c r="BI180" s="3">
        <f t="shared" si="67"/>
        <v>6847852.4034881713</v>
      </c>
      <c r="BJ180" s="3">
        <f t="shared" si="57"/>
        <v>1553383431.8720579</v>
      </c>
      <c r="BK180" s="3">
        <f t="shared" si="68"/>
        <v>0</v>
      </c>
      <c r="BL180" s="3">
        <f t="shared" si="69"/>
        <v>0</v>
      </c>
      <c r="BM180" s="3">
        <f t="shared" si="58"/>
        <v>0</v>
      </c>
      <c r="BN180" s="3">
        <f t="shared" si="59"/>
        <v>0</v>
      </c>
      <c r="BO180" s="3">
        <f t="shared" si="70"/>
        <v>0</v>
      </c>
      <c r="BP180" s="3">
        <f t="shared" si="71"/>
        <v>0</v>
      </c>
      <c r="BQ180" s="3">
        <f t="shared" si="60"/>
        <v>965575888.09946012</v>
      </c>
      <c r="BR180" s="3">
        <f t="shared" si="72"/>
        <v>0</v>
      </c>
      <c r="BS180" s="3">
        <f t="shared" si="73"/>
        <v>0</v>
      </c>
      <c r="BT180" s="3">
        <f t="shared" si="61"/>
        <v>0</v>
      </c>
      <c r="BU180" s="3">
        <f t="shared" si="62"/>
        <v>0</v>
      </c>
      <c r="BV180" s="3">
        <f t="shared" si="63"/>
        <v>0</v>
      </c>
      <c r="BW180" s="3">
        <f t="shared" si="74"/>
        <v>0</v>
      </c>
      <c r="BX180" s="3">
        <f t="shared" si="64"/>
        <v>0</v>
      </c>
      <c r="BY180" s="3">
        <f t="shared" si="75"/>
        <v>8009259.1930399947</v>
      </c>
    </row>
    <row r="181" spans="1:77" x14ac:dyDescent="0.25">
      <c r="A181">
        <v>210901</v>
      </c>
      <c r="B181" t="s">
        <v>257</v>
      </c>
      <c r="C181" s="37">
        <v>42779.493055555555</v>
      </c>
      <c r="D181" s="5" t="s">
        <v>75</v>
      </c>
      <c r="E181" s="2">
        <v>2308.8649999999998</v>
      </c>
      <c r="F181" s="2">
        <v>244.92</v>
      </c>
      <c r="G181" s="2">
        <v>31</v>
      </c>
      <c r="H181" s="2">
        <v>0</v>
      </c>
      <c r="I181" s="2">
        <v>0</v>
      </c>
      <c r="J181" s="2">
        <v>0</v>
      </c>
      <c r="K181" s="2">
        <v>0</v>
      </c>
      <c r="L181" s="2">
        <v>211.45099999999999</v>
      </c>
      <c r="M181" s="2">
        <v>130</v>
      </c>
      <c r="N181" s="2">
        <v>2309.9870000000001</v>
      </c>
      <c r="O181" s="2">
        <v>9.0999999999999998E-2</v>
      </c>
      <c r="P181" s="2">
        <v>737.83</v>
      </c>
      <c r="Q181" s="2">
        <v>0</v>
      </c>
      <c r="R181" s="3">
        <v>181649</v>
      </c>
      <c r="S181" s="3">
        <v>0</v>
      </c>
      <c r="T181" s="3">
        <v>-6492</v>
      </c>
      <c r="U181" s="3">
        <v>-251</v>
      </c>
      <c r="V181" s="3">
        <v>0</v>
      </c>
      <c r="W181" s="3">
        <v>320721</v>
      </c>
      <c r="X181" s="3">
        <v>419087</v>
      </c>
      <c r="Y181" s="4">
        <v>1</v>
      </c>
      <c r="Z181" s="4">
        <v>1.05</v>
      </c>
      <c r="AA181" s="5" t="s">
        <v>75</v>
      </c>
      <c r="AB181" s="3">
        <v>165187</v>
      </c>
      <c r="AC181" s="3">
        <v>6460875</v>
      </c>
      <c r="AD181" s="2">
        <v>2684.8975558000002</v>
      </c>
      <c r="AE181" s="3">
        <v>168873870</v>
      </c>
      <c r="AF181" s="3">
        <v>5708309</v>
      </c>
      <c r="AG181" s="3">
        <v>627914</v>
      </c>
      <c r="AH181" s="3">
        <v>6678722</v>
      </c>
      <c r="AI181" s="4">
        <v>1.17</v>
      </c>
      <c r="AJ181" s="3">
        <v>577700667</v>
      </c>
      <c r="AK181" s="3">
        <v>991603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5140</v>
      </c>
      <c r="AR181" s="3">
        <v>5322</v>
      </c>
      <c r="AS181" s="3">
        <v>19949308</v>
      </c>
      <c r="AT181" s="2">
        <v>3720.0479999999998</v>
      </c>
      <c r="AV181" s="5" t="s">
        <v>1896</v>
      </c>
      <c r="BA181" s="3">
        <f t="shared" si="65"/>
        <v>5680</v>
      </c>
      <c r="BB181" s="3">
        <f t="shared" si="51"/>
        <v>5140</v>
      </c>
      <c r="BC181" s="3">
        <f t="shared" si="52"/>
        <v>5322</v>
      </c>
      <c r="BD181" s="3">
        <f t="shared" si="53"/>
        <v>5680</v>
      </c>
      <c r="BE181" s="3">
        <f t="shared" si="54"/>
        <v>19949306.420799997</v>
      </c>
      <c r="BF181" s="3">
        <f t="shared" si="66"/>
        <v>19453428.420799997</v>
      </c>
      <c r="BG181" s="2">
        <f t="shared" si="55"/>
        <v>3719.9995053644434</v>
      </c>
      <c r="BH181" s="6">
        <f t="shared" si="56"/>
        <v>1.4999999999999999E-2</v>
      </c>
      <c r="BI181" s="3">
        <f t="shared" si="67"/>
        <v>8188988.3820684515</v>
      </c>
      <c r="BJ181" s="3">
        <f t="shared" si="57"/>
        <v>1912079745.757324</v>
      </c>
      <c r="BK181" s="3">
        <f t="shared" si="68"/>
        <v>0</v>
      </c>
      <c r="BL181" s="3">
        <f t="shared" si="69"/>
        <v>0</v>
      </c>
      <c r="BM181" s="3">
        <f t="shared" si="58"/>
        <v>0</v>
      </c>
      <c r="BN181" s="3">
        <f t="shared" si="59"/>
        <v>0</v>
      </c>
      <c r="BO181" s="3">
        <f t="shared" si="70"/>
        <v>0</v>
      </c>
      <c r="BP181" s="3">
        <f t="shared" si="71"/>
        <v>0</v>
      </c>
      <c r="BQ181" s="3">
        <f t="shared" si="60"/>
        <v>1188539841.9639397</v>
      </c>
      <c r="BR181" s="3">
        <f t="shared" si="72"/>
        <v>0</v>
      </c>
      <c r="BS181" s="3">
        <f t="shared" si="73"/>
        <v>0</v>
      </c>
      <c r="BT181" s="3">
        <f t="shared" si="61"/>
        <v>0</v>
      </c>
      <c r="BU181" s="3">
        <f t="shared" si="62"/>
        <v>0</v>
      </c>
      <c r="BV181" s="3">
        <f t="shared" si="63"/>
        <v>0</v>
      </c>
      <c r="BW181" s="3">
        <f t="shared" si="74"/>
        <v>0</v>
      </c>
      <c r="BX181" s="3">
        <f t="shared" si="64"/>
        <v>0</v>
      </c>
      <c r="BY181" s="3">
        <f t="shared" si="75"/>
        <v>14172299.750799997</v>
      </c>
    </row>
    <row r="182" spans="1:77" x14ac:dyDescent="0.25">
      <c r="A182">
        <v>133901</v>
      </c>
      <c r="B182" t="s">
        <v>258</v>
      </c>
      <c r="C182" s="37">
        <v>42779.493055555555</v>
      </c>
      <c r="D182" s="5" t="s">
        <v>75</v>
      </c>
      <c r="E182" s="2">
        <v>468.20499999999998</v>
      </c>
      <c r="F182" s="2">
        <v>47.308</v>
      </c>
      <c r="G182" s="2">
        <v>6.8220000000000001</v>
      </c>
      <c r="H182" s="2">
        <v>0</v>
      </c>
      <c r="I182" s="2">
        <v>0</v>
      </c>
      <c r="J182" s="2">
        <v>0</v>
      </c>
      <c r="K182" s="2">
        <v>0</v>
      </c>
      <c r="L182" s="2">
        <v>26.588999999999999</v>
      </c>
      <c r="M182" s="2">
        <v>18.024000000000001</v>
      </c>
      <c r="N182" s="2">
        <v>467.834</v>
      </c>
      <c r="O182" s="2">
        <v>0</v>
      </c>
      <c r="P182" s="2">
        <v>81.233000000000004</v>
      </c>
      <c r="Q182" s="2">
        <v>0</v>
      </c>
      <c r="R182" s="3">
        <v>40971</v>
      </c>
      <c r="S182" s="3">
        <v>0</v>
      </c>
      <c r="T182" s="3">
        <v>-2748</v>
      </c>
      <c r="U182" s="3">
        <v>-107</v>
      </c>
      <c r="V182" s="3">
        <v>0</v>
      </c>
      <c r="W182" s="3">
        <v>40818</v>
      </c>
      <c r="X182" s="3">
        <v>54361</v>
      </c>
      <c r="Y182" s="4">
        <v>0.98</v>
      </c>
      <c r="Z182" s="4">
        <v>1.05</v>
      </c>
      <c r="AA182" s="5" t="s">
        <v>75</v>
      </c>
      <c r="AB182" s="3">
        <v>45642</v>
      </c>
      <c r="AC182" s="3">
        <v>1735588</v>
      </c>
      <c r="AD182" s="2">
        <v>725.84893499999998</v>
      </c>
      <c r="AE182" s="3">
        <v>48212392</v>
      </c>
      <c r="AF182" s="3">
        <v>2541377</v>
      </c>
      <c r="AG182" s="3">
        <v>0</v>
      </c>
      <c r="AH182" s="3">
        <v>2696972</v>
      </c>
      <c r="AI182" s="4">
        <v>1.04</v>
      </c>
      <c r="AJ182" s="3">
        <v>244462082</v>
      </c>
      <c r="AK182" s="3">
        <v>209109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5037</v>
      </c>
      <c r="AR182" s="3">
        <v>5216</v>
      </c>
      <c r="AS182" s="3">
        <v>4514159</v>
      </c>
      <c r="AT182" s="2">
        <v>865.40300000000002</v>
      </c>
      <c r="AV182" s="5" t="s">
        <v>1706</v>
      </c>
      <c r="AX182" s="3">
        <v>0</v>
      </c>
      <c r="AZ182" s="3">
        <v>0</v>
      </c>
      <c r="BA182" s="3">
        <f t="shared" si="65"/>
        <v>6692</v>
      </c>
      <c r="BB182" s="3">
        <f t="shared" si="51"/>
        <v>5037</v>
      </c>
      <c r="BC182" s="3">
        <f t="shared" si="52"/>
        <v>5216</v>
      </c>
      <c r="BD182" s="3">
        <f t="shared" si="53"/>
        <v>6692</v>
      </c>
      <c r="BE182" s="3">
        <f t="shared" si="54"/>
        <v>4514159.5883599995</v>
      </c>
      <c r="BF182" s="3">
        <f t="shared" si="66"/>
        <v>4435118.5883599995</v>
      </c>
      <c r="BG182" s="2">
        <f t="shared" si="55"/>
        <v>865.39954959174565</v>
      </c>
      <c r="BH182" s="6">
        <f t="shared" si="56"/>
        <v>1.4999999999999999E-2</v>
      </c>
      <c r="BI182" s="3">
        <f t="shared" si="67"/>
        <v>1914577.5763525646</v>
      </c>
      <c r="BJ182" s="3">
        <f t="shared" si="57"/>
        <v>444815368.49015725</v>
      </c>
      <c r="BK182" s="3">
        <f t="shared" si="68"/>
        <v>0</v>
      </c>
      <c r="BL182" s="3">
        <f t="shared" si="69"/>
        <v>0</v>
      </c>
      <c r="BM182" s="3">
        <f t="shared" si="58"/>
        <v>0</v>
      </c>
      <c r="BN182" s="3">
        <f t="shared" si="59"/>
        <v>0</v>
      </c>
      <c r="BO182" s="3">
        <f t="shared" si="70"/>
        <v>0</v>
      </c>
      <c r="BP182" s="3">
        <f t="shared" si="71"/>
        <v>0</v>
      </c>
      <c r="BQ182" s="3">
        <f t="shared" si="60"/>
        <v>276495156.09456271</v>
      </c>
      <c r="BR182" s="3">
        <f t="shared" si="72"/>
        <v>0</v>
      </c>
      <c r="BS182" s="3">
        <f t="shared" si="73"/>
        <v>0</v>
      </c>
      <c r="BT182" s="3">
        <f t="shared" si="61"/>
        <v>0</v>
      </c>
      <c r="BU182" s="3">
        <f t="shared" si="62"/>
        <v>0</v>
      </c>
      <c r="BV182" s="3">
        <f t="shared" si="63"/>
        <v>0</v>
      </c>
      <c r="BW182" s="3">
        <f t="shared" si="74"/>
        <v>0</v>
      </c>
      <c r="BX182" s="3">
        <f t="shared" si="64"/>
        <v>0</v>
      </c>
      <c r="BY182" s="3">
        <f t="shared" si="75"/>
        <v>2118431.1847599996</v>
      </c>
    </row>
    <row r="183" spans="1:77" x14ac:dyDescent="0.25">
      <c r="A183">
        <v>145902</v>
      </c>
      <c r="B183" t="s">
        <v>259</v>
      </c>
      <c r="C183" s="37">
        <v>42779.493055555555</v>
      </c>
      <c r="D183" s="5" t="s">
        <v>75</v>
      </c>
      <c r="E183" s="2">
        <v>569.02499999999998</v>
      </c>
      <c r="F183" s="2">
        <v>44.725000000000001</v>
      </c>
      <c r="G183" s="2">
        <v>14</v>
      </c>
      <c r="H183" s="2">
        <v>0</v>
      </c>
      <c r="I183" s="2">
        <v>0</v>
      </c>
      <c r="J183" s="2">
        <v>0</v>
      </c>
      <c r="K183" s="2">
        <v>0</v>
      </c>
      <c r="L183" s="2">
        <v>51.5</v>
      </c>
      <c r="M183" s="2">
        <v>26.6</v>
      </c>
      <c r="N183" s="2">
        <v>277</v>
      </c>
      <c r="O183" s="2">
        <v>0.125</v>
      </c>
      <c r="P183" s="2">
        <v>19</v>
      </c>
      <c r="Q183" s="2">
        <v>0</v>
      </c>
      <c r="R183" s="3">
        <v>53625</v>
      </c>
      <c r="S183" s="3">
        <v>0</v>
      </c>
      <c r="T183" s="3">
        <v>-4274</v>
      </c>
      <c r="U183" s="3">
        <v>-166</v>
      </c>
      <c r="V183" s="3">
        <v>0</v>
      </c>
      <c r="W183" s="3">
        <v>108933</v>
      </c>
      <c r="X183" s="3">
        <v>14381</v>
      </c>
      <c r="Y183" s="4">
        <v>1</v>
      </c>
      <c r="Z183" s="4">
        <v>1.06</v>
      </c>
      <c r="AA183" s="5" t="s">
        <v>76</v>
      </c>
      <c r="AB183" s="3">
        <v>872804</v>
      </c>
      <c r="AC183" s="3">
        <v>2360318</v>
      </c>
      <c r="AD183" s="2">
        <v>910.92223760000002</v>
      </c>
      <c r="AE183" s="3">
        <v>362100095</v>
      </c>
      <c r="AF183" s="3">
        <v>4010148</v>
      </c>
      <c r="AG183" s="3">
        <v>0</v>
      </c>
      <c r="AH183" s="3">
        <v>4170554</v>
      </c>
      <c r="AI183" s="4">
        <v>1.04</v>
      </c>
      <c r="AJ183" s="3">
        <v>380299143</v>
      </c>
      <c r="AK183" s="3">
        <v>246508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5140</v>
      </c>
      <c r="AR183" s="3">
        <v>5359</v>
      </c>
      <c r="AS183" s="3">
        <v>5906534</v>
      </c>
      <c r="AT183" s="2">
        <v>1095.5170000000001</v>
      </c>
      <c r="AU183" s="2">
        <v>1095.5170000000001</v>
      </c>
      <c r="AV183" s="5" t="s">
        <v>2025</v>
      </c>
      <c r="AW183" s="3">
        <v>0</v>
      </c>
      <c r="AX183" s="3">
        <v>0</v>
      </c>
      <c r="AY183" s="3">
        <v>0</v>
      </c>
      <c r="AZ183" s="3">
        <v>0</v>
      </c>
      <c r="BA183" s="3">
        <f t="shared" si="65"/>
        <v>7569</v>
      </c>
      <c r="BB183" s="3">
        <f t="shared" si="51"/>
        <v>5140</v>
      </c>
      <c r="BC183" s="3">
        <f t="shared" si="52"/>
        <v>5359</v>
      </c>
      <c r="BD183" s="3">
        <f t="shared" si="53"/>
        <v>7569</v>
      </c>
      <c r="BE183" s="3">
        <f t="shared" si="54"/>
        <v>5906533.184249999</v>
      </c>
      <c r="BF183" s="3">
        <f t="shared" si="66"/>
        <v>5748249.184249999</v>
      </c>
      <c r="BG183" s="2">
        <f t="shared" si="55"/>
        <v>1095.4855424388941</v>
      </c>
      <c r="BH183" s="6">
        <f t="shared" si="56"/>
        <v>1.4999999999999999E-2</v>
      </c>
      <c r="BI183" s="3">
        <f t="shared" si="67"/>
        <v>3641681.6409432017</v>
      </c>
      <c r="BJ183" s="3">
        <f t="shared" si="57"/>
        <v>563079568.8135916</v>
      </c>
      <c r="BK183" s="3">
        <f t="shared" si="68"/>
        <v>0</v>
      </c>
      <c r="BL183" s="3">
        <f t="shared" si="69"/>
        <v>0</v>
      </c>
      <c r="BM183" s="3">
        <f t="shared" si="58"/>
        <v>0</v>
      </c>
      <c r="BN183" s="3">
        <f t="shared" si="59"/>
        <v>0</v>
      </c>
      <c r="BO183" s="3">
        <f t="shared" si="70"/>
        <v>0</v>
      </c>
      <c r="BP183" s="3">
        <f t="shared" si="71"/>
        <v>0</v>
      </c>
      <c r="BQ183" s="3">
        <f t="shared" si="60"/>
        <v>350007630.80922663</v>
      </c>
      <c r="BR183" s="3">
        <f t="shared" si="72"/>
        <v>30291512.190773368</v>
      </c>
      <c r="BS183" s="3">
        <f t="shared" si="73"/>
        <v>0</v>
      </c>
      <c r="BT183" s="3">
        <f t="shared" si="61"/>
        <v>0</v>
      </c>
      <c r="BU183" s="3">
        <f t="shared" si="62"/>
        <v>0</v>
      </c>
      <c r="BV183" s="3">
        <f t="shared" si="63"/>
        <v>0</v>
      </c>
      <c r="BW183" s="3">
        <f t="shared" si="74"/>
        <v>0</v>
      </c>
      <c r="BX183" s="3">
        <f t="shared" si="64"/>
        <v>0</v>
      </c>
      <c r="BY183" s="3">
        <f t="shared" si="75"/>
        <v>2103541.7542499988</v>
      </c>
    </row>
    <row r="184" spans="1:77" x14ac:dyDescent="0.25">
      <c r="A184">
        <v>228904</v>
      </c>
      <c r="B184" t="s">
        <v>259</v>
      </c>
      <c r="C184" s="37">
        <v>42776.52847222222</v>
      </c>
      <c r="D184" s="5" t="s">
        <v>75</v>
      </c>
      <c r="E184" s="2">
        <v>130</v>
      </c>
      <c r="F184" s="2">
        <v>5.6890000000000001</v>
      </c>
      <c r="G184" s="2">
        <v>3.33</v>
      </c>
      <c r="H184" s="2">
        <v>0</v>
      </c>
      <c r="I184" s="2">
        <v>0</v>
      </c>
      <c r="J184" s="2">
        <v>0</v>
      </c>
      <c r="K184" s="2">
        <v>0</v>
      </c>
      <c r="L184" s="2">
        <v>7.3860000000000001</v>
      </c>
      <c r="M184" s="2">
        <v>4.3630000000000004</v>
      </c>
      <c r="N184" s="2">
        <v>70.733999999999995</v>
      </c>
      <c r="O184" s="2">
        <v>0</v>
      </c>
      <c r="P184" s="2">
        <v>0</v>
      </c>
      <c r="Q184" s="2">
        <v>0</v>
      </c>
      <c r="R184" s="3">
        <v>7176</v>
      </c>
      <c r="S184" s="3">
        <v>0</v>
      </c>
      <c r="T184" s="3">
        <v>-326</v>
      </c>
      <c r="U184" s="3">
        <v>-13</v>
      </c>
      <c r="V184" s="3">
        <v>0</v>
      </c>
      <c r="W184" s="3">
        <v>23831</v>
      </c>
      <c r="X184" s="3">
        <v>0</v>
      </c>
      <c r="Y184" s="4">
        <v>0.98670000000000002</v>
      </c>
      <c r="Z184" s="4">
        <v>1.05</v>
      </c>
      <c r="AA184" s="5" t="s">
        <v>75</v>
      </c>
      <c r="AB184" s="3">
        <v>5773</v>
      </c>
      <c r="AC184" s="3">
        <v>865599</v>
      </c>
      <c r="AD184" s="2">
        <v>370.73759279999899</v>
      </c>
      <c r="AE184" s="3">
        <v>13966780</v>
      </c>
      <c r="AF184" s="3">
        <v>297290</v>
      </c>
      <c r="AG184" s="3">
        <v>37150</v>
      </c>
      <c r="AH184" s="3">
        <v>352518</v>
      </c>
      <c r="AI184" s="4">
        <v>1.17</v>
      </c>
      <c r="AJ184" s="3">
        <v>28933483</v>
      </c>
      <c r="AK184" s="3">
        <v>43192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5072</v>
      </c>
      <c r="AR184" s="3">
        <v>5252</v>
      </c>
      <c r="AS184" s="3">
        <v>1208468</v>
      </c>
      <c r="AT184" s="2">
        <v>228.245</v>
      </c>
      <c r="AV184" s="5" t="s">
        <v>2036</v>
      </c>
      <c r="BA184" s="3">
        <f t="shared" si="65"/>
        <v>7182</v>
      </c>
      <c r="BB184" s="3">
        <f t="shared" si="51"/>
        <v>5072</v>
      </c>
      <c r="BC184" s="3">
        <f t="shared" si="52"/>
        <v>5252</v>
      </c>
      <c r="BD184" s="3">
        <f t="shared" si="53"/>
        <v>7182</v>
      </c>
      <c r="BE184" s="3">
        <f t="shared" si="54"/>
        <v>1208469.0297200002</v>
      </c>
      <c r="BF184" s="3">
        <f t="shared" si="66"/>
        <v>1177788.0297200002</v>
      </c>
      <c r="BG184" s="2">
        <f t="shared" si="55"/>
        <v>228.23443740729988</v>
      </c>
      <c r="BH184" s="6">
        <f t="shared" si="56"/>
        <v>1.4999999999999999E-2</v>
      </c>
      <c r="BI184" s="3">
        <f t="shared" si="67"/>
        <v>493244.28823948675</v>
      </c>
      <c r="BJ184" s="3">
        <f t="shared" si="57"/>
        <v>117312500.82735214</v>
      </c>
      <c r="BK184" s="3">
        <f t="shared" si="68"/>
        <v>0</v>
      </c>
      <c r="BL184" s="3">
        <f t="shared" si="69"/>
        <v>0</v>
      </c>
      <c r="BM184" s="3">
        <f t="shared" si="58"/>
        <v>0</v>
      </c>
      <c r="BN184" s="3">
        <f t="shared" si="59"/>
        <v>0</v>
      </c>
      <c r="BO184" s="3">
        <f t="shared" si="70"/>
        <v>0</v>
      </c>
      <c r="BP184" s="3">
        <f t="shared" si="71"/>
        <v>0</v>
      </c>
      <c r="BQ184" s="3">
        <f t="shared" si="60"/>
        <v>72920902.751632318</v>
      </c>
      <c r="BR184" s="3">
        <f t="shared" si="72"/>
        <v>0</v>
      </c>
      <c r="BS184" s="3">
        <f t="shared" si="73"/>
        <v>0</v>
      </c>
      <c r="BT184" s="3">
        <f t="shared" si="61"/>
        <v>0</v>
      </c>
      <c r="BU184" s="3">
        <f t="shared" si="62"/>
        <v>0</v>
      </c>
      <c r="BV184" s="3">
        <f t="shared" si="63"/>
        <v>0</v>
      </c>
      <c r="BW184" s="3">
        <f t="shared" si="74"/>
        <v>0</v>
      </c>
      <c r="BX184" s="3">
        <f t="shared" si="64"/>
        <v>0</v>
      </c>
      <c r="BY184" s="3">
        <f t="shared" si="75"/>
        <v>922982.35295900027</v>
      </c>
    </row>
    <row r="185" spans="1:77" x14ac:dyDescent="0.25">
      <c r="A185">
        <v>174908</v>
      </c>
      <c r="B185" t="s">
        <v>260</v>
      </c>
      <c r="C185" s="37">
        <v>42779.493055555555</v>
      </c>
      <c r="D185" s="5" t="s">
        <v>75</v>
      </c>
      <c r="E185" s="2">
        <v>1090.5999999999999</v>
      </c>
      <c r="F185" s="2">
        <v>66.400000000000006</v>
      </c>
      <c r="G185" s="2">
        <v>9.5</v>
      </c>
      <c r="H185" s="2">
        <v>0</v>
      </c>
      <c r="I185" s="2">
        <v>0</v>
      </c>
      <c r="J185" s="2">
        <v>0</v>
      </c>
      <c r="K185" s="2">
        <v>0</v>
      </c>
      <c r="L185" s="2">
        <v>53</v>
      </c>
      <c r="M185" s="2">
        <v>56</v>
      </c>
      <c r="N185" s="2">
        <v>479</v>
      </c>
      <c r="O185" s="2">
        <v>0</v>
      </c>
      <c r="P185" s="2">
        <v>46</v>
      </c>
      <c r="Q185" s="2">
        <v>0</v>
      </c>
      <c r="R185" s="3">
        <v>95150</v>
      </c>
      <c r="S185" s="3">
        <v>0</v>
      </c>
      <c r="T185" s="3">
        <v>-1354</v>
      </c>
      <c r="U185" s="3">
        <v>-53</v>
      </c>
      <c r="V185" s="3">
        <v>0</v>
      </c>
      <c r="W185" s="3">
        <v>58526</v>
      </c>
      <c r="X185" s="3">
        <v>27218</v>
      </c>
      <c r="Y185" s="4">
        <v>1</v>
      </c>
      <c r="Z185" s="4">
        <v>1.03</v>
      </c>
      <c r="AA185" s="5" t="s">
        <v>75</v>
      </c>
      <c r="AB185" s="3">
        <v>17877</v>
      </c>
      <c r="AC185" s="3">
        <v>1925186</v>
      </c>
      <c r="AD185" s="2">
        <v>715.33054500000003</v>
      </c>
      <c r="AE185" s="3">
        <v>35402784</v>
      </c>
      <c r="AF185" s="3">
        <v>1075072</v>
      </c>
      <c r="AG185" s="3">
        <v>0</v>
      </c>
      <c r="AH185" s="3">
        <v>1118075</v>
      </c>
      <c r="AI185" s="4">
        <v>1.04</v>
      </c>
      <c r="AJ185" s="3">
        <v>120431969</v>
      </c>
      <c r="AK185" s="3">
        <v>423854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5140</v>
      </c>
      <c r="AR185" s="3">
        <v>5249</v>
      </c>
      <c r="AS185" s="3">
        <v>8117261</v>
      </c>
      <c r="AT185" s="2">
        <v>1533.52</v>
      </c>
      <c r="AV185" s="5" t="s">
        <v>1362</v>
      </c>
      <c r="AX185" s="3">
        <v>0</v>
      </c>
      <c r="AZ185" s="3">
        <v>0</v>
      </c>
      <c r="BA185" s="3">
        <f t="shared" si="65"/>
        <v>5917</v>
      </c>
      <c r="BB185" s="3">
        <f t="shared" si="51"/>
        <v>5140</v>
      </c>
      <c r="BC185" s="3">
        <f t="shared" si="52"/>
        <v>5249</v>
      </c>
      <c r="BD185" s="3">
        <f t="shared" si="53"/>
        <v>5917</v>
      </c>
      <c r="BE185" s="3">
        <f t="shared" si="54"/>
        <v>8117261.0399999991</v>
      </c>
      <c r="BF185" s="3">
        <f t="shared" si="66"/>
        <v>7964939.0399999991</v>
      </c>
      <c r="BG185" s="2">
        <f t="shared" si="55"/>
        <v>1533.5096565838369</v>
      </c>
      <c r="BH185" s="6">
        <f t="shared" si="56"/>
        <v>1.4999999999999999E-2</v>
      </c>
      <c r="BI185" s="3">
        <f t="shared" si="67"/>
        <v>3741641.0912948363</v>
      </c>
      <c r="BJ185" s="3">
        <f t="shared" si="57"/>
        <v>788223963.48409212</v>
      </c>
      <c r="BK185" s="3">
        <f t="shared" si="68"/>
        <v>0</v>
      </c>
      <c r="BL185" s="3">
        <f t="shared" si="69"/>
        <v>0</v>
      </c>
      <c r="BM185" s="3">
        <f t="shared" si="58"/>
        <v>0</v>
      </c>
      <c r="BN185" s="3">
        <f t="shared" si="59"/>
        <v>0</v>
      </c>
      <c r="BO185" s="3">
        <f t="shared" si="70"/>
        <v>0</v>
      </c>
      <c r="BP185" s="3">
        <f t="shared" si="71"/>
        <v>0</v>
      </c>
      <c r="BQ185" s="3">
        <f t="shared" si="60"/>
        <v>489956335.2785359</v>
      </c>
      <c r="BR185" s="3">
        <f t="shared" si="72"/>
        <v>0</v>
      </c>
      <c r="BS185" s="3">
        <f t="shared" si="73"/>
        <v>0</v>
      </c>
      <c r="BT185" s="3">
        <f t="shared" si="61"/>
        <v>0</v>
      </c>
      <c r="BU185" s="3">
        <f t="shared" si="62"/>
        <v>0</v>
      </c>
      <c r="BV185" s="3">
        <f t="shared" si="63"/>
        <v>0</v>
      </c>
      <c r="BW185" s="3">
        <f t="shared" si="74"/>
        <v>0</v>
      </c>
      <c r="BX185" s="3">
        <f t="shared" si="64"/>
        <v>0</v>
      </c>
      <c r="BY185" s="3">
        <f t="shared" si="75"/>
        <v>6912941.3499999996</v>
      </c>
    </row>
    <row r="186" spans="1:77" x14ac:dyDescent="0.25">
      <c r="A186">
        <v>3907</v>
      </c>
      <c r="B186" t="s">
        <v>261</v>
      </c>
      <c r="C186" s="37">
        <v>42779.493055555555</v>
      </c>
      <c r="D186" s="5" t="s">
        <v>75</v>
      </c>
      <c r="E186" s="2">
        <v>1341.7929999999999</v>
      </c>
      <c r="F186" s="2">
        <v>107.639</v>
      </c>
      <c r="G186" s="2">
        <v>43.872999999999998</v>
      </c>
      <c r="H186" s="2">
        <v>13.02</v>
      </c>
      <c r="I186" s="2">
        <v>2.8849999999999998</v>
      </c>
      <c r="J186" s="2">
        <v>0</v>
      </c>
      <c r="K186" s="2">
        <v>0</v>
      </c>
      <c r="L186" s="2">
        <v>132</v>
      </c>
      <c r="M186" s="2">
        <v>58</v>
      </c>
      <c r="N186" s="2">
        <v>837</v>
      </c>
      <c r="O186" s="2">
        <v>0</v>
      </c>
      <c r="P186" s="2">
        <v>44.677</v>
      </c>
      <c r="Q186" s="2">
        <v>0</v>
      </c>
      <c r="R186" s="3">
        <v>121811</v>
      </c>
      <c r="S186" s="3">
        <v>0</v>
      </c>
      <c r="T186" s="3">
        <v>-2871</v>
      </c>
      <c r="U186" s="3">
        <v>-111</v>
      </c>
      <c r="V186" s="3">
        <v>0</v>
      </c>
      <c r="W186" s="3">
        <v>140206</v>
      </c>
      <c r="X186" s="3">
        <v>25774</v>
      </c>
      <c r="Y186" s="4">
        <v>1</v>
      </c>
      <c r="Z186" s="4">
        <v>1.04</v>
      </c>
      <c r="AA186" s="5" t="s">
        <v>75</v>
      </c>
      <c r="AB186" s="3">
        <v>161279</v>
      </c>
      <c r="AC186" s="3">
        <v>3849597</v>
      </c>
      <c r="AD186" s="2">
        <v>1650.1389131000001</v>
      </c>
      <c r="AE186" s="3">
        <v>83970359</v>
      </c>
      <c r="AF186" s="3">
        <v>2937375</v>
      </c>
      <c r="AG186" s="3">
        <v>323111</v>
      </c>
      <c r="AH186" s="3">
        <v>3436729</v>
      </c>
      <c r="AI186" s="4">
        <v>1.17</v>
      </c>
      <c r="AJ186" s="3">
        <v>255465795</v>
      </c>
      <c r="AK186" s="3">
        <v>579800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5140</v>
      </c>
      <c r="AR186" s="3">
        <v>5286</v>
      </c>
      <c r="AS186" s="3">
        <v>11305967</v>
      </c>
      <c r="AT186" s="2">
        <v>2119.5279999999998</v>
      </c>
      <c r="AV186" s="5" t="s">
        <v>1280</v>
      </c>
      <c r="BA186" s="3">
        <f t="shared" si="65"/>
        <v>5769</v>
      </c>
      <c r="BB186" s="3">
        <f t="shared" si="51"/>
        <v>5140</v>
      </c>
      <c r="BC186" s="3">
        <f t="shared" si="52"/>
        <v>5286</v>
      </c>
      <c r="BD186" s="3">
        <f t="shared" si="53"/>
        <v>5769</v>
      </c>
      <c r="BE186" s="3">
        <f t="shared" si="54"/>
        <v>11305966.181999998</v>
      </c>
      <c r="BF186" s="3">
        <f t="shared" si="66"/>
        <v>11046820.181999998</v>
      </c>
      <c r="BG186" s="2">
        <f t="shared" si="55"/>
        <v>2119.5063978104554</v>
      </c>
      <c r="BH186" s="6">
        <f t="shared" si="56"/>
        <v>1.4999999999999999E-2</v>
      </c>
      <c r="BI186" s="3">
        <f t="shared" si="67"/>
        <v>4571934.3632931067</v>
      </c>
      <c r="BJ186" s="3">
        <f t="shared" si="57"/>
        <v>1089426288.4745741</v>
      </c>
      <c r="BK186" s="3">
        <f t="shared" si="68"/>
        <v>0</v>
      </c>
      <c r="BL186" s="3">
        <f t="shared" si="69"/>
        <v>0</v>
      </c>
      <c r="BM186" s="3">
        <f t="shared" si="58"/>
        <v>0</v>
      </c>
      <c r="BN186" s="3">
        <f t="shared" si="59"/>
        <v>0</v>
      </c>
      <c r="BO186" s="3">
        <f t="shared" si="70"/>
        <v>0</v>
      </c>
      <c r="BP186" s="3">
        <f t="shared" si="71"/>
        <v>0</v>
      </c>
      <c r="BQ186" s="3">
        <f t="shared" si="60"/>
        <v>677182294.1004405</v>
      </c>
      <c r="BR186" s="3">
        <f t="shared" si="72"/>
        <v>0</v>
      </c>
      <c r="BS186" s="3">
        <f t="shared" si="73"/>
        <v>0</v>
      </c>
      <c r="BT186" s="3">
        <f t="shared" si="61"/>
        <v>0</v>
      </c>
      <c r="BU186" s="3">
        <f t="shared" si="62"/>
        <v>0</v>
      </c>
      <c r="BV186" s="3">
        <f t="shared" si="63"/>
        <v>0</v>
      </c>
      <c r="BW186" s="3">
        <f t="shared" si="74"/>
        <v>0</v>
      </c>
      <c r="BX186" s="3">
        <f t="shared" si="64"/>
        <v>0</v>
      </c>
      <c r="BY186" s="3">
        <f t="shared" si="75"/>
        <v>8751308.231999997</v>
      </c>
    </row>
    <row r="187" spans="1:77" x14ac:dyDescent="0.25">
      <c r="A187">
        <v>101905</v>
      </c>
      <c r="B187" t="s">
        <v>262</v>
      </c>
      <c r="C187" s="37">
        <v>42779.493055555555</v>
      </c>
      <c r="D187" s="5" t="s">
        <v>75</v>
      </c>
      <c r="E187" s="2">
        <v>7774.4620000000004</v>
      </c>
      <c r="F187" s="2">
        <v>696.27</v>
      </c>
      <c r="G187" s="2">
        <v>164.845</v>
      </c>
      <c r="H187" s="2">
        <v>0</v>
      </c>
      <c r="I187" s="2">
        <v>0</v>
      </c>
      <c r="J187" s="2">
        <v>0</v>
      </c>
      <c r="K187" s="2">
        <v>0</v>
      </c>
      <c r="L187" s="2">
        <v>552.423</v>
      </c>
      <c r="M187" s="2">
        <v>282.589</v>
      </c>
      <c r="N187" s="2">
        <v>7597.0659999999998</v>
      </c>
      <c r="O187" s="2">
        <v>2.0350000000000001</v>
      </c>
      <c r="P187" s="2">
        <v>2226.748</v>
      </c>
      <c r="Q187" s="2">
        <v>0</v>
      </c>
      <c r="R187" s="3">
        <v>624590</v>
      </c>
      <c r="S187" s="3">
        <v>0</v>
      </c>
      <c r="T187" s="3">
        <v>-30580</v>
      </c>
      <c r="U187" s="3">
        <v>-1182</v>
      </c>
      <c r="V187" s="3">
        <v>0</v>
      </c>
      <c r="W187" s="3">
        <v>617312</v>
      </c>
      <c r="X187" s="3">
        <v>1235622</v>
      </c>
      <c r="Y187" s="4">
        <v>0.9819</v>
      </c>
      <c r="Z187" s="4">
        <v>1.1399999999999999</v>
      </c>
      <c r="AA187" s="5" t="s">
        <v>75</v>
      </c>
      <c r="AB187" s="3">
        <v>3561540</v>
      </c>
      <c r="AC187" s="3">
        <v>15054896</v>
      </c>
      <c r="AD187" s="2">
        <v>6301.6746737000003</v>
      </c>
      <c r="AE187" s="3">
        <v>986557749</v>
      </c>
      <c r="AF187" s="3">
        <v>29778728</v>
      </c>
      <c r="AG187" s="3">
        <v>0</v>
      </c>
      <c r="AH187" s="3">
        <v>31540765</v>
      </c>
      <c r="AI187" s="4">
        <v>1.04</v>
      </c>
      <c r="AJ187" s="3">
        <v>2721348363</v>
      </c>
      <c r="AK187" s="3">
        <v>3411509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5047</v>
      </c>
      <c r="AR187" s="3">
        <v>5549</v>
      </c>
      <c r="AS187" s="3">
        <v>63240941</v>
      </c>
      <c r="AT187" s="2">
        <v>11734.723</v>
      </c>
      <c r="AV187" s="5" t="s">
        <v>1590</v>
      </c>
      <c r="AX187" s="3">
        <v>0</v>
      </c>
      <c r="AZ187" s="3">
        <v>0</v>
      </c>
      <c r="BA187" s="3">
        <f t="shared" si="65"/>
        <v>5549</v>
      </c>
      <c r="BB187" s="3">
        <f t="shared" si="51"/>
        <v>5047</v>
      </c>
      <c r="BC187" s="3">
        <f t="shared" si="52"/>
        <v>5549</v>
      </c>
      <c r="BD187" s="3">
        <f t="shared" si="53"/>
        <v>5549</v>
      </c>
      <c r="BE187" s="3">
        <f t="shared" si="54"/>
        <v>63240943.733419999</v>
      </c>
      <c r="BF187" s="3">
        <f t="shared" si="66"/>
        <v>62029621.733419999</v>
      </c>
      <c r="BG187" s="2">
        <f t="shared" si="55"/>
        <v>11734.458602870953</v>
      </c>
      <c r="BH187" s="6">
        <f t="shared" si="56"/>
        <v>1.4999999999999999E-2</v>
      </c>
      <c r="BI187" s="3">
        <f t="shared" si="67"/>
        <v>31254482.008185819</v>
      </c>
      <c r="BJ187" s="3">
        <f t="shared" si="57"/>
        <v>6031511721.8756695</v>
      </c>
      <c r="BK187" s="3">
        <f t="shared" si="68"/>
        <v>0</v>
      </c>
      <c r="BL187" s="3">
        <f t="shared" si="69"/>
        <v>0</v>
      </c>
      <c r="BM187" s="3">
        <f t="shared" si="58"/>
        <v>0</v>
      </c>
      <c r="BN187" s="3">
        <f t="shared" si="59"/>
        <v>0</v>
      </c>
      <c r="BO187" s="3">
        <f t="shared" si="70"/>
        <v>0</v>
      </c>
      <c r="BP187" s="3">
        <f t="shared" si="71"/>
        <v>0</v>
      </c>
      <c r="BQ187" s="3">
        <f t="shared" si="60"/>
        <v>3749159523.6172695</v>
      </c>
      <c r="BR187" s="3">
        <f t="shared" si="72"/>
        <v>0</v>
      </c>
      <c r="BS187" s="3">
        <f t="shared" si="73"/>
        <v>0</v>
      </c>
      <c r="BT187" s="3">
        <f t="shared" si="61"/>
        <v>0</v>
      </c>
      <c r="BU187" s="3">
        <f t="shared" si="62"/>
        <v>0</v>
      </c>
      <c r="BV187" s="3">
        <f t="shared" si="63"/>
        <v>0</v>
      </c>
      <c r="BW187" s="3">
        <f t="shared" si="74"/>
        <v>0</v>
      </c>
      <c r="BX187" s="3">
        <f t="shared" si="64"/>
        <v>0</v>
      </c>
      <c r="BY187" s="3">
        <f t="shared" si="75"/>
        <v>36520024.157122999</v>
      </c>
    </row>
    <row r="188" spans="1:77" x14ac:dyDescent="0.25">
      <c r="A188">
        <v>103901</v>
      </c>
      <c r="B188" t="s">
        <v>263</v>
      </c>
      <c r="C188" s="37">
        <v>42779.493055555555</v>
      </c>
      <c r="D188" s="5" t="s">
        <v>75</v>
      </c>
      <c r="E188" s="2">
        <v>130.76499999999999</v>
      </c>
      <c r="F188" s="2">
        <v>6.625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12.11</v>
      </c>
      <c r="M188" s="2">
        <v>7</v>
      </c>
      <c r="N188" s="2">
        <v>95</v>
      </c>
      <c r="O188" s="2">
        <v>0</v>
      </c>
      <c r="P188" s="2">
        <v>6</v>
      </c>
      <c r="Q188" s="2">
        <v>0</v>
      </c>
      <c r="R188" s="3">
        <v>14300</v>
      </c>
      <c r="S188" s="3">
        <v>0</v>
      </c>
      <c r="T188" s="3">
        <v>0</v>
      </c>
      <c r="U188" s="3">
        <v>0</v>
      </c>
      <c r="V188" s="3">
        <v>0</v>
      </c>
      <c r="W188" s="3">
        <v>50397</v>
      </c>
      <c r="X188" s="3">
        <v>5008</v>
      </c>
      <c r="Y188" s="4">
        <v>0.98769999999999902</v>
      </c>
      <c r="Z188" s="4">
        <v>1.05</v>
      </c>
      <c r="AA188" s="5" t="s">
        <v>76</v>
      </c>
      <c r="AB188" s="3">
        <v>159966</v>
      </c>
      <c r="AC188" s="3">
        <v>680283</v>
      </c>
      <c r="AD188" s="2">
        <v>273.6650075</v>
      </c>
      <c r="AE188" s="3">
        <v>75441711</v>
      </c>
      <c r="AF188" s="3">
        <v>1935753</v>
      </c>
      <c r="AG188" s="3">
        <v>0</v>
      </c>
      <c r="AH188" s="3">
        <v>2038254</v>
      </c>
      <c r="AI188" s="4">
        <v>1.04</v>
      </c>
      <c r="AJ188" s="3">
        <v>187218451</v>
      </c>
      <c r="AK188" s="3">
        <v>60234</v>
      </c>
      <c r="AL188" s="3">
        <v>0</v>
      </c>
      <c r="AM188" s="3">
        <v>0</v>
      </c>
      <c r="AN188" s="3">
        <v>60000</v>
      </c>
      <c r="AO188" s="3">
        <v>0</v>
      </c>
      <c r="AP188" s="3">
        <v>0</v>
      </c>
      <c r="AQ188" s="3">
        <v>5077</v>
      </c>
      <c r="AR188" s="3">
        <v>5257</v>
      </c>
      <c r="AS188" s="3">
        <v>1518564</v>
      </c>
      <c r="AT188" s="2">
        <v>281.46699999999998</v>
      </c>
      <c r="AU188" s="2">
        <v>344.48700000000002</v>
      </c>
      <c r="AV188" s="5" t="s">
        <v>1600</v>
      </c>
      <c r="AW188" s="3">
        <v>88196</v>
      </c>
      <c r="AX188" s="3">
        <v>0</v>
      </c>
      <c r="AY188" s="3">
        <v>1580</v>
      </c>
      <c r="AZ188" s="3">
        <v>0</v>
      </c>
      <c r="BA188" s="3">
        <f t="shared" si="65"/>
        <v>8347</v>
      </c>
      <c r="BB188" s="3">
        <f t="shared" si="51"/>
        <v>5077</v>
      </c>
      <c r="BC188" s="3">
        <f t="shared" si="52"/>
        <v>5257</v>
      </c>
      <c r="BD188" s="3">
        <f t="shared" si="53"/>
        <v>8347</v>
      </c>
      <c r="BE188" s="3">
        <f t="shared" si="54"/>
        <v>1518564.9394999999</v>
      </c>
      <c r="BF188" s="3">
        <f t="shared" si="66"/>
        <v>1453867.9394999999</v>
      </c>
      <c r="BG188" s="2">
        <f t="shared" si="55"/>
        <v>281.46103528193868</v>
      </c>
      <c r="BH188" s="6">
        <f t="shared" si="56"/>
        <v>1.4999999999999999E-2</v>
      </c>
      <c r="BI188" s="3">
        <f t="shared" si="67"/>
        <v>803951.58074003563</v>
      </c>
      <c r="BJ188" s="3">
        <f t="shared" si="57"/>
        <v>144670972.13491648</v>
      </c>
      <c r="BK188" s="3">
        <f t="shared" si="68"/>
        <v>42547478.865083516</v>
      </c>
      <c r="BL188" s="3">
        <f t="shared" si="69"/>
        <v>439921.4362452022</v>
      </c>
      <c r="BM188" s="3">
        <f t="shared" si="58"/>
        <v>5314.5244856234822</v>
      </c>
      <c r="BN188" s="3">
        <f t="shared" si="59"/>
        <v>1580</v>
      </c>
      <c r="BO188" s="3">
        <f t="shared" si="70"/>
        <v>12949.949405085004</v>
      </c>
      <c r="BP188" s="3">
        <f t="shared" si="71"/>
        <v>438341.4362452022</v>
      </c>
      <c r="BQ188" s="3">
        <f t="shared" si="60"/>
        <v>89926800.772579402</v>
      </c>
      <c r="BR188" s="3">
        <f t="shared" si="72"/>
        <v>97291650.227420598</v>
      </c>
      <c r="BS188" s="3">
        <f t="shared" si="73"/>
        <v>0</v>
      </c>
      <c r="BT188" s="3">
        <f t="shared" si="61"/>
        <v>0</v>
      </c>
      <c r="BU188" s="3">
        <f t="shared" si="62"/>
        <v>0</v>
      </c>
      <c r="BV188" s="3">
        <f t="shared" si="63"/>
        <v>0</v>
      </c>
      <c r="BW188" s="3">
        <f t="shared" si="74"/>
        <v>0</v>
      </c>
      <c r="BX188" s="3">
        <f t="shared" si="64"/>
        <v>438341.4362452022</v>
      </c>
      <c r="BY188" s="3">
        <f t="shared" si="75"/>
        <v>0</v>
      </c>
    </row>
    <row r="189" spans="1:77" x14ac:dyDescent="0.25">
      <c r="A189">
        <v>227814</v>
      </c>
      <c r="B189" t="s">
        <v>264</v>
      </c>
      <c r="C189" s="37">
        <v>42776.52847222222</v>
      </c>
      <c r="D189" s="5" t="s">
        <v>76</v>
      </c>
      <c r="E189" s="2">
        <v>337.96499999999997</v>
      </c>
      <c r="F189" s="2">
        <v>2.9550000000000001</v>
      </c>
      <c r="G189" s="2">
        <v>4.7670000000000003</v>
      </c>
      <c r="H189" s="2">
        <v>0</v>
      </c>
      <c r="I189" s="2">
        <v>0</v>
      </c>
      <c r="J189" s="2">
        <v>0</v>
      </c>
      <c r="K189" s="2">
        <v>0</v>
      </c>
      <c r="L189" s="2">
        <v>15.265999999999901</v>
      </c>
      <c r="M189" s="2">
        <v>0</v>
      </c>
      <c r="N189" s="2">
        <v>0</v>
      </c>
      <c r="O189" s="2">
        <v>0</v>
      </c>
      <c r="P189" s="2">
        <v>19.672999999999998</v>
      </c>
      <c r="Q189" s="2">
        <v>0</v>
      </c>
      <c r="R189" s="3">
        <v>29723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12719</v>
      </c>
      <c r="Y189" s="4">
        <v>0</v>
      </c>
      <c r="Z189" s="4">
        <v>1</v>
      </c>
      <c r="AA189" s="5" t="s">
        <v>75</v>
      </c>
      <c r="AB189" s="3">
        <v>0</v>
      </c>
      <c r="AC189" s="3">
        <v>0</v>
      </c>
      <c r="AD189" s="2">
        <v>0</v>
      </c>
      <c r="AE189" s="3">
        <v>0</v>
      </c>
      <c r="AF189" s="3">
        <v>0</v>
      </c>
      <c r="AG189" s="3">
        <v>0</v>
      </c>
      <c r="AH189" s="3">
        <v>0</v>
      </c>
      <c r="AI189" s="4">
        <v>0</v>
      </c>
      <c r="AJ189" s="3">
        <v>0</v>
      </c>
      <c r="AK189" s="3">
        <v>132128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5050</v>
      </c>
      <c r="AR189" s="3">
        <v>5334</v>
      </c>
      <c r="AS189" s="3">
        <v>2413629</v>
      </c>
      <c r="AT189" s="2">
        <v>459.50699999999898</v>
      </c>
      <c r="AV189" s="5" t="s">
        <v>2031</v>
      </c>
      <c r="AX189" s="3">
        <v>0</v>
      </c>
      <c r="AZ189" s="3">
        <v>0</v>
      </c>
      <c r="BA189" s="3">
        <f t="shared" si="65"/>
        <v>6465</v>
      </c>
      <c r="BB189" s="3">
        <f t="shared" si="51"/>
        <v>5050</v>
      </c>
      <c r="BC189" s="3">
        <f t="shared" si="52"/>
        <v>5335</v>
      </c>
      <c r="BD189" s="3">
        <f t="shared" si="53"/>
        <v>6465</v>
      </c>
      <c r="BE189" s="3">
        <f t="shared" si="54"/>
        <v>2413627.746499999</v>
      </c>
      <c r="BF189" s="3">
        <f t="shared" si="66"/>
        <v>2383904.746499999</v>
      </c>
      <c r="BG189" s="2">
        <f t="shared" si="55"/>
        <v>459.45142376427833</v>
      </c>
      <c r="BH189" s="6">
        <f t="shared" si="56"/>
        <v>1.4999999999999999E-2</v>
      </c>
      <c r="BI189" s="3">
        <f t="shared" si="67"/>
        <v>0</v>
      </c>
      <c r="BJ189" s="3">
        <f t="shared" si="57"/>
        <v>236158031.81483907</v>
      </c>
      <c r="BK189" s="3">
        <f t="shared" si="68"/>
        <v>0</v>
      </c>
      <c r="BL189" s="3">
        <f t="shared" si="69"/>
        <v>0</v>
      </c>
      <c r="BM189" s="3">
        <f t="shared" si="58"/>
        <v>0</v>
      </c>
      <c r="BN189" s="3">
        <f t="shared" si="59"/>
        <v>0</v>
      </c>
      <c r="BO189" s="3">
        <f t="shared" si="70"/>
        <v>0</v>
      </c>
      <c r="BP189" s="3">
        <f t="shared" si="71"/>
        <v>0</v>
      </c>
      <c r="BQ189" s="3">
        <f t="shared" si="60"/>
        <v>146794729.89268693</v>
      </c>
      <c r="BR189" s="3">
        <f t="shared" si="72"/>
        <v>0</v>
      </c>
      <c r="BS189" s="3">
        <f t="shared" si="73"/>
        <v>0</v>
      </c>
      <c r="BT189" s="3">
        <f t="shared" si="61"/>
        <v>0</v>
      </c>
      <c r="BU189" s="3">
        <f t="shared" si="62"/>
        <v>0</v>
      </c>
      <c r="BV189" s="3">
        <f t="shared" si="63"/>
        <v>0</v>
      </c>
      <c r="BW189" s="3">
        <f t="shared" si="74"/>
        <v>0</v>
      </c>
      <c r="BX189" s="3">
        <f t="shared" si="64"/>
        <v>0</v>
      </c>
      <c r="BY189" s="3">
        <f t="shared" si="75"/>
        <v>2413627.746499999</v>
      </c>
    </row>
    <row r="190" spans="1:77" x14ac:dyDescent="0.25">
      <c r="A190">
        <v>220815</v>
      </c>
      <c r="B190" t="s">
        <v>265</v>
      </c>
      <c r="C190" s="37">
        <v>42776.52847222222</v>
      </c>
      <c r="D190" s="5" t="s">
        <v>76</v>
      </c>
      <c r="E190" s="2">
        <v>475.31299999999999</v>
      </c>
      <c r="F190" s="2">
        <v>20.498999999999999</v>
      </c>
      <c r="G190" s="2">
        <v>5.7350000000000003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24.077000000000002</v>
      </c>
      <c r="N190" s="2">
        <v>325.83</v>
      </c>
      <c r="O190" s="2">
        <v>0</v>
      </c>
      <c r="P190" s="2">
        <v>25.851999999999901</v>
      </c>
      <c r="Q190" s="2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16713</v>
      </c>
      <c r="Y190" s="4">
        <v>0</v>
      </c>
      <c r="Z190" s="4">
        <v>1</v>
      </c>
      <c r="AA190" s="5" t="s">
        <v>75</v>
      </c>
      <c r="AB190" s="3">
        <v>0</v>
      </c>
      <c r="AC190" s="3">
        <v>0</v>
      </c>
      <c r="AD190" s="2">
        <v>0</v>
      </c>
      <c r="AE190" s="3">
        <v>0</v>
      </c>
      <c r="AF190" s="3">
        <v>0</v>
      </c>
      <c r="AG190" s="3">
        <v>0</v>
      </c>
      <c r="AH190" s="3">
        <v>0</v>
      </c>
      <c r="AI190" s="4">
        <v>0</v>
      </c>
      <c r="AJ190" s="3">
        <v>0</v>
      </c>
      <c r="AK190" s="3">
        <v>182140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5050</v>
      </c>
      <c r="AR190" s="3">
        <v>5334</v>
      </c>
      <c r="AS190" s="3">
        <v>3702899</v>
      </c>
      <c r="AT190" s="2">
        <v>713.74699999999996</v>
      </c>
      <c r="AV190" s="5" t="s">
        <v>2031</v>
      </c>
      <c r="AX190" s="3">
        <v>0</v>
      </c>
      <c r="AZ190" s="3">
        <v>0</v>
      </c>
      <c r="BA190" s="3">
        <f t="shared" si="65"/>
        <v>6465</v>
      </c>
      <c r="BB190" s="3">
        <f t="shared" si="51"/>
        <v>5050</v>
      </c>
      <c r="BC190" s="3">
        <f t="shared" si="52"/>
        <v>5335</v>
      </c>
      <c r="BD190" s="3">
        <f t="shared" si="53"/>
        <v>6465</v>
      </c>
      <c r="BE190" s="3">
        <f t="shared" si="54"/>
        <v>3702899.4770999993</v>
      </c>
      <c r="BF190" s="3">
        <f t="shared" si="66"/>
        <v>3702899.4770999993</v>
      </c>
      <c r="BG190" s="2">
        <f t="shared" si="55"/>
        <v>713.6620870894335</v>
      </c>
      <c r="BH190" s="6">
        <f t="shared" si="56"/>
        <v>1.4999999999999999E-2</v>
      </c>
      <c r="BI190" s="3">
        <f t="shared" si="67"/>
        <v>0</v>
      </c>
      <c r="BJ190" s="3">
        <f t="shared" si="57"/>
        <v>366822312.76396883</v>
      </c>
      <c r="BK190" s="3">
        <f t="shared" si="68"/>
        <v>0</v>
      </c>
      <c r="BL190" s="3">
        <f t="shared" si="69"/>
        <v>0</v>
      </c>
      <c r="BM190" s="3">
        <f t="shared" si="58"/>
        <v>0</v>
      </c>
      <c r="BN190" s="3">
        <f t="shared" si="59"/>
        <v>0</v>
      </c>
      <c r="BO190" s="3">
        <f t="shared" si="70"/>
        <v>0</v>
      </c>
      <c r="BP190" s="3">
        <f t="shared" si="71"/>
        <v>0</v>
      </c>
      <c r="BQ190" s="3">
        <f t="shared" si="60"/>
        <v>228015036.82507402</v>
      </c>
      <c r="BR190" s="3">
        <f t="shared" si="72"/>
        <v>0</v>
      </c>
      <c r="BS190" s="3">
        <f t="shared" si="73"/>
        <v>0</v>
      </c>
      <c r="BT190" s="3">
        <f t="shared" si="61"/>
        <v>0</v>
      </c>
      <c r="BU190" s="3">
        <f t="shared" si="62"/>
        <v>0</v>
      </c>
      <c r="BV190" s="3">
        <f t="shared" si="63"/>
        <v>0</v>
      </c>
      <c r="BW190" s="3">
        <f t="shared" si="74"/>
        <v>0</v>
      </c>
      <c r="BX190" s="3">
        <f t="shared" si="64"/>
        <v>0</v>
      </c>
      <c r="BY190" s="3">
        <f t="shared" si="75"/>
        <v>3702899.4770999993</v>
      </c>
    </row>
    <row r="191" spans="1:77" x14ac:dyDescent="0.25">
      <c r="A191">
        <v>212909</v>
      </c>
      <c r="B191" t="s">
        <v>266</v>
      </c>
      <c r="C191" s="37">
        <v>42779.493055555555</v>
      </c>
      <c r="D191" s="5" t="s">
        <v>75</v>
      </c>
      <c r="E191" s="2">
        <v>3055.9179999999901</v>
      </c>
      <c r="F191" s="2">
        <v>220.15299999999999</v>
      </c>
      <c r="G191" s="2">
        <v>56.781999999999996</v>
      </c>
      <c r="H191" s="2">
        <v>0</v>
      </c>
      <c r="I191" s="2">
        <v>0</v>
      </c>
      <c r="J191" s="2">
        <v>0</v>
      </c>
      <c r="K191" s="2">
        <v>0</v>
      </c>
      <c r="L191" s="2">
        <v>360.93799999999999</v>
      </c>
      <c r="M191" s="2">
        <v>174.41</v>
      </c>
      <c r="N191" s="2">
        <v>2813.58</v>
      </c>
      <c r="O191" s="2">
        <v>0.44</v>
      </c>
      <c r="P191" s="2">
        <v>601.11699999999996</v>
      </c>
      <c r="Q191" s="2">
        <v>0</v>
      </c>
      <c r="R191" s="3">
        <v>267525</v>
      </c>
      <c r="S191" s="3">
        <v>0</v>
      </c>
      <c r="T191" s="3">
        <v>-12726</v>
      </c>
      <c r="U191" s="3">
        <v>-492</v>
      </c>
      <c r="V191" s="3">
        <v>0</v>
      </c>
      <c r="W191" s="3">
        <v>467297</v>
      </c>
      <c r="X191" s="3">
        <v>340052</v>
      </c>
      <c r="Y191" s="4">
        <v>1</v>
      </c>
      <c r="Z191" s="4">
        <v>1.07</v>
      </c>
      <c r="AA191" s="5" t="s">
        <v>75</v>
      </c>
      <c r="AB191" s="3">
        <v>62571</v>
      </c>
      <c r="AC191" s="3">
        <v>8739804</v>
      </c>
      <c r="AD191" s="2">
        <v>3662.5218823999999</v>
      </c>
      <c r="AE191" s="3">
        <v>377363139</v>
      </c>
      <c r="AF191" s="3">
        <v>11871378</v>
      </c>
      <c r="AG191" s="3">
        <v>237427</v>
      </c>
      <c r="AH191" s="3">
        <v>12821088</v>
      </c>
      <c r="AI191" s="4">
        <v>1.08</v>
      </c>
      <c r="AJ191" s="3">
        <v>1132487761</v>
      </c>
      <c r="AK191" s="3">
        <v>1325716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5140</v>
      </c>
      <c r="AR191" s="3">
        <v>5395</v>
      </c>
      <c r="AS191" s="3">
        <v>26011872</v>
      </c>
      <c r="AT191" s="2">
        <v>4804.0050000000001</v>
      </c>
      <c r="AV191" s="5" t="s">
        <v>1903</v>
      </c>
      <c r="BA191" s="3">
        <f t="shared" si="65"/>
        <v>5657</v>
      </c>
      <c r="BB191" s="3">
        <f t="shared" si="51"/>
        <v>5140</v>
      </c>
      <c r="BC191" s="3">
        <f t="shared" si="52"/>
        <v>5395</v>
      </c>
      <c r="BD191" s="3">
        <f t="shared" si="53"/>
        <v>5657</v>
      </c>
      <c r="BE191" s="3">
        <f t="shared" si="54"/>
        <v>26011871.923599944</v>
      </c>
      <c r="BF191" s="3">
        <f t="shared" si="66"/>
        <v>25289775.923599944</v>
      </c>
      <c r="BG191" s="2">
        <f t="shared" si="55"/>
        <v>4803.9110531643255</v>
      </c>
      <c r="BH191" s="6">
        <f t="shared" si="56"/>
        <v>1.4999999999999999E-2</v>
      </c>
      <c r="BI191" s="3">
        <f t="shared" si="67"/>
        <v>10219833.191063948</v>
      </c>
      <c r="BJ191" s="3">
        <f t="shared" si="57"/>
        <v>2469210281.3264632</v>
      </c>
      <c r="BK191" s="3">
        <f t="shared" si="68"/>
        <v>0</v>
      </c>
      <c r="BL191" s="3">
        <f t="shared" si="69"/>
        <v>0</v>
      </c>
      <c r="BM191" s="3">
        <f t="shared" si="58"/>
        <v>0</v>
      </c>
      <c r="BN191" s="3">
        <f t="shared" si="59"/>
        <v>0</v>
      </c>
      <c r="BO191" s="3">
        <f t="shared" si="70"/>
        <v>0</v>
      </c>
      <c r="BP191" s="3">
        <f t="shared" si="71"/>
        <v>0</v>
      </c>
      <c r="BQ191" s="3">
        <f t="shared" si="60"/>
        <v>1534849581.486002</v>
      </c>
      <c r="BR191" s="3">
        <f t="shared" si="72"/>
        <v>0</v>
      </c>
      <c r="BS191" s="3">
        <f t="shared" si="73"/>
        <v>0</v>
      </c>
      <c r="BT191" s="3">
        <f t="shared" si="61"/>
        <v>0</v>
      </c>
      <c r="BU191" s="3">
        <f t="shared" si="62"/>
        <v>0</v>
      </c>
      <c r="BV191" s="3">
        <f t="shared" si="63"/>
        <v>0</v>
      </c>
      <c r="BW191" s="3">
        <f t="shared" si="74"/>
        <v>0</v>
      </c>
      <c r="BX191" s="3">
        <f t="shared" si="64"/>
        <v>0</v>
      </c>
      <c r="BY191" s="3">
        <f t="shared" si="75"/>
        <v>14686994.313599944</v>
      </c>
    </row>
    <row r="192" spans="1:77" x14ac:dyDescent="0.25">
      <c r="A192">
        <v>225906</v>
      </c>
      <c r="B192" t="s">
        <v>266</v>
      </c>
      <c r="C192" s="37">
        <v>42779.493055555555</v>
      </c>
      <c r="D192" s="5" t="s">
        <v>75</v>
      </c>
      <c r="E192" s="2">
        <v>847.31500000000005</v>
      </c>
      <c r="F192" s="2">
        <v>106.779</v>
      </c>
      <c r="G192" s="2">
        <v>11.538</v>
      </c>
      <c r="H192" s="2">
        <v>0</v>
      </c>
      <c r="I192" s="2">
        <v>0</v>
      </c>
      <c r="J192" s="2">
        <v>0</v>
      </c>
      <c r="K192" s="2">
        <v>0</v>
      </c>
      <c r="L192" s="2">
        <v>109.98699999999999</v>
      </c>
      <c r="M192" s="2">
        <v>49.585000000000001</v>
      </c>
      <c r="N192" s="2">
        <v>560.23800000000006</v>
      </c>
      <c r="O192" s="2">
        <v>0.30299999999999999</v>
      </c>
      <c r="P192" s="2">
        <v>133.089</v>
      </c>
      <c r="Q192" s="2">
        <v>0</v>
      </c>
      <c r="R192" s="3">
        <v>87731</v>
      </c>
      <c r="S192" s="3">
        <v>0</v>
      </c>
      <c r="T192" s="3">
        <v>-1209</v>
      </c>
      <c r="U192" s="3">
        <v>-47</v>
      </c>
      <c r="V192" s="3">
        <v>0</v>
      </c>
      <c r="W192" s="3">
        <v>34555</v>
      </c>
      <c r="X192" s="3">
        <v>79521</v>
      </c>
      <c r="Y192" s="4">
        <v>0.95130000000000003</v>
      </c>
      <c r="Z192" s="4">
        <v>1.04</v>
      </c>
      <c r="AA192" s="5" t="s">
        <v>75</v>
      </c>
      <c r="AB192" s="3">
        <v>50778</v>
      </c>
      <c r="AC192" s="3">
        <v>1090691</v>
      </c>
      <c r="AD192" s="2">
        <v>499.42622210000002</v>
      </c>
      <c r="AE192" s="3">
        <v>31805034</v>
      </c>
      <c r="AF192" s="3">
        <v>1129067</v>
      </c>
      <c r="AG192" s="3">
        <v>159753</v>
      </c>
      <c r="AH192" s="3">
        <v>1360032</v>
      </c>
      <c r="AI192" s="4">
        <v>1.1458999999999999</v>
      </c>
      <c r="AJ192" s="3">
        <v>107515275</v>
      </c>
      <c r="AK192" s="3">
        <v>360890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4890</v>
      </c>
      <c r="AR192" s="3">
        <v>5029</v>
      </c>
      <c r="AS192" s="3">
        <v>7573679</v>
      </c>
      <c r="AT192" s="2">
        <v>1503.046</v>
      </c>
      <c r="AV192" s="5" t="s">
        <v>1924</v>
      </c>
      <c r="BA192" s="3">
        <f t="shared" si="65"/>
        <v>5975</v>
      </c>
      <c r="BB192" s="3">
        <f t="shared" si="51"/>
        <v>4890</v>
      </c>
      <c r="BC192" s="3">
        <f t="shared" si="52"/>
        <v>5029</v>
      </c>
      <c r="BD192" s="3">
        <f t="shared" si="53"/>
        <v>5975</v>
      </c>
      <c r="BE192" s="3">
        <f t="shared" si="54"/>
        <v>7573678.4505000003</v>
      </c>
      <c r="BF192" s="3">
        <f t="shared" si="66"/>
        <v>7452601.4505000003</v>
      </c>
      <c r="BG192" s="2">
        <f t="shared" si="55"/>
        <v>1502.9872503794861</v>
      </c>
      <c r="BH192" s="6">
        <f t="shared" si="56"/>
        <v>1.4999999999999999E-2</v>
      </c>
      <c r="BI192" s="3">
        <f t="shared" si="67"/>
        <v>3074278.7552358927</v>
      </c>
      <c r="BJ192" s="3">
        <f t="shared" si="57"/>
        <v>772535446.69505584</v>
      </c>
      <c r="BK192" s="3">
        <f t="shared" si="68"/>
        <v>0</v>
      </c>
      <c r="BL192" s="3">
        <f t="shared" si="69"/>
        <v>0</v>
      </c>
      <c r="BM192" s="3">
        <f t="shared" si="58"/>
        <v>0</v>
      </c>
      <c r="BN192" s="3">
        <f t="shared" si="59"/>
        <v>0</v>
      </c>
      <c r="BO192" s="3">
        <f t="shared" si="70"/>
        <v>0</v>
      </c>
      <c r="BP192" s="3">
        <f t="shared" si="71"/>
        <v>0</v>
      </c>
      <c r="BQ192" s="3">
        <f t="shared" si="60"/>
        <v>480204426.4962458</v>
      </c>
      <c r="BR192" s="3">
        <f t="shared" si="72"/>
        <v>0</v>
      </c>
      <c r="BS192" s="3">
        <f t="shared" si="73"/>
        <v>0</v>
      </c>
      <c r="BT192" s="3">
        <f t="shared" si="61"/>
        <v>0</v>
      </c>
      <c r="BU192" s="3">
        <f t="shared" si="62"/>
        <v>0</v>
      </c>
      <c r="BV192" s="3">
        <f t="shared" si="63"/>
        <v>0</v>
      </c>
      <c r="BW192" s="3">
        <f t="shared" si="74"/>
        <v>0</v>
      </c>
      <c r="BX192" s="3">
        <f t="shared" si="64"/>
        <v>0</v>
      </c>
      <c r="BY192" s="3">
        <f t="shared" si="75"/>
        <v>6550885.6394250002</v>
      </c>
    </row>
    <row r="193" spans="1:77" x14ac:dyDescent="0.25">
      <c r="A193">
        <v>7901</v>
      </c>
      <c r="B193" t="s">
        <v>267</v>
      </c>
      <c r="C193" s="37">
        <v>42779.493055555555</v>
      </c>
      <c r="D193" s="5" t="s">
        <v>75</v>
      </c>
      <c r="E193" s="2">
        <v>420.00900000000001</v>
      </c>
      <c r="F193" s="2">
        <v>54.500999999999998</v>
      </c>
      <c r="G193" s="2">
        <v>3.0779999999999998</v>
      </c>
      <c r="H193" s="2">
        <v>0</v>
      </c>
      <c r="I193" s="2">
        <v>0</v>
      </c>
      <c r="J193" s="2">
        <v>0</v>
      </c>
      <c r="K193" s="2">
        <v>0</v>
      </c>
      <c r="L193" s="2">
        <v>36.353000000000002</v>
      </c>
      <c r="M193" s="2">
        <v>12.694000000000001</v>
      </c>
      <c r="N193" s="2">
        <v>384.584</v>
      </c>
      <c r="O193" s="2">
        <v>0.27200000000000002</v>
      </c>
      <c r="P193" s="2">
        <v>21.870999999999999</v>
      </c>
      <c r="Q193" s="2">
        <v>0</v>
      </c>
      <c r="R193" s="3">
        <v>35365</v>
      </c>
      <c r="S193" s="3">
        <v>0</v>
      </c>
      <c r="T193" s="3">
        <v>-3582</v>
      </c>
      <c r="U193" s="3">
        <v>-139</v>
      </c>
      <c r="V193" s="3">
        <v>0</v>
      </c>
      <c r="W193" s="3">
        <v>46082</v>
      </c>
      <c r="X193" s="3">
        <v>14258</v>
      </c>
      <c r="Y193" s="4">
        <v>0.92669999999999997</v>
      </c>
      <c r="Z193" s="4">
        <v>1.08</v>
      </c>
      <c r="AA193" s="5" t="s">
        <v>75</v>
      </c>
      <c r="AB193" s="3">
        <v>15847</v>
      </c>
      <c r="AC193" s="3">
        <v>1913357</v>
      </c>
      <c r="AD193" s="2">
        <v>804.58316769999999</v>
      </c>
      <c r="AE193" s="3">
        <v>49443123</v>
      </c>
      <c r="AF193" s="3">
        <v>3129819</v>
      </c>
      <c r="AG193" s="3">
        <v>180014</v>
      </c>
      <c r="AH193" s="3">
        <v>3512476</v>
      </c>
      <c r="AI193" s="4">
        <v>1.04</v>
      </c>
      <c r="AJ193" s="3">
        <v>318710315</v>
      </c>
      <c r="AK193" s="3">
        <v>179740</v>
      </c>
      <c r="AL193" s="3">
        <v>0</v>
      </c>
      <c r="AM193" s="3">
        <v>0</v>
      </c>
      <c r="AN193" s="3">
        <v>75000</v>
      </c>
      <c r="AO193" s="3">
        <v>0</v>
      </c>
      <c r="AP193" s="3">
        <v>0</v>
      </c>
      <c r="AQ193" s="3">
        <v>4763</v>
      </c>
      <c r="AR193" s="3">
        <v>5034</v>
      </c>
      <c r="AS193" s="3">
        <v>4042938</v>
      </c>
      <c r="AT193" s="2">
        <v>810.07399999999996</v>
      </c>
      <c r="AU193" s="2">
        <v>803.28099999999995</v>
      </c>
      <c r="AV193" s="5" t="s">
        <v>1286</v>
      </c>
      <c r="AW193" s="3">
        <v>0</v>
      </c>
      <c r="AX193" s="3">
        <v>24470</v>
      </c>
      <c r="AY193" s="3">
        <v>0</v>
      </c>
      <c r="AZ193" s="3">
        <v>0</v>
      </c>
      <c r="BA193" s="3">
        <f t="shared" si="65"/>
        <v>6519</v>
      </c>
      <c r="BB193" s="3">
        <f t="shared" si="51"/>
        <v>4763</v>
      </c>
      <c r="BC193" s="3">
        <f t="shared" si="52"/>
        <v>5034</v>
      </c>
      <c r="BD193" s="3">
        <f t="shared" si="53"/>
        <v>6519</v>
      </c>
      <c r="BE193" s="3">
        <f t="shared" si="54"/>
        <v>4042940.6709499997</v>
      </c>
      <c r="BF193" s="3">
        <f t="shared" si="66"/>
        <v>3965075.6709499997</v>
      </c>
      <c r="BG193" s="2">
        <f t="shared" si="55"/>
        <v>810.06673720729577</v>
      </c>
      <c r="BH193" s="6">
        <f t="shared" si="56"/>
        <v>1.4999999999999999E-2</v>
      </c>
      <c r="BI193" s="3">
        <f t="shared" si="67"/>
        <v>1762612.3290384933</v>
      </c>
      <c r="BJ193" s="3">
        <f t="shared" si="57"/>
        <v>416374302.92455006</v>
      </c>
      <c r="BK193" s="3">
        <f t="shared" si="68"/>
        <v>0</v>
      </c>
      <c r="BL193" s="3">
        <f t="shared" si="69"/>
        <v>0</v>
      </c>
      <c r="BM193" s="3">
        <f t="shared" si="58"/>
        <v>0</v>
      </c>
      <c r="BN193" s="3">
        <f t="shared" si="59"/>
        <v>0</v>
      </c>
      <c r="BO193" s="3">
        <f t="shared" si="70"/>
        <v>0</v>
      </c>
      <c r="BP193" s="3">
        <f t="shared" si="71"/>
        <v>0</v>
      </c>
      <c r="BQ193" s="3">
        <f t="shared" si="60"/>
        <v>258816322.53773099</v>
      </c>
      <c r="BR193" s="3">
        <f t="shared" si="72"/>
        <v>59893992.462269008</v>
      </c>
      <c r="BS193" s="3">
        <f t="shared" si="73"/>
        <v>33829.332317351866</v>
      </c>
      <c r="BT193" s="3">
        <f t="shared" si="61"/>
        <v>180.46002998051694</v>
      </c>
      <c r="BU193" s="3">
        <f t="shared" si="62"/>
        <v>0</v>
      </c>
      <c r="BV193" s="3">
        <f t="shared" si="63"/>
        <v>722.33943343709382</v>
      </c>
      <c r="BW193" s="3">
        <f t="shared" si="74"/>
        <v>33106.992883914769</v>
      </c>
      <c r="BX193" s="3">
        <f t="shared" si="64"/>
        <v>33106.992883914769</v>
      </c>
      <c r="BY193" s="3">
        <f t="shared" si="75"/>
        <v>1089452.181845</v>
      </c>
    </row>
    <row r="194" spans="1:77" x14ac:dyDescent="0.25">
      <c r="A194">
        <v>206903</v>
      </c>
      <c r="B194" t="s">
        <v>268</v>
      </c>
      <c r="C194" s="37">
        <v>42776.52847222222</v>
      </c>
      <c r="D194" s="5" t="s">
        <v>75</v>
      </c>
      <c r="E194" s="2">
        <v>130</v>
      </c>
      <c r="F194" s="2">
        <v>17.73</v>
      </c>
      <c r="G194" s="2">
        <v>0.5</v>
      </c>
      <c r="H194" s="2">
        <v>2</v>
      </c>
      <c r="I194" s="2">
        <v>0</v>
      </c>
      <c r="J194" s="2">
        <v>0</v>
      </c>
      <c r="K194" s="2">
        <v>0</v>
      </c>
      <c r="L194" s="2">
        <v>9</v>
      </c>
      <c r="M194" s="2">
        <v>4</v>
      </c>
      <c r="N194" s="2">
        <v>72</v>
      </c>
      <c r="O194" s="2">
        <v>0</v>
      </c>
      <c r="P194" s="2">
        <v>5</v>
      </c>
      <c r="Q194" s="2">
        <v>0</v>
      </c>
      <c r="R194" s="3">
        <v>12375</v>
      </c>
      <c r="S194" s="3">
        <v>0</v>
      </c>
      <c r="T194" s="3">
        <v>-516</v>
      </c>
      <c r="U194" s="3">
        <v>-20</v>
      </c>
      <c r="V194" s="3">
        <v>0</v>
      </c>
      <c r="W194" s="3">
        <v>26625</v>
      </c>
      <c r="X194" s="3">
        <v>3615</v>
      </c>
      <c r="Y194" s="4">
        <v>1</v>
      </c>
      <c r="Z194" s="4">
        <v>1.04</v>
      </c>
      <c r="AA194" s="5" t="s">
        <v>75</v>
      </c>
      <c r="AB194" s="3">
        <v>53824</v>
      </c>
      <c r="AC194" s="3">
        <v>667689</v>
      </c>
      <c r="AD194" s="2">
        <v>261.40479590000001</v>
      </c>
      <c r="AE194" s="3">
        <v>19960752</v>
      </c>
      <c r="AF194" s="3">
        <v>473453</v>
      </c>
      <c r="AG194" s="3">
        <v>52080</v>
      </c>
      <c r="AH194" s="3">
        <v>553940</v>
      </c>
      <c r="AI194" s="4">
        <v>1.17</v>
      </c>
      <c r="AJ194" s="3">
        <v>45885653</v>
      </c>
      <c r="AK194" s="3">
        <v>40838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5140</v>
      </c>
      <c r="AR194" s="3">
        <v>5286</v>
      </c>
      <c r="AS194" s="3">
        <v>1367227</v>
      </c>
      <c r="AT194" s="2">
        <v>254.94399999999999</v>
      </c>
      <c r="AV194" s="5" t="s">
        <v>1890</v>
      </c>
      <c r="BA194" s="3">
        <f t="shared" si="65"/>
        <v>7229</v>
      </c>
      <c r="BB194" s="3">
        <f t="shared" ref="BB194:BB257" si="76">IF(D194="Y",EWLev1/100*AQ194/5140,ROUND(EWLev1*MIN(1, IF(Y194&lt;0.1,1,Y194))/100,0))</f>
        <v>5140</v>
      </c>
      <c r="BC194" s="3">
        <f t="shared" ref="BC194:BC257" si="77">ROUND((IF(D194="Y",EWLev1/100*AQ194/5140,EWLev1*MIN(1, IF(Y194&lt;0.1,1,Y194))/100))*(1+(IF(D194="Y",CharterSchoolAdjCEI,Z194)-1)*0.71),0)</f>
        <v>5286</v>
      </c>
      <c r="BD194" s="3">
        <f t="shared" ref="BD194:BD257" si="78">ROUND(IF(D194="Y",EWLev1/100*BA194/5140,BC194*MAX(1,1 + IF(E194&lt;SmallDistrictADACap,(SmallDistrictADACap-E194)*IF(AA194="Y",SparseSmallDistrictMult,SmallDistrictMult),0),1+IF(E194&lt;MedDistrictADACap,(MedDistrictADACap-E194)*MedDistrictMult,0))),0)</f>
        <v>7229</v>
      </c>
      <c r="BE194" s="3">
        <f t="shared" ref="BE194:BE257" si="79">BD194*(E194*RegularProgramTIAAWeight+F194*RegularSpEdTIAAWeight+G194*MainstreamSpEdTIAAWeight+H194*ResCareSpEdTIAAWeight+I194*StateSchoolsSpEdTIAAWeight+J194*NonPublicContractSpEdTIAAWeight+K194*ExtYearSpEdTIAAWeight+L194*RegCTETIAAWeight+M194*GTTIAAWeight+N194*StateCompEdTIAAWeight+O194*PregnantTIAAWeight+P194*BilingualTIAAWeight+Q194*PegTIAAWeight)+SUM(R194:W194)+IF(P194=0,X194*EWLev1/514000,0)</f>
        <v>1367226.49</v>
      </c>
      <c r="BF194" s="3">
        <f t="shared" si="66"/>
        <v>1328742.49</v>
      </c>
      <c r="BG194" s="2">
        <f t="shared" ref="BG194:BG257" si="80">IF(UseCoRWADA,AU194,BF194/BB194*(BC194+BB194)/(2*BC194))</f>
        <v>254.94016940608114</v>
      </c>
      <c r="BH194" s="6">
        <f t="shared" ref="BH194:BH257" si="81">MAX(HHTaxRateFloor,IFERROR(AB194/AE194,0)+HHCEDRate)</f>
        <v>1.4999999999999999E-2</v>
      </c>
      <c r="BI194" s="3">
        <f t="shared" si="67"/>
        <v>662831.74643822829</v>
      </c>
      <c r="BJ194" s="3">
        <f t="shared" ref="BJ194:BJ257" si="82">IFERROR(BG194*MAX(EWLev1, BI194/BH194/BG194*((EWLev1/HHEWL-1)*AI194/HHMOTaxRate+1)),0)</f>
        <v>131039247.0747257</v>
      </c>
      <c r="BK194" s="3">
        <f t="shared" si="68"/>
        <v>0</v>
      </c>
      <c r="BL194" s="3">
        <f t="shared" si="69"/>
        <v>0</v>
      </c>
      <c r="BM194" s="3">
        <f t="shared" ref="BM194:BM257" si="83">IF(BL194=0,0,MAX(CostPerWADAFloorLev1,BL194/(BK194/(BJ194/BG194))))</f>
        <v>0</v>
      </c>
      <c r="BN194" s="3">
        <f t="shared" ref="BN194:BN257" si="84">IFERROR(MIN(BL194*EarlyAgreementCreditPct,BK194/(BJ194/BG194)*EarlyAgreementCreditPerWADA,AY194),0)</f>
        <v>0</v>
      </c>
      <c r="BO194" s="3">
        <f t="shared" si="70"/>
        <v>0</v>
      </c>
      <c r="BP194" s="3">
        <f t="shared" si="71"/>
        <v>0</v>
      </c>
      <c r="BQ194" s="3">
        <f t="shared" ref="BQ194:BQ257" si="85">IFERROR(BG194*MAX(EWLev3, BI194/BH194/BG194*((EWLev3/HHEWL-1)*AI194/HHMOTaxRate+1)),0)</f>
        <v>81453384.125242919</v>
      </c>
      <c r="BR194" s="3">
        <f t="shared" si="72"/>
        <v>0</v>
      </c>
      <c r="BS194" s="3">
        <f t="shared" si="73"/>
        <v>0</v>
      </c>
      <c r="BT194" s="3">
        <f t="shared" ref="BT194:BT257" si="86">IF(BS194=0,0,MAX(CostPerWADAFloorLev3,BS194/(BR194/(BQ194/BG194))))</f>
        <v>0</v>
      </c>
      <c r="BU194" s="3">
        <f t="shared" ref="BU194:BU257" si="87">IFERROR(MIN(BR194/(BQ194/BG194)*BT194*EarlyAgreementCreditPct,BR194/(BQ194/BG194)*EarlyAgreementCreditPerWADA,AZ194),0)</f>
        <v>0</v>
      </c>
      <c r="BV194" s="3">
        <f t="shared" ref="BV194:BV257" si="88">IFERROR(AN194*BS194/AH194+AO194+AP194,0)</f>
        <v>0</v>
      </c>
      <c r="BW194" s="3">
        <f t="shared" si="74"/>
        <v>0</v>
      </c>
      <c r="BX194" s="3">
        <f t="shared" ref="BX194:BX257" si="89">BW194+BP194</f>
        <v>0</v>
      </c>
      <c r="BY194" s="3">
        <f t="shared" si="75"/>
        <v>908369.96</v>
      </c>
    </row>
    <row r="195" spans="1:77" x14ac:dyDescent="0.25">
      <c r="A195">
        <v>229906</v>
      </c>
      <c r="B195" t="s">
        <v>269</v>
      </c>
      <c r="C195" s="37">
        <v>42779.493055555555</v>
      </c>
      <c r="D195" s="5" t="s">
        <v>75</v>
      </c>
      <c r="E195" s="2">
        <v>130</v>
      </c>
      <c r="F195" s="2">
        <v>6.2240000000000002</v>
      </c>
      <c r="G195" s="2">
        <v>8.64</v>
      </c>
      <c r="H195" s="2">
        <v>0</v>
      </c>
      <c r="I195" s="2">
        <v>0</v>
      </c>
      <c r="J195" s="2">
        <v>0</v>
      </c>
      <c r="K195" s="2">
        <v>0</v>
      </c>
      <c r="L195" s="2">
        <v>14.433</v>
      </c>
      <c r="M195" s="2">
        <v>6.5069999999999997</v>
      </c>
      <c r="N195" s="2">
        <v>94.257999999999996</v>
      </c>
      <c r="O195" s="2">
        <v>0</v>
      </c>
      <c r="P195" s="2">
        <v>0</v>
      </c>
      <c r="Q195" s="2">
        <v>0</v>
      </c>
      <c r="R195" s="3">
        <v>10717</v>
      </c>
      <c r="S195" s="3">
        <v>0</v>
      </c>
      <c r="T195" s="3">
        <v>-711</v>
      </c>
      <c r="U195" s="3">
        <v>-28</v>
      </c>
      <c r="V195" s="3">
        <v>0</v>
      </c>
      <c r="W195" s="3">
        <v>43715</v>
      </c>
      <c r="X195" s="3">
        <v>0</v>
      </c>
      <c r="Y195" s="4">
        <v>1</v>
      </c>
      <c r="Z195" s="4">
        <v>1.04</v>
      </c>
      <c r="AA195" s="5" t="s">
        <v>75</v>
      </c>
      <c r="AB195" s="3">
        <v>116795</v>
      </c>
      <c r="AC195" s="3">
        <v>862630</v>
      </c>
      <c r="AD195" s="2">
        <v>400.66447010000002</v>
      </c>
      <c r="AE195" s="3">
        <v>35580752</v>
      </c>
      <c r="AF195" s="3">
        <v>658520</v>
      </c>
      <c r="AG195" s="3">
        <v>0</v>
      </c>
      <c r="AH195" s="3">
        <v>684861</v>
      </c>
      <c r="AI195" s="4">
        <v>1.04</v>
      </c>
      <c r="AJ195" s="3">
        <v>63200298</v>
      </c>
      <c r="AK195" s="3">
        <v>64428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5140</v>
      </c>
      <c r="AR195" s="3">
        <v>5286</v>
      </c>
      <c r="AS195" s="3">
        <v>1389937</v>
      </c>
      <c r="AT195" s="2">
        <v>256.37900000000002</v>
      </c>
      <c r="AV195" s="5" t="s">
        <v>1890</v>
      </c>
      <c r="AX195" s="3">
        <v>0</v>
      </c>
      <c r="AZ195" s="3">
        <v>0</v>
      </c>
      <c r="BA195" s="3">
        <f t="shared" ref="BA195:BA258" si="90">RIGHT(AV195,6)*1</f>
        <v>7229</v>
      </c>
      <c r="BB195" s="3">
        <f t="shared" si="76"/>
        <v>5140</v>
      </c>
      <c r="BC195" s="3">
        <f t="shared" si="77"/>
        <v>5286</v>
      </c>
      <c r="BD195" s="3">
        <f t="shared" si="78"/>
        <v>7229</v>
      </c>
      <c r="BE195" s="3">
        <f t="shared" si="79"/>
        <v>1389937.4327100001</v>
      </c>
      <c r="BF195" s="3">
        <f t="shared" ref="BF195:BF258" si="91">BE195-W195-V195-R195-T195</f>
        <v>1336216.4327100001</v>
      </c>
      <c r="BG195" s="2">
        <f t="shared" si="80"/>
        <v>256.37416300149835</v>
      </c>
      <c r="BH195" s="6">
        <f t="shared" si="81"/>
        <v>1.4999999999999999E-2</v>
      </c>
      <c r="BI195" s="3">
        <f t="shared" ref="BI195:BI258" si="92">IFERROR((AB195+AC195)*BG195/AD195-AK195,0)</f>
        <v>562279.09118547942</v>
      </c>
      <c r="BJ195" s="3">
        <f t="shared" si="82"/>
        <v>131776319.78277016</v>
      </c>
      <c r="BK195" s="3">
        <f t="shared" ref="BK195:BK258" si="93">MAX(0,AJ195-BJ195)</f>
        <v>0</v>
      </c>
      <c r="BL195" s="3">
        <f t="shared" ref="BL195:BL258" si="94">IFERROR(BK195/AJ195*AF195,0)</f>
        <v>0</v>
      </c>
      <c r="BM195" s="3">
        <f t="shared" si="83"/>
        <v>0</v>
      </c>
      <c r="BN195" s="3">
        <f t="shared" si="84"/>
        <v>0</v>
      </c>
      <c r="BO195" s="3">
        <f t="shared" ref="BO195:BO258" si="95">IFERROR(AN195*BL195/AH195+AO195+AP195,0)</f>
        <v>0</v>
      </c>
      <c r="BP195" s="3">
        <f t="shared" ref="BP195:BP258" si="96">MAX(0, IFERROR(BM195*BK195/(BJ195/BG195)-BN195-BO195*0-AL195*AM195-V195,0))</f>
        <v>0</v>
      </c>
      <c r="BQ195" s="3">
        <f t="shared" si="85"/>
        <v>81911545.078978717</v>
      </c>
      <c r="BR195" s="3">
        <f t="shared" ref="BR195:BR258" si="97">MAX(0,AJ195-BQ195)</f>
        <v>0</v>
      </c>
      <c r="BS195" s="3">
        <f t="shared" ref="BS195:BS258" si="98">IFERROR(BR195/AJ195*AG195,0)</f>
        <v>0</v>
      </c>
      <c r="BT195" s="3">
        <f t="shared" si="86"/>
        <v>0</v>
      </c>
      <c r="BU195" s="3">
        <f t="shared" si="87"/>
        <v>0</v>
      </c>
      <c r="BV195" s="3">
        <f t="shared" si="88"/>
        <v>0</v>
      </c>
      <c r="BW195" s="3">
        <f t="shared" ref="BW195:BW258" si="99">MAX(0, IFERROR(BT195*BR195/(BQ195/BG195)-BU195-BV195-AL195*AM195-V195,0))</f>
        <v>0</v>
      </c>
      <c r="BX195" s="3">
        <f t="shared" si="89"/>
        <v>0</v>
      </c>
      <c r="BY195" s="3">
        <f t="shared" ref="BY195:BY258" si="100">MAX(0,BE195-AJ195*Y195/100)</f>
        <v>757934.4527100001</v>
      </c>
    </row>
    <row r="196" spans="1:77" x14ac:dyDescent="0.25">
      <c r="A196">
        <v>249904</v>
      </c>
      <c r="B196" t="s">
        <v>270</v>
      </c>
      <c r="C196" s="37">
        <v>42779.493055555555</v>
      </c>
      <c r="D196" s="5" t="s">
        <v>75</v>
      </c>
      <c r="E196" s="2">
        <v>499.72399999999999</v>
      </c>
      <c r="F196" s="2">
        <v>58.316000000000003</v>
      </c>
      <c r="G196" s="2">
        <v>1.728</v>
      </c>
      <c r="H196" s="2">
        <v>0</v>
      </c>
      <c r="I196" s="2">
        <v>0</v>
      </c>
      <c r="J196" s="2">
        <v>0</v>
      </c>
      <c r="K196" s="2">
        <v>0</v>
      </c>
      <c r="L196" s="2">
        <v>41.281999999999996</v>
      </c>
      <c r="M196" s="2">
        <v>28.021999999999998</v>
      </c>
      <c r="N196" s="2">
        <v>377.35500000000002</v>
      </c>
      <c r="O196" s="2">
        <v>0.09</v>
      </c>
      <c r="P196" s="2">
        <v>48.387</v>
      </c>
      <c r="Q196" s="2">
        <v>0</v>
      </c>
      <c r="R196" s="3">
        <v>48702</v>
      </c>
      <c r="S196" s="3">
        <v>0</v>
      </c>
      <c r="T196" s="3">
        <v>0</v>
      </c>
      <c r="U196" s="3">
        <v>0</v>
      </c>
      <c r="V196" s="3">
        <v>0</v>
      </c>
      <c r="W196" s="3">
        <v>88335</v>
      </c>
      <c r="X196" s="3">
        <v>33058</v>
      </c>
      <c r="Y196" s="4">
        <v>0.97330000000000005</v>
      </c>
      <c r="Z196" s="4">
        <v>1.1000000000000001</v>
      </c>
      <c r="AA196" s="5" t="s">
        <v>75</v>
      </c>
      <c r="AB196" s="3">
        <v>202114</v>
      </c>
      <c r="AC196" s="3">
        <v>2042073</v>
      </c>
      <c r="AD196" s="2">
        <v>820.2069391</v>
      </c>
      <c r="AE196" s="3">
        <v>134229603</v>
      </c>
      <c r="AF196" s="3">
        <v>5968141</v>
      </c>
      <c r="AG196" s="3">
        <v>41083</v>
      </c>
      <c r="AH196" s="3">
        <v>6377136</v>
      </c>
      <c r="AI196" s="4">
        <v>1.04</v>
      </c>
      <c r="AJ196" s="3">
        <v>583513010</v>
      </c>
      <c r="AK196" s="3">
        <v>214936</v>
      </c>
      <c r="AL196" s="3">
        <v>0</v>
      </c>
      <c r="AM196" s="3">
        <v>0</v>
      </c>
      <c r="AN196" s="3">
        <v>76501</v>
      </c>
      <c r="AO196" s="3">
        <v>0</v>
      </c>
      <c r="AP196" s="3">
        <v>0</v>
      </c>
      <c r="AQ196" s="3">
        <v>5003</v>
      </c>
      <c r="AR196" s="3">
        <v>5358</v>
      </c>
      <c r="AS196" s="3">
        <v>4916432</v>
      </c>
      <c r="AT196" s="2">
        <v>923.68100000000004</v>
      </c>
      <c r="AU196" s="2">
        <v>954.11</v>
      </c>
      <c r="AV196" s="5" t="s">
        <v>1984</v>
      </c>
      <c r="AW196" s="3">
        <v>645341</v>
      </c>
      <c r="AX196" s="3">
        <v>59220</v>
      </c>
      <c r="AY196" s="3">
        <v>14490</v>
      </c>
      <c r="AZ196" s="3">
        <v>2499</v>
      </c>
      <c r="BA196" s="3">
        <f t="shared" si="90"/>
        <v>6832</v>
      </c>
      <c r="BB196" s="3">
        <f t="shared" si="76"/>
        <v>5003</v>
      </c>
      <c r="BC196" s="3">
        <f t="shared" si="77"/>
        <v>5358</v>
      </c>
      <c r="BD196" s="3">
        <f t="shared" si="78"/>
        <v>6832</v>
      </c>
      <c r="BE196" s="3">
        <f t="shared" si="79"/>
        <v>4916435.9756800001</v>
      </c>
      <c r="BF196" s="3">
        <f t="shared" si="91"/>
        <v>4779398.9756800001</v>
      </c>
      <c r="BG196" s="2">
        <f t="shared" si="80"/>
        <v>923.65918237449614</v>
      </c>
      <c r="BH196" s="6">
        <f t="shared" si="81"/>
        <v>1.4999999999999999E-2</v>
      </c>
      <c r="BI196" s="3">
        <f t="shared" si="92"/>
        <v>2312309.0532910558</v>
      </c>
      <c r="BJ196" s="3">
        <f t="shared" si="82"/>
        <v>474760819.74049103</v>
      </c>
      <c r="BK196" s="3">
        <f t="shared" si="93"/>
        <v>108752190.25950897</v>
      </c>
      <c r="BL196" s="3">
        <f t="shared" si="94"/>
        <v>1112311.7983737434</v>
      </c>
      <c r="BM196" s="3">
        <f t="shared" si="83"/>
        <v>5257.1655154698265</v>
      </c>
      <c r="BN196" s="3">
        <f t="shared" si="84"/>
        <v>14490</v>
      </c>
      <c r="BO196" s="3">
        <f t="shared" si="95"/>
        <v>13343.445221709204</v>
      </c>
      <c r="BP196" s="3">
        <f t="shared" si="96"/>
        <v>1097821.7983737434</v>
      </c>
      <c r="BQ196" s="3">
        <f t="shared" si="85"/>
        <v>295109108.76865155</v>
      </c>
      <c r="BR196" s="3">
        <f t="shared" si="97"/>
        <v>288403901.23134845</v>
      </c>
      <c r="BS196" s="3">
        <f t="shared" si="98"/>
        <v>20305.455527525406</v>
      </c>
      <c r="BT196" s="3">
        <f t="shared" si="86"/>
        <v>71.62</v>
      </c>
      <c r="BU196" s="3">
        <f t="shared" si="87"/>
        <v>2499</v>
      </c>
      <c r="BV196" s="3">
        <f t="shared" si="88"/>
        <v>243.58703551425296</v>
      </c>
      <c r="BW196" s="3">
        <f t="shared" si="99"/>
        <v>61906.825816408047</v>
      </c>
      <c r="BX196" s="3">
        <f t="shared" si="89"/>
        <v>1159728.6241901515</v>
      </c>
      <c r="BY196" s="3">
        <f t="shared" si="100"/>
        <v>0</v>
      </c>
    </row>
    <row r="197" spans="1:77" x14ac:dyDescent="0.25">
      <c r="A197">
        <v>57811</v>
      </c>
      <c r="B197" t="s">
        <v>271</v>
      </c>
      <c r="C197" s="37">
        <v>42613.316666666666</v>
      </c>
      <c r="D197" s="5" t="s">
        <v>76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4">
        <v>0</v>
      </c>
      <c r="Z197" s="4">
        <v>1</v>
      </c>
      <c r="AA197" s="5" t="s">
        <v>75</v>
      </c>
      <c r="AB197" s="3">
        <v>0</v>
      </c>
      <c r="AC197" s="3">
        <v>0</v>
      </c>
      <c r="AD197" s="2">
        <v>0</v>
      </c>
      <c r="AE197" s="3">
        <v>0</v>
      </c>
      <c r="AF197" s="3">
        <v>0</v>
      </c>
      <c r="AG197" s="3">
        <v>0</v>
      </c>
      <c r="AH197" s="3">
        <v>0</v>
      </c>
      <c r="AI197" s="4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4990</v>
      </c>
      <c r="AR197" s="3">
        <v>5272</v>
      </c>
      <c r="AS197" s="3">
        <v>0</v>
      </c>
      <c r="AT197" s="2">
        <v>0</v>
      </c>
      <c r="AV197" s="5" t="s">
        <v>1316</v>
      </c>
      <c r="AX197" s="3">
        <v>0</v>
      </c>
      <c r="AZ197" s="3">
        <v>0</v>
      </c>
      <c r="BA197" s="3">
        <f t="shared" si="90"/>
        <v>6386</v>
      </c>
      <c r="BB197" s="3">
        <f t="shared" si="76"/>
        <v>4990</v>
      </c>
      <c r="BC197" s="3">
        <f t="shared" si="77"/>
        <v>5272</v>
      </c>
      <c r="BD197" s="3">
        <f t="shared" si="78"/>
        <v>6386</v>
      </c>
      <c r="BE197" s="3">
        <f t="shared" si="79"/>
        <v>0</v>
      </c>
      <c r="BF197" s="3">
        <f t="shared" si="91"/>
        <v>0</v>
      </c>
      <c r="BG197" s="2">
        <f t="shared" si="80"/>
        <v>0</v>
      </c>
      <c r="BH197" s="6">
        <f t="shared" si="81"/>
        <v>1.4999999999999999E-2</v>
      </c>
      <c r="BI197" s="3">
        <f t="shared" si="92"/>
        <v>0</v>
      </c>
      <c r="BJ197" s="3">
        <f t="shared" si="82"/>
        <v>0</v>
      </c>
      <c r="BK197" s="3">
        <f t="shared" si="93"/>
        <v>0</v>
      </c>
      <c r="BL197" s="3">
        <f t="shared" si="94"/>
        <v>0</v>
      </c>
      <c r="BM197" s="3">
        <f t="shared" si="83"/>
        <v>0</v>
      </c>
      <c r="BN197" s="3">
        <f t="shared" si="84"/>
        <v>0</v>
      </c>
      <c r="BO197" s="3">
        <f t="shared" si="95"/>
        <v>0</v>
      </c>
      <c r="BP197" s="3">
        <f t="shared" si="96"/>
        <v>0</v>
      </c>
      <c r="BQ197" s="3">
        <f t="shared" si="85"/>
        <v>0</v>
      </c>
      <c r="BR197" s="3">
        <f t="shared" si="97"/>
        <v>0</v>
      </c>
      <c r="BS197" s="3">
        <f t="shared" si="98"/>
        <v>0</v>
      </c>
      <c r="BT197" s="3">
        <f t="shared" si="86"/>
        <v>0</v>
      </c>
      <c r="BU197" s="3">
        <f t="shared" si="87"/>
        <v>0</v>
      </c>
      <c r="BV197" s="3">
        <f t="shared" si="88"/>
        <v>0</v>
      </c>
      <c r="BW197" s="3">
        <f t="shared" si="99"/>
        <v>0</v>
      </c>
      <c r="BX197" s="3">
        <f t="shared" si="89"/>
        <v>0</v>
      </c>
      <c r="BY197" s="3">
        <f t="shared" si="100"/>
        <v>0</v>
      </c>
    </row>
    <row r="198" spans="1:77" x14ac:dyDescent="0.25">
      <c r="A198">
        <v>38901</v>
      </c>
      <c r="B198" t="s">
        <v>272</v>
      </c>
      <c r="C198" s="37">
        <v>42779.493055555555</v>
      </c>
      <c r="D198" s="5" t="s">
        <v>75</v>
      </c>
      <c r="E198" s="2">
        <v>976.41699999999901</v>
      </c>
      <c r="F198" s="2">
        <v>111.97</v>
      </c>
      <c r="G198" s="2">
        <v>10.547000000000001</v>
      </c>
      <c r="H198" s="2">
        <v>0</v>
      </c>
      <c r="I198" s="2">
        <v>0</v>
      </c>
      <c r="J198" s="2">
        <v>0</v>
      </c>
      <c r="K198" s="2">
        <v>0</v>
      </c>
      <c r="L198" s="2">
        <v>85.063000000000002</v>
      </c>
      <c r="M198" s="2">
        <v>54.936</v>
      </c>
      <c r="N198" s="2">
        <v>726.755</v>
      </c>
      <c r="O198" s="2">
        <v>0.28799999999999998</v>
      </c>
      <c r="P198" s="2">
        <v>31.125</v>
      </c>
      <c r="Q198" s="2">
        <v>0</v>
      </c>
      <c r="R198" s="3">
        <v>87465</v>
      </c>
      <c r="S198" s="3">
        <v>0</v>
      </c>
      <c r="T198" s="3">
        <v>-4391</v>
      </c>
      <c r="U198" s="3">
        <v>-170</v>
      </c>
      <c r="V198" s="3">
        <v>0</v>
      </c>
      <c r="W198" s="3">
        <v>53594</v>
      </c>
      <c r="X198" s="3">
        <v>20558</v>
      </c>
      <c r="Y198" s="4">
        <v>1</v>
      </c>
      <c r="Z198" s="4">
        <v>1.04</v>
      </c>
      <c r="AA198" s="5" t="s">
        <v>76</v>
      </c>
      <c r="AB198" s="3">
        <v>267835</v>
      </c>
      <c r="AC198" s="3">
        <v>4260384</v>
      </c>
      <c r="AD198" s="2">
        <v>1787.2390809999999</v>
      </c>
      <c r="AE198" s="3">
        <v>96500443</v>
      </c>
      <c r="AF198" s="3">
        <v>3755036</v>
      </c>
      <c r="AG198" s="3">
        <v>0</v>
      </c>
      <c r="AH198" s="3">
        <v>3905237</v>
      </c>
      <c r="AI198" s="4">
        <v>1.04</v>
      </c>
      <c r="AJ198" s="3">
        <v>390712999</v>
      </c>
      <c r="AK198" s="3">
        <v>420470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5140</v>
      </c>
      <c r="AR198" s="3">
        <v>5286</v>
      </c>
      <c r="AS198" s="3">
        <v>9189137</v>
      </c>
      <c r="AT198" s="2">
        <v>1736.8910000000001</v>
      </c>
      <c r="AV198" s="5" t="s">
        <v>1403</v>
      </c>
      <c r="AX198" s="3">
        <v>0</v>
      </c>
      <c r="AZ198" s="3">
        <v>0</v>
      </c>
      <c r="BA198" s="3">
        <f t="shared" si="90"/>
        <v>6605</v>
      </c>
      <c r="BB198" s="3">
        <f t="shared" si="76"/>
        <v>5140</v>
      </c>
      <c r="BC198" s="3">
        <f t="shared" si="77"/>
        <v>5286</v>
      </c>
      <c r="BD198" s="3">
        <f t="shared" si="78"/>
        <v>6605</v>
      </c>
      <c r="BE198" s="3">
        <f t="shared" si="79"/>
        <v>9189136.9582499936</v>
      </c>
      <c r="BF198" s="3">
        <f t="shared" si="91"/>
        <v>9052468.9582499936</v>
      </c>
      <c r="BG198" s="2">
        <f t="shared" si="80"/>
        <v>1736.858711998849</v>
      </c>
      <c r="BH198" s="6">
        <f t="shared" si="81"/>
        <v>1.4999999999999999E-2</v>
      </c>
      <c r="BI198" s="3">
        <f t="shared" si="92"/>
        <v>3980103.3220583694</v>
      </c>
      <c r="BJ198" s="3">
        <f t="shared" si="82"/>
        <v>892745377.96740842</v>
      </c>
      <c r="BK198" s="3">
        <f t="shared" si="93"/>
        <v>0</v>
      </c>
      <c r="BL198" s="3">
        <f t="shared" si="94"/>
        <v>0</v>
      </c>
      <c r="BM198" s="3">
        <f t="shared" si="83"/>
        <v>0</v>
      </c>
      <c r="BN198" s="3">
        <f t="shared" si="84"/>
        <v>0</v>
      </c>
      <c r="BO198" s="3">
        <f t="shared" si="95"/>
        <v>0</v>
      </c>
      <c r="BP198" s="3">
        <f t="shared" si="96"/>
        <v>0</v>
      </c>
      <c r="BQ198" s="3">
        <f t="shared" si="85"/>
        <v>554926358.48363221</v>
      </c>
      <c r="BR198" s="3">
        <f t="shared" si="97"/>
        <v>0</v>
      </c>
      <c r="BS198" s="3">
        <f t="shared" si="98"/>
        <v>0</v>
      </c>
      <c r="BT198" s="3">
        <f t="shared" si="86"/>
        <v>0</v>
      </c>
      <c r="BU198" s="3">
        <f t="shared" si="87"/>
        <v>0</v>
      </c>
      <c r="BV198" s="3">
        <f t="shared" si="88"/>
        <v>0</v>
      </c>
      <c r="BW198" s="3">
        <f t="shared" si="99"/>
        <v>0</v>
      </c>
      <c r="BX198" s="3">
        <f t="shared" si="89"/>
        <v>0</v>
      </c>
      <c r="BY198" s="3">
        <f t="shared" si="100"/>
        <v>5282006.9682499934</v>
      </c>
    </row>
    <row r="199" spans="1:77" x14ac:dyDescent="0.25">
      <c r="A199">
        <v>99902</v>
      </c>
      <c r="B199" t="s">
        <v>273</v>
      </c>
      <c r="C199" s="37">
        <v>42779.493055555555</v>
      </c>
      <c r="D199" s="5" t="s">
        <v>75</v>
      </c>
      <c r="E199" s="2">
        <v>178.94</v>
      </c>
      <c r="F199" s="2">
        <v>15.518000000000001</v>
      </c>
      <c r="G199" s="2">
        <v>11.145</v>
      </c>
      <c r="H199" s="2">
        <v>0</v>
      </c>
      <c r="I199" s="2">
        <v>0</v>
      </c>
      <c r="J199" s="2">
        <v>0</v>
      </c>
      <c r="K199" s="2">
        <v>0</v>
      </c>
      <c r="L199" s="2">
        <v>17.113</v>
      </c>
      <c r="M199" s="2">
        <v>10.055999999999999</v>
      </c>
      <c r="N199" s="2">
        <v>159.66999999999999</v>
      </c>
      <c r="O199" s="2">
        <v>0</v>
      </c>
      <c r="P199" s="2">
        <v>37.737000000000002</v>
      </c>
      <c r="Q199" s="2">
        <v>0</v>
      </c>
      <c r="R199" s="3">
        <v>14336</v>
      </c>
      <c r="S199" s="3">
        <v>0</v>
      </c>
      <c r="T199" s="3">
        <v>-1347</v>
      </c>
      <c r="U199" s="3">
        <v>-53</v>
      </c>
      <c r="V199" s="3">
        <v>0</v>
      </c>
      <c r="W199" s="3">
        <v>23978</v>
      </c>
      <c r="X199" s="3">
        <v>26133</v>
      </c>
      <c r="Y199" s="4">
        <v>0.9667</v>
      </c>
      <c r="Z199" s="4">
        <v>1.04</v>
      </c>
      <c r="AA199" s="5" t="s">
        <v>75</v>
      </c>
      <c r="AB199" s="3">
        <v>210319</v>
      </c>
      <c r="AC199" s="3">
        <v>982685</v>
      </c>
      <c r="AD199" s="2">
        <v>446.9531685</v>
      </c>
      <c r="AE199" s="3">
        <v>97979770</v>
      </c>
      <c r="AF199" s="3">
        <v>1285004</v>
      </c>
      <c r="AG199" s="3">
        <v>17679</v>
      </c>
      <c r="AH199" s="3">
        <v>1382439</v>
      </c>
      <c r="AI199" s="4">
        <v>1.04</v>
      </c>
      <c r="AJ199" s="3">
        <v>119785077</v>
      </c>
      <c r="AK199" s="3">
        <v>72061</v>
      </c>
      <c r="AL199" s="3">
        <v>0</v>
      </c>
      <c r="AM199" s="3">
        <v>0</v>
      </c>
      <c r="AN199" s="3">
        <v>60000</v>
      </c>
      <c r="AO199" s="3">
        <v>0</v>
      </c>
      <c r="AP199" s="3">
        <v>0</v>
      </c>
      <c r="AQ199" s="3">
        <v>4969</v>
      </c>
      <c r="AR199" s="3">
        <v>5110</v>
      </c>
      <c r="AS199" s="3">
        <v>1884050</v>
      </c>
      <c r="AT199" s="2">
        <v>366.60899999999998</v>
      </c>
      <c r="AU199" s="2">
        <v>355.15899999999999</v>
      </c>
      <c r="AV199" s="5" t="s">
        <v>1585</v>
      </c>
      <c r="AW199" s="3">
        <v>0</v>
      </c>
      <c r="AX199" s="3">
        <v>1297</v>
      </c>
      <c r="AY199" s="3">
        <v>0</v>
      </c>
      <c r="AZ199" s="3">
        <v>57</v>
      </c>
      <c r="BA199" s="3">
        <f t="shared" si="90"/>
        <v>6925</v>
      </c>
      <c r="BB199" s="3">
        <f t="shared" si="76"/>
        <v>4969</v>
      </c>
      <c r="BC199" s="3">
        <f t="shared" si="77"/>
        <v>5110</v>
      </c>
      <c r="BD199" s="3">
        <f t="shared" si="78"/>
        <v>6925</v>
      </c>
      <c r="BE199" s="3">
        <f t="shared" si="79"/>
        <v>1884050.2047500003</v>
      </c>
      <c r="BF199" s="3">
        <f t="shared" si="91"/>
        <v>1847083.2047500003</v>
      </c>
      <c r="BG199" s="2">
        <f t="shared" si="80"/>
        <v>366.59286836065115</v>
      </c>
      <c r="BH199" s="6">
        <f t="shared" si="81"/>
        <v>1.4999999999999999E-2</v>
      </c>
      <c r="BI199" s="3">
        <f t="shared" si="92"/>
        <v>906445.89769912721</v>
      </c>
      <c r="BJ199" s="3">
        <f t="shared" si="82"/>
        <v>188428734.33737469</v>
      </c>
      <c r="BK199" s="3">
        <f t="shared" si="93"/>
        <v>0</v>
      </c>
      <c r="BL199" s="3">
        <f t="shared" si="94"/>
        <v>0</v>
      </c>
      <c r="BM199" s="3">
        <f t="shared" si="83"/>
        <v>0</v>
      </c>
      <c r="BN199" s="3">
        <f t="shared" si="84"/>
        <v>0</v>
      </c>
      <c r="BO199" s="3">
        <f t="shared" si="95"/>
        <v>0</v>
      </c>
      <c r="BP199" s="3">
        <f t="shared" si="96"/>
        <v>0</v>
      </c>
      <c r="BQ199" s="3">
        <f t="shared" si="85"/>
        <v>117126421.44122805</v>
      </c>
      <c r="BR199" s="3">
        <f t="shared" si="97"/>
        <v>2658655.558771953</v>
      </c>
      <c r="BS199" s="3">
        <f t="shared" si="98"/>
        <v>392.38920907926916</v>
      </c>
      <c r="BT199" s="3">
        <f t="shared" si="86"/>
        <v>71.62</v>
      </c>
      <c r="BU199" s="3">
        <f t="shared" si="87"/>
        <v>23.838862111955841</v>
      </c>
      <c r="BV199" s="3">
        <f t="shared" si="88"/>
        <v>17.030301188519822</v>
      </c>
      <c r="BW199" s="3">
        <f t="shared" si="99"/>
        <v>555.10238949842039</v>
      </c>
      <c r="BX199" s="3">
        <f t="shared" si="89"/>
        <v>555.10238949842039</v>
      </c>
      <c r="BY199" s="3">
        <f t="shared" si="100"/>
        <v>726087.86539100017</v>
      </c>
    </row>
    <row r="200" spans="1:77" x14ac:dyDescent="0.25">
      <c r="A200">
        <v>73901</v>
      </c>
      <c r="B200" t="s">
        <v>274</v>
      </c>
      <c r="C200" s="37">
        <v>42779.493055555555</v>
      </c>
      <c r="D200" s="5" t="s">
        <v>75</v>
      </c>
      <c r="E200" s="2">
        <v>417.44600000000003</v>
      </c>
      <c r="F200" s="2">
        <v>42.965000000000003</v>
      </c>
      <c r="G200" s="2">
        <v>24.858000000000001</v>
      </c>
      <c r="H200" s="2">
        <v>0</v>
      </c>
      <c r="I200" s="2">
        <v>0</v>
      </c>
      <c r="J200" s="2">
        <v>0</v>
      </c>
      <c r="K200" s="2">
        <v>0</v>
      </c>
      <c r="L200" s="2">
        <v>57.353999999999999</v>
      </c>
      <c r="M200" s="2">
        <v>24.431999999999999</v>
      </c>
      <c r="N200" s="2">
        <v>483.745</v>
      </c>
      <c r="O200" s="2">
        <v>0</v>
      </c>
      <c r="P200" s="2">
        <v>79.567999999999998</v>
      </c>
      <c r="Q200" s="2">
        <v>0</v>
      </c>
      <c r="R200" s="3">
        <v>37630</v>
      </c>
      <c r="S200" s="3">
        <v>0</v>
      </c>
      <c r="T200" s="3">
        <v>-679</v>
      </c>
      <c r="U200" s="3">
        <v>-27</v>
      </c>
      <c r="V200" s="3">
        <v>0</v>
      </c>
      <c r="W200" s="3">
        <v>29755</v>
      </c>
      <c r="X200" s="3">
        <v>55244</v>
      </c>
      <c r="Y200" s="4">
        <v>0.99329999999999996</v>
      </c>
      <c r="Z200" s="4">
        <v>1.07</v>
      </c>
      <c r="AA200" s="5" t="s">
        <v>75</v>
      </c>
      <c r="AB200" s="3">
        <v>91196</v>
      </c>
      <c r="AC200" s="3">
        <v>1347179</v>
      </c>
      <c r="AD200" s="2">
        <v>584.98501080000005</v>
      </c>
      <c r="AE200" s="3">
        <v>26674640</v>
      </c>
      <c r="AF200" s="3">
        <v>578049</v>
      </c>
      <c r="AG200" s="3">
        <v>0</v>
      </c>
      <c r="AH200" s="3">
        <v>605226</v>
      </c>
      <c r="AI200" s="4">
        <v>1.04</v>
      </c>
      <c r="AJ200" s="3">
        <v>60392727</v>
      </c>
      <c r="AK200" s="3">
        <v>178903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5106</v>
      </c>
      <c r="AR200" s="3">
        <v>5359</v>
      </c>
      <c r="AS200" s="3">
        <v>4738069</v>
      </c>
      <c r="AT200" s="2">
        <v>893.32600000000002</v>
      </c>
      <c r="AV200" s="5" t="s">
        <v>1509</v>
      </c>
      <c r="AX200" s="3">
        <v>0</v>
      </c>
      <c r="AZ200" s="3">
        <v>0</v>
      </c>
      <c r="BA200" s="3">
        <f t="shared" si="90"/>
        <v>6943</v>
      </c>
      <c r="BB200" s="3">
        <f t="shared" si="76"/>
        <v>5106</v>
      </c>
      <c r="BC200" s="3">
        <f t="shared" si="77"/>
        <v>5359</v>
      </c>
      <c r="BD200" s="3">
        <f t="shared" si="78"/>
        <v>6943</v>
      </c>
      <c r="BE200" s="3">
        <f t="shared" si="79"/>
        <v>4738070.6206200011</v>
      </c>
      <c r="BF200" s="3">
        <f t="shared" si="91"/>
        <v>4671364.6206200011</v>
      </c>
      <c r="BG200" s="2">
        <f t="shared" si="80"/>
        <v>893.28169938173414</v>
      </c>
      <c r="BH200" s="6">
        <f t="shared" si="81"/>
        <v>1.4999999999999999E-2</v>
      </c>
      <c r="BI200" s="3">
        <f t="shared" si="92"/>
        <v>2017519.1999313519</v>
      </c>
      <c r="BJ200" s="3">
        <f t="shared" si="82"/>
        <v>459146793.48221135</v>
      </c>
      <c r="BK200" s="3">
        <f t="shared" si="93"/>
        <v>0</v>
      </c>
      <c r="BL200" s="3">
        <f t="shared" si="94"/>
        <v>0</v>
      </c>
      <c r="BM200" s="3">
        <f t="shared" si="83"/>
        <v>0</v>
      </c>
      <c r="BN200" s="3">
        <f t="shared" si="84"/>
        <v>0</v>
      </c>
      <c r="BO200" s="3">
        <f t="shared" si="95"/>
        <v>0</v>
      </c>
      <c r="BP200" s="3">
        <f t="shared" si="96"/>
        <v>0</v>
      </c>
      <c r="BQ200" s="3">
        <f t="shared" si="85"/>
        <v>285403502.95246404</v>
      </c>
      <c r="BR200" s="3">
        <f t="shared" si="97"/>
        <v>0</v>
      </c>
      <c r="BS200" s="3">
        <f t="shared" si="98"/>
        <v>0</v>
      </c>
      <c r="BT200" s="3">
        <f t="shared" si="86"/>
        <v>0</v>
      </c>
      <c r="BU200" s="3">
        <f t="shared" si="87"/>
        <v>0</v>
      </c>
      <c r="BV200" s="3">
        <f t="shared" si="88"/>
        <v>0</v>
      </c>
      <c r="BW200" s="3">
        <f t="shared" si="99"/>
        <v>0</v>
      </c>
      <c r="BX200" s="3">
        <f t="shared" si="89"/>
        <v>0</v>
      </c>
      <c r="BY200" s="3">
        <f t="shared" si="100"/>
        <v>4138189.6633290011</v>
      </c>
    </row>
    <row r="201" spans="1:77" x14ac:dyDescent="0.25">
      <c r="A201">
        <v>161920</v>
      </c>
      <c r="B201" t="s">
        <v>275</v>
      </c>
      <c r="C201" s="37">
        <v>42779.493055555555</v>
      </c>
      <c r="D201" s="5" t="s">
        <v>75</v>
      </c>
      <c r="E201" s="2">
        <v>2202.5160000000001</v>
      </c>
      <c r="F201" s="2">
        <v>233.994</v>
      </c>
      <c r="G201" s="2">
        <v>45.966999999999999</v>
      </c>
      <c r="H201" s="2">
        <v>0</v>
      </c>
      <c r="I201" s="2">
        <v>0</v>
      </c>
      <c r="J201" s="2">
        <v>0</v>
      </c>
      <c r="K201" s="2">
        <v>0</v>
      </c>
      <c r="L201" s="2">
        <v>150.10300000000001</v>
      </c>
      <c r="M201" s="2">
        <v>121.42700000000001</v>
      </c>
      <c r="N201" s="2">
        <v>733.46</v>
      </c>
      <c r="O201" s="2">
        <v>0.113</v>
      </c>
      <c r="P201" s="2">
        <v>27.783999999999999</v>
      </c>
      <c r="Q201" s="2">
        <v>0</v>
      </c>
      <c r="R201" s="3">
        <v>193611</v>
      </c>
      <c r="S201" s="3">
        <v>0</v>
      </c>
      <c r="T201" s="3">
        <v>-7293</v>
      </c>
      <c r="U201" s="3">
        <v>-282</v>
      </c>
      <c r="V201" s="3">
        <v>0</v>
      </c>
      <c r="W201" s="3">
        <v>288594</v>
      </c>
      <c r="X201" s="3">
        <v>15398</v>
      </c>
      <c r="Y201" s="4">
        <v>0.98</v>
      </c>
      <c r="Z201" s="4">
        <v>1.04</v>
      </c>
      <c r="AA201" s="5" t="s">
        <v>75</v>
      </c>
      <c r="AB201" s="3">
        <v>67945</v>
      </c>
      <c r="AC201" s="3">
        <v>3006126</v>
      </c>
      <c r="AD201" s="2">
        <v>1346.2645232</v>
      </c>
      <c r="AE201" s="3">
        <v>90397163</v>
      </c>
      <c r="AF201" s="3">
        <v>6844988</v>
      </c>
      <c r="AG201" s="3">
        <v>0</v>
      </c>
      <c r="AH201" s="3">
        <v>7264069</v>
      </c>
      <c r="AI201" s="4">
        <v>1.04</v>
      </c>
      <c r="AJ201" s="3">
        <v>648988118</v>
      </c>
      <c r="AK201" s="3">
        <v>972555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5037</v>
      </c>
      <c r="AR201" s="3">
        <v>5180</v>
      </c>
      <c r="AS201" s="3">
        <v>16291647</v>
      </c>
      <c r="AT201" s="2">
        <v>3096.76</v>
      </c>
      <c r="AV201" s="5" t="s">
        <v>1334</v>
      </c>
      <c r="AX201" s="3">
        <v>0</v>
      </c>
      <c r="AZ201" s="3">
        <v>0</v>
      </c>
      <c r="BA201" s="3">
        <f t="shared" si="90"/>
        <v>5542</v>
      </c>
      <c r="BB201" s="3">
        <f t="shared" si="76"/>
        <v>5037</v>
      </c>
      <c r="BC201" s="3">
        <f t="shared" si="77"/>
        <v>5180</v>
      </c>
      <c r="BD201" s="3">
        <f t="shared" si="78"/>
        <v>5542</v>
      </c>
      <c r="BE201" s="3">
        <f t="shared" si="79"/>
        <v>16291646.082240004</v>
      </c>
      <c r="BF201" s="3">
        <f t="shared" si="91"/>
        <v>15816734.082240004</v>
      </c>
      <c r="BG201" s="2">
        <f t="shared" si="80"/>
        <v>3096.7667852150098</v>
      </c>
      <c r="BH201" s="6">
        <f t="shared" si="81"/>
        <v>1.4999999999999999E-2</v>
      </c>
      <c r="BI201" s="3">
        <f t="shared" si="92"/>
        <v>6098626.6319462303</v>
      </c>
      <c r="BJ201" s="3">
        <f t="shared" si="82"/>
        <v>1591738127.6005151</v>
      </c>
      <c r="BK201" s="3">
        <f t="shared" si="93"/>
        <v>0</v>
      </c>
      <c r="BL201" s="3">
        <f t="shared" si="94"/>
        <v>0</v>
      </c>
      <c r="BM201" s="3">
        <f t="shared" si="83"/>
        <v>0</v>
      </c>
      <c r="BN201" s="3">
        <f t="shared" si="84"/>
        <v>0</v>
      </c>
      <c r="BO201" s="3">
        <f t="shared" si="95"/>
        <v>0</v>
      </c>
      <c r="BP201" s="3">
        <f t="shared" si="96"/>
        <v>0</v>
      </c>
      <c r="BQ201" s="3">
        <f t="shared" si="85"/>
        <v>989416987.87619567</v>
      </c>
      <c r="BR201" s="3">
        <f t="shared" si="97"/>
        <v>0</v>
      </c>
      <c r="BS201" s="3">
        <f t="shared" si="98"/>
        <v>0</v>
      </c>
      <c r="BT201" s="3">
        <f t="shared" si="86"/>
        <v>0</v>
      </c>
      <c r="BU201" s="3">
        <f t="shared" si="87"/>
        <v>0</v>
      </c>
      <c r="BV201" s="3">
        <f t="shared" si="88"/>
        <v>0</v>
      </c>
      <c r="BW201" s="3">
        <f t="shared" si="99"/>
        <v>0</v>
      </c>
      <c r="BX201" s="3">
        <f t="shared" si="89"/>
        <v>0</v>
      </c>
      <c r="BY201" s="3">
        <f t="shared" si="100"/>
        <v>9931562.525840003</v>
      </c>
    </row>
    <row r="202" spans="1:77" x14ac:dyDescent="0.25">
      <c r="A202">
        <v>174901</v>
      </c>
      <c r="B202" t="s">
        <v>276</v>
      </c>
      <c r="C202" s="37">
        <v>42779.493055555555</v>
      </c>
      <c r="D202" s="5" t="s">
        <v>75</v>
      </c>
      <c r="E202" s="2">
        <v>321.19900000000001</v>
      </c>
      <c r="F202" s="2">
        <v>17.875</v>
      </c>
      <c r="G202" s="2">
        <v>6</v>
      </c>
      <c r="H202" s="2">
        <v>0</v>
      </c>
      <c r="I202" s="2">
        <v>0</v>
      </c>
      <c r="J202" s="2">
        <v>0</v>
      </c>
      <c r="K202" s="2">
        <v>0</v>
      </c>
      <c r="L202" s="2">
        <v>31</v>
      </c>
      <c r="M202" s="2">
        <v>17.899999999999999</v>
      </c>
      <c r="N202" s="2">
        <v>239</v>
      </c>
      <c r="O202" s="2">
        <v>0</v>
      </c>
      <c r="P202" s="2">
        <v>28</v>
      </c>
      <c r="Q202" s="2">
        <v>0</v>
      </c>
      <c r="R202" s="3">
        <v>26675</v>
      </c>
      <c r="S202" s="3">
        <v>0</v>
      </c>
      <c r="T202" s="3">
        <v>-1806</v>
      </c>
      <c r="U202" s="3">
        <v>-70</v>
      </c>
      <c r="V202" s="3">
        <v>0</v>
      </c>
      <c r="W202" s="3">
        <v>40991</v>
      </c>
      <c r="X202" s="3">
        <v>19396</v>
      </c>
      <c r="Y202" s="4">
        <v>1</v>
      </c>
      <c r="Z202" s="4">
        <v>1.03</v>
      </c>
      <c r="AA202" s="5" t="s">
        <v>75</v>
      </c>
      <c r="AB202" s="3">
        <v>56905</v>
      </c>
      <c r="AC202" s="3">
        <v>1011882</v>
      </c>
      <c r="AD202" s="2">
        <v>455.38357889999997</v>
      </c>
      <c r="AE202" s="3">
        <v>20588194</v>
      </c>
      <c r="AF202" s="3">
        <v>1692324</v>
      </c>
      <c r="AG202" s="3">
        <v>87494</v>
      </c>
      <c r="AH202" s="3">
        <v>1881357</v>
      </c>
      <c r="AI202" s="4">
        <v>1.1116999999999999</v>
      </c>
      <c r="AJ202" s="3">
        <v>160688238</v>
      </c>
      <c r="AK202" s="3">
        <v>138969</v>
      </c>
      <c r="AL202" s="3">
        <v>0</v>
      </c>
      <c r="AM202" s="3">
        <v>0</v>
      </c>
      <c r="AN202" s="3">
        <v>164426</v>
      </c>
      <c r="AO202" s="3">
        <v>0</v>
      </c>
      <c r="AP202" s="3">
        <v>0</v>
      </c>
      <c r="AQ202" s="3">
        <v>5140</v>
      </c>
      <c r="AR202" s="3">
        <v>5249</v>
      </c>
      <c r="AS202" s="3">
        <v>3115554</v>
      </c>
      <c r="AT202" s="2">
        <v>587.17899999999997</v>
      </c>
      <c r="AV202" s="5" t="s">
        <v>1518</v>
      </c>
      <c r="BA202" s="3">
        <f t="shared" si="90"/>
        <v>6927</v>
      </c>
      <c r="BB202" s="3">
        <f t="shared" si="76"/>
        <v>5140</v>
      </c>
      <c r="BC202" s="3">
        <f t="shared" si="77"/>
        <v>5249</v>
      </c>
      <c r="BD202" s="3">
        <f t="shared" si="78"/>
        <v>6927</v>
      </c>
      <c r="BE202" s="3">
        <f t="shared" si="79"/>
        <v>3115554.1440000008</v>
      </c>
      <c r="BF202" s="3">
        <f t="shared" si="91"/>
        <v>3049694.1440000008</v>
      </c>
      <c r="BG202" s="2">
        <f t="shared" si="80"/>
        <v>587.16524959758885</v>
      </c>
      <c r="BH202" s="6">
        <f t="shared" si="81"/>
        <v>1.4999999999999999E-2</v>
      </c>
      <c r="BI202" s="3">
        <f t="shared" si="92"/>
        <v>1239110.0847521231</v>
      </c>
      <c r="BJ202" s="3">
        <f t="shared" si="82"/>
        <v>301802938.29316068</v>
      </c>
      <c r="BK202" s="3">
        <f t="shared" si="93"/>
        <v>0</v>
      </c>
      <c r="BL202" s="3">
        <f t="shared" si="94"/>
        <v>0</v>
      </c>
      <c r="BM202" s="3">
        <f t="shared" si="83"/>
        <v>0</v>
      </c>
      <c r="BN202" s="3">
        <f t="shared" si="84"/>
        <v>0</v>
      </c>
      <c r="BO202" s="3">
        <f t="shared" si="95"/>
        <v>0</v>
      </c>
      <c r="BP202" s="3">
        <f t="shared" si="96"/>
        <v>0</v>
      </c>
      <c r="BQ202" s="3">
        <f t="shared" si="85"/>
        <v>187599297.24642965</v>
      </c>
      <c r="BR202" s="3">
        <f t="shared" si="97"/>
        <v>0</v>
      </c>
      <c r="BS202" s="3">
        <f t="shared" si="98"/>
        <v>0</v>
      </c>
      <c r="BT202" s="3">
        <f t="shared" si="86"/>
        <v>0</v>
      </c>
      <c r="BU202" s="3">
        <f t="shared" si="87"/>
        <v>0</v>
      </c>
      <c r="BV202" s="3">
        <f t="shared" si="88"/>
        <v>0</v>
      </c>
      <c r="BW202" s="3">
        <f t="shared" si="99"/>
        <v>0</v>
      </c>
      <c r="BX202" s="3">
        <f t="shared" si="89"/>
        <v>0</v>
      </c>
      <c r="BY202" s="3">
        <f t="shared" si="100"/>
        <v>1508671.7640000009</v>
      </c>
    </row>
    <row r="203" spans="1:77" x14ac:dyDescent="0.25">
      <c r="A203">
        <v>139905</v>
      </c>
      <c r="B203" t="s">
        <v>277</v>
      </c>
      <c r="C203" s="37">
        <v>42779.493055555555</v>
      </c>
      <c r="D203" s="5" t="s">
        <v>75</v>
      </c>
      <c r="E203" s="2">
        <v>783.45500000000004</v>
      </c>
      <c r="F203" s="2">
        <v>88.338999999999999</v>
      </c>
      <c r="G203" s="2">
        <v>4.9050000000000002</v>
      </c>
      <c r="H203" s="2">
        <v>0</v>
      </c>
      <c r="I203" s="2">
        <v>0</v>
      </c>
      <c r="J203" s="2">
        <v>0</v>
      </c>
      <c r="K203" s="2">
        <v>0</v>
      </c>
      <c r="L203" s="2">
        <v>88.465999999999994</v>
      </c>
      <c r="M203" s="2">
        <v>41.014000000000003</v>
      </c>
      <c r="N203" s="2">
        <v>481.95499999999998</v>
      </c>
      <c r="O203" s="2">
        <v>0.13100000000000001</v>
      </c>
      <c r="P203" s="2">
        <v>39.024999999999999</v>
      </c>
      <c r="Q203" s="2">
        <v>0</v>
      </c>
      <c r="R203" s="3">
        <v>78957</v>
      </c>
      <c r="S203" s="3">
        <v>0</v>
      </c>
      <c r="T203" s="3">
        <v>0</v>
      </c>
      <c r="U203" s="3">
        <v>0</v>
      </c>
      <c r="V203" s="3">
        <v>0</v>
      </c>
      <c r="W203" s="3">
        <v>105684</v>
      </c>
      <c r="X203" s="3">
        <v>24668</v>
      </c>
      <c r="Y203" s="4">
        <v>1</v>
      </c>
      <c r="Z203" s="4">
        <v>1.03</v>
      </c>
      <c r="AA203" s="5" t="s">
        <v>75</v>
      </c>
      <c r="AB203" s="3">
        <v>93337</v>
      </c>
      <c r="AC203" s="3">
        <v>2597190</v>
      </c>
      <c r="AD203" s="2">
        <v>819.19684949999998</v>
      </c>
      <c r="AE203" s="3">
        <v>214182194</v>
      </c>
      <c r="AF203" s="3">
        <v>8691823</v>
      </c>
      <c r="AG203" s="3">
        <v>0</v>
      </c>
      <c r="AH203" s="3">
        <v>9039496</v>
      </c>
      <c r="AI203" s="4">
        <v>1.04</v>
      </c>
      <c r="AJ203" s="3">
        <v>818017151</v>
      </c>
      <c r="AK203" s="3">
        <v>342431</v>
      </c>
      <c r="AL203" s="3">
        <v>0</v>
      </c>
      <c r="AM203" s="3">
        <v>0</v>
      </c>
      <c r="AN203" s="3">
        <v>160000</v>
      </c>
      <c r="AO203" s="3">
        <v>0</v>
      </c>
      <c r="AP203" s="3">
        <v>0</v>
      </c>
      <c r="AQ203" s="3">
        <v>5140</v>
      </c>
      <c r="AR203" s="3">
        <v>5249</v>
      </c>
      <c r="AS203" s="3">
        <v>7151330</v>
      </c>
      <c r="AT203" s="2">
        <v>1341.3139999999901</v>
      </c>
      <c r="AU203" s="2">
        <v>1316.8</v>
      </c>
      <c r="AV203" s="5" t="s">
        <v>1716</v>
      </c>
      <c r="AW203" s="3">
        <v>1630935</v>
      </c>
      <c r="AX203" s="3">
        <v>0</v>
      </c>
      <c r="AY203" s="3">
        <v>21974</v>
      </c>
      <c r="AZ203" s="3">
        <v>0</v>
      </c>
      <c r="BA203" s="3">
        <f t="shared" si="90"/>
        <v>6321</v>
      </c>
      <c r="BB203" s="3">
        <f t="shared" si="76"/>
        <v>5140</v>
      </c>
      <c r="BC203" s="3">
        <f t="shared" si="77"/>
        <v>5249</v>
      </c>
      <c r="BD203" s="3">
        <f t="shared" si="78"/>
        <v>6321</v>
      </c>
      <c r="BE203" s="3">
        <f t="shared" si="79"/>
        <v>7151327.9262899999</v>
      </c>
      <c r="BF203" s="3">
        <f t="shared" si="91"/>
        <v>6966686.9262899999</v>
      </c>
      <c r="BG203" s="2">
        <f t="shared" si="80"/>
        <v>1341.3136776326266</v>
      </c>
      <c r="BH203" s="6">
        <f t="shared" si="81"/>
        <v>1.4999999999999999E-2</v>
      </c>
      <c r="BI203" s="3">
        <f t="shared" si="92"/>
        <v>4062909.0197309703</v>
      </c>
      <c r="BJ203" s="3">
        <f t="shared" si="82"/>
        <v>689435230.30317008</v>
      </c>
      <c r="BK203" s="3">
        <f t="shared" si="93"/>
        <v>128581920.69682992</v>
      </c>
      <c r="BL203" s="3">
        <f t="shared" si="94"/>
        <v>1366244.3315896713</v>
      </c>
      <c r="BM203" s="3">
        <f t="shared" si="83"/>
        <v>5461.4955402078112</v>
      </c>
      <c r="BN203" s="3">
        <f t="shared" si="84"/>
        <v>20012.750303008546</v>
      </c>
      <c r="BO203" s="3">
        <f t="shared" si="95"/>
        <v>24182.663840367582</v>
      </c>
      <c r="BP203" s="3">
        <f t="shared" si="96"/>
        <v>1346231.5812866627</v>
      </c>
      <c r="BQ203" s="3">
        <f t="shared" si="85"/>
        <v>428549720.0036242</v>
      </c>
      <c r="BR203" s="3">
        <f t="shared" si="97"/>
        <v>389467430.9963758</v>
      </c>
      <c r="BS203" s="3">
        <f t="shared" si="98"/>
        <v>0</v>
      </c>
      <c r="BT203" s="3">
        <f t="shared" si="86"/>
        <v>0</v>
      </c>
      <c r="BU203" s="3">
        <f t="shared" si="87"/>
        <v>0</v>
      </c>
      <c r="BV203" s="3">
        <f t="shared" si="88"/>
        <v>0</v>
      </c>
      <c r="BW203" s="3">
        <f t="shared" si="99"/>
        <v>0</v>
      </c>
      <c r="BX203" s="3">
        <f t="shared" si="89"/>
        <v>1346231.5812866627</v>
      </c>
      <c r="BY203" s="3">
        <f t="shared" si="100"/>
        <v>0</v>
      </c>
    </row>
    <row r="204" spans="1:77" x14ac:dyDescent="0.25">
      <c r="A204">
        <v>226901</v>
      </c>
      <c r="B204" t="s">
        <v>278</v>
      </c>
      <c r="C204" s="37">
        <v>42779.493055555555</v>
      </c>
      <c r="D204" s="5" t="s">
        <v>75</v>
      </c>
      <c r="E204" s="2">
        <v>439.89800000000002</v>
      </c>
      <c r="F204" s="2">
        <v>15.206</v>
      </c>
      <c r="G204" s="2">
        <v>8.3000000000000007</v>
      </c>
      <c r="H204" s="2">
        <v>0</v>
      </c>
      <c r="I204" s="2">
        <v>0</v>
      </c>
      <c r="J204" s="2">
        <v>0</v>
      </c>
      <c r="K204" s="2">
        <v>0</v>
      </c>
      <c r="L204" s="2">
        <v>30</v>
      </c>
      <c r="M204" s="2">
        <v>23.75</v>
      </c>
      <c r="N204" s="2">
        <v>105</v>
      </c>
      <c r="O204" s="2">
        <v>0</v>
      </c>
      <c r="P204" s="2">
        <v>0.9</v>
      </c>
      <c r="Q204" s="2">
        <v>0</v>
      </c>
      <c r="R204" s="3">
        <v>46200</v>
      </c>
      <c r="S204" s="3">
        <v>0</v>
      </c>
      <c r="T204" s="3">
        <v>-2777</v>
      </c>
      <c r="U204" s="3">
        <v>-108</v>
      </c>
      <c r="V204" s="3">
        <v>0</v>
      </c>
      <c r="W204" s="3">
        <v>68809</v>
      </c>
      <c r="X204" s="3">
        <v>697</v>
      </c>
      <c r="Y204" s="4">
        <v>1</v>
      </c>
      <c r="Z204" s="4">
        <v>1.04</v>
      </c>
      <c r="AA204" s="5" t="s">
        <v>76</v>
      </c>
      <c r="AB204" s="3">
        <v>102513</v>
      </c>
      <c r="AC204" s="3">
        <v>1238733</v>
      </c>
      <c r="AD204" s="2">
        <v>499.78476210000002</v>
      </c>
      <c r="AE204" s="3">
        <v>65213342</v>
      </c>
      <c r="AF204" s="3">
        <v>2315027</v>
      </c>
      <c r="AG204" s="3">
        <v>254653</v>
      </c>
      <c r="AH204" s="3">
        <v>2708582</v>
      </c>
      <c r="AI204" s="4">
        <v>1.17</v>
      </c>
      <c r="AJ204" s="3">
        <v>247056000</v>
      </c>
      <c r="AK204" s="3">
        <v>181100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5140</v>
      </c>
      <c r="AR204" s="3">
        <v>5286</v>
      </c>
      <c r="AS204" s="3">
        <v>4203533</v>
      </c>
      <c r="AT204" s="2">
        <v>785.00099999999998</v>
      </c>
      <c r="AV204" s="5" t="s">
        <v>1925</v>
      </c>
      <c r="BA204" s="3">
        <f t="shared" si="90"/>
        <v>7739</v>
      </c>
      <c r="BB204" s="3">
        <f t="shared" si="76"/>
        <v>5140</v>
      </c>
      <c r="BC204" s="3">
        <f t="shared" si="77"/>
        <v>5286</v>
      </c>
      <c r="BD204" s="3">
        <f t="shared" si="78"/>
        <v>7739</v>
      </c>
      <c r="BE204" s="3">
        <f t="shared" si="79"/>
        <v>4203532.0860000011</v>
      </c>
      <c r="BF204" s="3">
        <f t="shared" si="91"/>
        <v>4091300.0860000011</v>
      </c>
      <c r="BG204" s="2">
        <f t="shared" si="80"/>
        <v>784.9803440965859</v>
      </c>
      <c r="BH204" s="6">
        <f t="shared" si="81"/>
        <v>1.4999999999999999E-2</v>
      </c>
      <c r="BI204" s="3">
        <f t="shared" si="92"/>
        <v>1925510.3379668635</v>
      </c>
      <c r="BJ204" s="3">
        <f t="shared" si="82"/>
        <v>403479896.86564517</v>
      </c>
      <c r="BK204" s="3">
        <f t="shared" si="93"/>
        <v>0</v>
      </c>
      <c r="BL204" s="3">
        <f t="shared" si="94"/>
        <v>0</v>
      </c>
      <c r="BM204" s="3">
        <f t="shared" si="83"/>
        <v>0</v>
      </c>
      <c r="BN204" s="3">
        <f t="shared" si="84"/>
        <v>0</v>
      </c>
      <c r="BO204" s="3">
        <f t="shared" si="95"/>
        <v>0</v>
      </c>
      <c r="BP204" s="3">
        <f t="shared" si="96"/>
        <v>0</v>
      </c>
      <c r="BQ204" s="3">
        <f t="shared" si="85"/>
        <v>250801219.93885919</v>
      </c>
      <c r="BR204" s="3">
        <f t="shared" si="97"/>
        <v>0</v>
      </c>
      <c r="BS204" s="3">
        <f t="shared" si="98"/>
        <v>0</v>
      </c>
      <c r="BT204" s="3">
        <f t="shared" si="86"/>
        <v>0</v>
      </c>
      <c r="BU204" s="3">
        <f t="shared" si="87"/>
        <v>0</v>
      </c>
      <c r="BV204" s="3">
        <f t="shared" si="88"/>
        <v>0</v>
      </c>
      <c r="BW204" s="3">
        <f t="shared" si="99"/>
        <v>0</v>
      </c>
      <c r="BX204" s="3">
        <f t="shared" si="89"/>
        <v>0</v>
      </c>
      <c r="BY204" s="3">
        <f t="shared" si="100"/>
        <v>1732972.0860000011</v>
      </c>
    </row>
    <row r="205" spans="1:77" x14ac:dyDescent="0.25">
      <c r="A205">
        <v>67902</v>
      </c>
      <c r="B205" t="s">
        <v>279</v>
      </c>
      <c r="C205" s="37">
        <v>42776.52847222222</v>
      </c>
      <c r="D205" s="5" t="s">
        <v>75</v>
      </c>
      <c r="E205" s="2">
        <v>746.40599999999995</v>
      </c>
      <c r="F205" s="2">
        <v>57.764000000000003</v>
      </c>
      <c r="G205" s="2">
        <v>27.382999999999999</v>
      </c>
      <c r="H205" s="2">
        <v>0</v>
      </c>
      <c r="I205" s="2">
        <v>0</v>
      </c>
      <c r="J205" s="2">
        <v>0</v>
      </c>
      <c r="K205" s="2">
        <v>0</v>
      </c>
      <c r="L205" s="2">
        <v>90.134</v>
      </c>
      <c r="M205" s="2">
        <v>42.75</v>
      </c>
      <c r="N205" s="2">
        <v>580.10400000000004</v>
      </c>
      <c r="O205" s="2">
        <v>0</v>
      </c>
      <c r="P205" s="2">
        <v>12.526</v>
      </c>
      <c r="Q205" s="2">
        <v>0</v>
      </c>
      <c r="R205" s="3">
        <v>73502</v>
      </c>
      <c r="S205" s="3">
        <v>0</v>
      </c>
      <c r="T205" s="3">
        <v>0</v>
      </c>
      <c r="U205" s="3">
        <v>0</v>
      </c>
      <c r="V205" s="3">
        <v>0</v>
      </c>
      <c r="W205" s="3">
        <v>44853</v>
      </c>
      <c r="X205" s="3">
        <v>7714</v>
      </c>
      <c r="Y205" s="4">
        <v>0.96</v>
      </c>
      <c r="Z205" s="4">
        <v>1.04</v>
      </c>
      <c r="AA205" s="5" t="s">
        <v>75</v>
      </c>
      <c r="AB205" s="3">
        <v>220197</v>
      </c>
      <c r="AC205" s="3">
        <v>3130220</v>
      </c>
      <c r="AD205" s="2">
        <v>1358.5805138999899</v>
      </c>
      <c r="AE205" s="3">
        <v>98327832</v>
      </c>
      <c r="AF205" s="3">
        <v>6855477</v>
      </c>
      <c r="AG205" s="3">
        <v>1071169</v>
      </c>
      <c r="AH205" s="3">
        <v>8355113</v>
      </c>
      <c r="AI205" s="4">
        <v>1.17</v>
      </c>
      <c r="AJ205" s="3">
        <v>686734657</v>
      </c>
      <c r="AK205" s="3">
        <v>324845</v>
      </c>
      <c r="AL205" s="3">
        <v>0</v>
      </c>
      <c r="AM205" s="3">
        <v>0</v>
      </c>
      <c r="AN205" s="3">
        <v>233698</v>
      </c>
      <c r="AO205" s="3">
        <v>0</v>
      </c>
      <c r="AP205" s="3">
        <v>0</v>
      </c>
      <c r="AQ205" s="3">
        <v>4934</v>
      </c>
      <c r="AR205" s="3">
        <v>5075</v>
      </c>
      <c r="AS205" s="3">
        <v>6758993</v>
      </c>
      <c r="AT205" s="2">
        <v>1327.1420000000001</v>
      </c>
      <c r="AU205" s="2">
        <v>1299.8389999999999</v>
      </c>
      <c r="AV205" s="5" t="s">
        <v>2037</v>
      </c>
      <c r="AW205" s="3">
        <v>129229</v>
      </c>
      <c r="AX205" s="3">
        <v>288609</v>
      </c>
      <c r="AY205" s="3">
        <v>2898</v>
      </c>
      <c r="AZ205" s="3">
        <v>12386</v>
      </c>
      <c r="BA205" s="3">
        <f t="shared" si="90"/>
        <v>6158</v>
      </c>
      <c r="BB205" s="3">
        <f t="shared" si="76"/>
        <v>4934</v>
      </c>
      <c r="BC205" s="3">
        <f t="shared" si="77"/>
        <v>5075</v>
      </c>
      <c r="BD205" s="3">
        <f t="shared" si="78"/>
        <v>6158</v>
      </c>
      <c r="BE205" s="3">
        <f t="shared" si="79"/>
        <v>6758991.9448000006</v>
      </c>
      <c r="BF205" s="3">
        <f t="shared" si="91"/>
        <v>6640636.9448000006</v>
      </c>
      <c r="BG205" s="2">
        <f t="shared" si="80"/>
        <v>1327.1965347613764</v>
      </c>
      <c r="BH205" s="6">
        <f t="shared" si="81"/>
        <v>1.4999999999999999E-2</v>
      </c>
      <c r="BI205" s="3">
        <f t="shared" si="92"/>
        <v>2948175.4701971319</v>
      </c>
      <c r="BJ205" s="3">
        <f t="shared" si="82"/>
        <v>682179018.86734748</v>
      </c>
      <c r="BK205" s="3">
        <f t="shared" si="93"/>
        <v>4555638.1326525211</v>
      </c>
      <c r="BL205" s="3">
        <f t="shared" si="94"/>
        <v>45477.641357369714</v>
      </c>
      <c r="BM205" s="3">
        <f t="shared" si="83"/>
        <v>5131.1159879324387</v>
      </c>
      <c r="BN205" s="3">
        <f t="shared" si="84"/>
        <v>709.04873659961424</v>
      </c>
      <c r="BO205" s="3">
        <f t="shared" si="95"/>
        <v>1272.0395080155813</v>
      </c>
      <c r="BP205" s="3">
        <f t="shared" si="96"/>
        <v>44768.59262077009</v>
      </c>
      <c r="BQ205" s="3">
        <f t="shared" si="85"/>
        <v>424039292.85625976</v>
      </c>
      <c r="BR205" s="3">
        <f t="shared" si="97"/>
        <v>262695364.14374024</v>
      </c>
      <c r="BS205" s="3">
        <f t="shared" si="98"/>
        <v>409752.33686871594</v>
      </c>
      <c r="BT205" s="3">
        <f t="shared" si="86"/>
        <v>498.35623120444899</v>
      </c>
      <c r="BU205" s="3">
        <f t="shared" si="87"/>
        <v>12386</v>
      </c>
      <c r="BV205" s="3">
        <f t="shared" si="88"/>
        <v>11461.042073463899</v>
      </c>
      <c r="BW205" s="3">
        <f t="shared" si="99"/>
        <v>385905.29479525203</v>
      </c>
      <c r="BX205" s="3">
        <f t="shared" si="89"/>
        <v>430673.88741602213</v>
      </c>
      <c r="BY205" s="3">
        <f t="shared" si="100"/>
        <v>166339.23760000058</v>
      </c>
    </row>
    <row r="206" spans="1:77" x14ac:dyDescent="0.25">
      <c r="A206">
        <v>243906</v>
      </c>
      <c r="B206" t="s">
        <v>280</v>
      </c>
      <c r="C206" s="37">
        <v>42779.493055555555</v>
      </c>
      <c r="D206" s="5" t="s">
        <v>75</v>
      </c>
      <c r="E206" s="2">
        <v>916.74300000000005</v>
      </c>
      <c r="F206" s="2">
        <v>53.844999999999999</v>
      </c>
      <c r="G206" s="2">
        <v>60.2</v>
      </c>
      <c r="H206" s="2">
        <v>0</v>
      </c>
      <c r="I206" s="2">
        <v>0</v>
      </c>
      <c r="J206" s="2">
        <v>0</v>
      </c>
      <c r="K206" s="2">
        <v>0</v>
      </c>
      <c r="L206" s="2">
        <v>66.787999999999997</v>
      </c>
      <c r="M206" s="2">
        <v>47.5</v>
      </c>
      <c r="N206" s="2">
        <v>724.63499999999999</v>
      </c>
      <c r="O206" s="2">
        <v>1.0999999999999999E-2</v>
      </c>
      <c r="P206" s="2">
        <v>14.103</v>
      </c>
      <c r="Q206" s="2">
        <v>0</v>
      </c>
      <c r="R206" s="3">
        <v>82500</v>
      </c>
      <c r="S206" s="3">
        <v>0</v>
      </c>
      <c r="T206" s="3">
        <v>-1949</v>
      </c>
      <c r="U206" s="3">
        <v>-76</v>
      </c>
      <c r="V206" s="3">
        <v>0</v>
      </c>
      <c r="W206" s="3">
        <v>13999</v>
      </c>
      <c r="X206" s="3">
        <v>8788</v>
      </c>
      <c r="Y206" s="4">
        <v>1</v>
      </c>
      <c r="Z206" s="4">
        <v>1.05</v>
      </c>
      <c r="AA206" s="5" t="s">
        <v>75</v>
      </c>
      <c r="AB206" s="3">
        <v>194618</v>
      </c>
      <c r="AC206" s="3">
        <v>2271603</v>
      </c>
      <c r="AD206" s="2">
        <v>1252.3845276</v>
      </c>
      <c r="AE206" s="3">
        <v>88919484</v>
      </c>
      <c r="AF206" s="3">
        <v>1924654</v>
      </c>
      <c r="AG206" s="3">
        <v>211712</v>
      </c>
      <c r="AH206" s="3">
        <v>2251845</v>
      </c>
      <c r="AI206" s="4">
        <v>1.17</v>
      </c>
      <c r="AJ206" s="3">
        <v>173412790</v>
      </c>
      <c r="AK206" s="3">
        <v>373632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5140</v>
      </c>
      <c r="AR206" s="3">
        <v>5322</v>
      </c>
      <c r="AS206" s="3">
        <v>8064146</v>
      </c>
      <c r="AT206" s="2">
        <v>1524.008</v>
      </c>
      <c r="AV206" s="5" t="s">
        <v>1966</v>
      </c>
      <c r="BA206" s="3">
        <f t="shared" si="90"/>
        <v>6231</v>
      </c>
      <c r="BB206" s="3">
        <f t="shared" si="76"/>
        <v>5140</v>
      </c>
      <c r="BC206" s="3">
        <f t="shared" si="77"/>
        <v>5322</v>
      </c>
      <c r="BD206" s="3">
        <f t="shared" si="78"/>
        <v>6231</v>
      </c>
      <c r="BE206" s="3">
        <f t="shared" si="79"/>
        <v>8064144.8859099997</v>
      </c>
      <c r="BF206" s="3">
        <f t="shared" si="91"/>
        <v>7969594.8859099997</v>
      </c>
      <c r="BG206" s="2">
        <f t="shared" si="80"/>
        <v>1523.9930151253518</v>
      </c>
      <c r="BH206" s="6">
        <f t="shared" si="81"/>
        <v>1.4999999999999999E-2</v>
      </c>
      <c r="BI206" s="3">
        <f t="shared" si="92"/>
        <v>2627445.9396628663</v>
      </c>
      <c r="BJ206" s="3">
        <f t="shared" si="82"/>
        <v>783332409.77443087</v>
      </c>
      <c r="BK206" s="3">
        <f t="shared" si="93"/>
        <v>0</v>
      </c>
      <c r="BL206" s="3">
        <f t="shared" si="94"/>
        <v>0</v>
      </c>
      <c r="BM206" s="3">
        <f t="shared" si="83"/>
        <v>0</v>
      </c>
      <c r="BN206" s="3">
        <f t="shared" si="84"/>
        <v>0</v>
      </c>
      <c r="BO206" s="3">
        <f t="shared" si="95"/>
        <v>0</v>
      </c>
      <c r="BP206" s="3">
        <f t="shared" si="96"/>
        <v>0</v>
      </c>
      <c r="BQ206" s="3">
        <f t="shared" si="85"/>
        <v>486915768.33254993</v>
      </c>
      <c r="BR206" s="3">
        <f t="shared" si="97"/>
        <v>0</v>
      </c>
      <c r="BS206" s="3">
        <f t="shared" si="98"/>
        <v>0</v>
      </c>
      <c r="BT206" s="3">
        <f t="shared" si="86"/>
        <v>0</v>
      </c>
      <c r="BU206" s="3">
        <f t="shared" si="87"/>
        <v>0</v>
      </c>
      <c r="BV206" s="3">
        <f t="shared" si="88"/>
        <v>0</v>
      </c>
      <c r="BW206" s="3">
        <f t="shared" si="99"/>
        <v>0</v>
      </c>
      <c r="BX206" s="3">
        <f t="shared" si="89"/>
        <v>0</v>
      </c>
      <c r="BY206" s="3">
        <f t="shared" si="100"/>
        <v>6330016.9859100003</v>
      </c>
    </row>
    <row r="207" spans="1:77" x14ac:dyDescent="0.25">
      <c r="A207">
        <v>57841</v>
      </c>
      <c r="B207" t="s">
        <v>281</v>
      </c>
      <c r="C207" s="37">
        <v>42776.52847222222</v>
      </c>
      <c r="D207" s="5" t="s">
        <v>76</v>
      </c>
      <c r="E207" s="2">
        <v>500.44499999999999</v>
      </c>
      <c r="F207" s="2">
        <v>11.452</v>
      </c>
      <c r="G207" s="2">
        <v>8.4670000000000005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555</v>
      </c>
      <c r="O207" s="2">
        <v>0</v>
      </c>
      <c r="P207" s="2">
        <v>268.2</v>
      </c>
      <c r="Q207" s="2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173391</v>
      </c>
      <c r="Y207" s="4">
        <v>0</v>
      </c>
      <c r="Z207" s="4">
        <v>1</v>
      </c>
      <c r="AA207" s="5" t="s">
        <v>75</v>
      </c>
      <c r="AB207" s="3">
        <v>0</v>
      </c>
      <c r="AC207" s="3">
        <v>0</v>
      </c>
      <c r="AD207" s="2">
        <v>0</v>
      </c>
      <c r="AE207" s="3">
        <v>0</v>
      </c>
      <c r="AF207" s="3">
        <v>0</v>
      </c>
      <c r="AG207" s="3">
        <v>0</v>
      </c>
      <c r="AH207" s="3">
        <v>0</v>
      </c>
      <c r="AI207" s="4">
        <v>0</v>
      </c>
      <c r="AJ207" s="3">
        <v>0</v>
      </c>
      <c r="AK207" s="3">
        <v>161833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5050</v>
      </c>
      <c r="AR207" s="3">
        <v>5334</v>
      </c>
      <c r="AS207" s="3">
        <v>4260633</v>
      </c>
      <c r="AT207" s="2">
        <v>821.25199999999995</v>
      </c>
      <c r="AV207" s="5" t="s">
        <v>2031</v>
      </c>
      <c r="AX207" s="3">
        <v>0</v>
      </c>
      <c r="AZ207" s="3">
        <v>0</v>
      </c>
      <c r="BA207" s="3">
        <f t="shared" si="90"/>
        <v>6465</v>
      </c>
      <c r="BB207" s="3">
        <f t="shared" si="76"/>
        <v>5050</v>
      </c>
      <c r="BC207" s="3">
        <f t="shared" si="77"/>
        <v>5335</v>
      </c>
      <c r="BD207" s="3">
        <f t="shared" si="78"/>
        <v>6465</v>
      </c>
      <c r="BE207" s="3">
        <f t="shared" si="79"/>
        <v>4260633.4754999997</v>
      </c>
      <c r="BF207" s="3">
        <f t="shared" si="91"/>
        <v>4260633.4754999997</v>
      </c>
      <c r="BG207" s="2">
        <f t="shared" si="80"/>
        <v>821.15450264120727</v>
      </c>
      <c r="BH207" s="6">
        <f t="shared" si="81"/>
        <v>1.4999999999999999E-2</v>
      </c>
      <c r="BI207" s="3">
        <f t="shared" si="92"/>
        <v>0</v>
      </c>
      <c r="BJ207" s="3">
        <f t="shared" si="82"/>
        <v>422073414.35758054</v>
      </c>
      <c r="BK207" s="3">
        <f t="shared" si="93"/>
        <v>0</v>
      </c>
      <c r="BL207" s="3">
        <f t="shared" si="94"/>
        <v>0</v>
      </c>
      <c r="BM207" s="3">
        <f t="shared" si="83"/>
        <v>0</v>
      </c>
      <c r="BN207" s="3">
        <f t="shared" si="84"/>
        <v>0</v>
      </c>
      <c r="BO207" s="3">
        <f t="shared" si="95"/>
        <v>0</v>
      </c>
      <c r="BP207" s="3">
        <f t="shared" si="96"/>
        <v>0</v>
      </c>
      <c r="BQ207" s="3">
        <f t="shared" si="85"/>
        <v>262358863.59386572</v>
      </c>
      <c r="BR207" s="3">
        <f t="shared" si="97"/>
        <v>0</v>
      </c>
      <c r="BS207" s="3">
        <f t="shared" si="98"/>
        <v>0</v>
      </c>
      <c r="BT207" s="3">
        <f t="shared" si="86"/>
        <v>0</v>
      </c>
      <c r="BU207" s="3">
        <f t="shared" si="87"/>
        <v>0</v>
      </c>
      <c r="BV207" s="3">
        <f t="shared" si="88"/>
        <v>0</v>
      </c>
      <c r="BW207" s="3">
        <f t="shared" si="99"/>
        <v>0</v>
      </c>
      <c r="BX207" s="3">
        <f t="shared" si="89"/>
        <v>0</v>
      </c>
      <c r="BY207" s="3">
        <f t="shared" si="100"/>
        <v>4260633.4754999997</v>
      </c>
    </row>
    <row r="208" spans="1:77" x14ac:dyDescent="0.25">
      <c r="A208">
        <v>65901</v>
      </c>
      <c r="B208" t="s">
        <v>282</v>
      </c>
      <c r="C208" s="37">
        <v>42776.52847222222</v>
      </c>
      <c r="D208" s="5" t="s">
        <v>75</v>
      </c>
      <c r="E208" s="2">
        <v>393.005</v>
      </c>
      <c r="F208" s="2">
        <v>41.472000000000001</v>
      </c>
      <c r="G208" s="2">
        <v>4.74</v>
      </c>
      <c r="H208" s="2">
        <v>0</v>
      </c>
      <c r="I208" s="2">
        <v>0</v>
      </c>
      <c r="J208" s="2">
        <v>0</v>
      </c>
      <c r="K208" s="2">
        <v>0</v>
      </c>
      <c r="L208" s="2">
        <v>28.425000000000001</v>
      </c>
      <c r="M208" s="2">
        <v>21.733000000000001</v>
      </c>
      <c r="N208" s="2">
        <v>278</v>
      </c>
      <c r="O208" s="2">
        <v>0.08</v>
      </c>
      <c r="P208" s="2">
        <v>1.78</v>
      </c>
      <c r="Q208" s="2">
        <v>0</v>
      </c>
      <c r="R208" s="3">
        <v>34366</v>
      </c>
      <c r="S208" s="3">
        <v>0</v>
      </c>
      <c r="T208" s="3">
        <v>-1579</v>
      </c>
      <c r="U208" s="3">
        <v>-61</v>
      </c>
      <c r="V208" s="3">
        <v>0</v>
      </c>
      <c r="W208" s="3">
        <v>34291</v>
      </c>
      <c r="X208" s="3">
        <v>1424</v>
      </c>
      <c r="Y208" s="4">
        <v>1</v>
      </c>
      <c r="Z208" s="4">
        <v>1.07</v>
      </c>
      <c r="AA208" s="5" t="s">
        <v>76</v>
      </c>
      <c r="AB208" s="3">
        <v>125229</v>
      </c>
      <c r="AC208" s="3">
        <v>2002740</v>
      </c>
      <c r="AD208" s="2">
        <v>841.56988120000005</v>
      </c>
      <c r="AE208" s="3">
        <v>69384496</v>
      </c>
      <c r="AF208" s="3">
        <v>1492873</v>
      </c>
      <c r="AG208" s="3">
        <v>164216</v>
      </c>
      <c r="AH208" s="3">
        <v>1746661</v>
      </c>
      <c r="AI208" s="4">
        <v>1.17</v>
      </c>
      <c r="AJ208" s="3">
        <v>140447226</v>
      </c>
      <c r="AK208" s="3">
        <v>173644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5140</v>
      </c>
      <c r="AR208" s="3">
        <v>5395</v>
      </c>
      <c r="AS208" s="3">
        <v>4360165</v>
      </c>
      <c r="AT208" s="2">
        <v>815.50400000000002</v>
      </c>
      <c r="AV208" s="5" t="s">
        <v>1477</v>
      </c>
      <c r="BA208" s="3">
        <f t="shared" si="90"/>
        <v>8000</v>
      </c>
      <c r="BB208" s="3">
        <f t="shared" si="76"/>
        <v>5140</v>
      </c>
      <c r="BC208" s="3">
        <f t="shared" si="77"/>
        <v>5395</v>
      </c>
      <c r="BD208" s="3">
        <f t="shared" si="78"/>
        <v>8000</v>
      </c>
      <c r="BE208" s="3">
        <f t="shared" si="79"/>
        <v>4360165.08</v>
      </c>
      <c r="BF208" s="3">
        <f t="shared" si="91"/>
        <v>4293087.08</v>
      </c>
      <c r="BG208" s="2">
        <f t="shared" si="80"/>
        <v>815.49194180733718</v>
      </c>
      <c r="BH208" s="6">
        <f t="shared" si="81"/>
        <v>1.4999999999999999E-2</v>
      </c>
      <c r="BI208" s="3">
        <f t="shared" si="92"/>
        <v>1888385.0847878046</v>
      </c>
      <c r="BJ208" s="3">
        <f t="shared" si="82"/>
        <v>419162858.08897132</v>
      </c>
      <c r="BK208" s="3">
        <f t="shared" si="93"/>
        <v>0</v>
      </c>
      <c r="BL208" s="3">
        <f t="shared" si="94"/>
        <v>0</v>
      </c>
      <c r="BM208" s="3">
        <f t="shared" si="83"/>
        <v>0</v>
      </c>
      <c r="BN208" s="3">
        <f t="shared" si="84"/>
        <v>0</v>
      </c>
      <c r="BO208" s="3">
        <f t="shared" si="95"/>
        <v>0</v>
      </c>
      <c r="BP208" s="3">
        <f t="shared" si="96"/>
        <v>0</v>
      </c>
      <c r="BQ208" s="3">
        <f t="shared" si="85"/>
        <v>260549675.40744424</v>
      </c>
      <c r="BR208" s="3">
        <f t="shared" si="97"/>
        <v>0</v>
      </c>
      <c r="BS208" s="3">
        <f t="shared" si="98"/>
        <v>0</v>
      </c>
      <c r="BT208" s="3">
        <f t="shared" si="86"/>
        <v>0</v>
      </c>
      <c r="BU208" s="3">
        <f t="shared" si="87"/>
        <v>0</v>
      </c>
      <c r="BV208" s="3">
        <f t="shared" si="88"/>
        <v>0</v>
      </c>
      <c r="BW208" s="3">
        <f t="shared" si="99"/>
        <v>0</v>
      </c>
      <c r="BX208" s="3">
        <f t="shared" si="89"/>
        <v>0</v>
      </c>
      <c r="BY208" s="3">
        <f t="shared" si="100"/>
        <v>2955692.8200000003</v>
      </c>
    </row>
    <row r="209" spans="1:77" x14ac:dyDescent="0.25">
      <c r="A209">
        <v>194904</v>
      </c>
      <c r="B209" t="s">
        <v>283</v>
      </c>
      <c r="C209" s="37">
        <v>42776.52847222222</v>
      </c>
      <c r="D209" s="5" t="s">
        <v>75</v>
      </c>
      <c r="E209" s="2">
        <v>473.09399999999999</v>
      </c>
      <c r="F209" s="2">
        <v>65.542000000000002</v>
      </c>
      <c r="G209" s="2">
        <v>2</v>
      </c>
      <c r="H209" s="2">
        <v>0</v>
      </c>
      <c r="I209" s="2">
        <v>0</v>
      </c>
      <c r="J209" s="2">
        <v>0</v>
      </c>
      <c r="K209" s="2">
        <v>0</v>
      </c>
      <c r="L209" s="2">
        <v>36.1</v>
      </c>
      <c r="M209" s="2">
        <v>24</v>
      </c>
      <c r="N209" s="2">
        <v>597</v>
      </c>
      <c r="O209" s="2">
        <v>0.1</v>
      </c>
      <c r="P209" s="2">
        <v>49</v>
      </c>
      <c r="Q209" s="2">
        <v>0</v>
      </c>
      <c r="R209" s="3">
        <v>39875</v>
      </c>
      <c r="S209" s="3">
        <v>0</v>
      </c>
      <c r="T209" s="3">
        <v>-2207</v>
      </c>
      <c r="U209" s="3">
        <v>-86</v>
      </c>
      <c r="V209" s="3">
        <v>0</v>
      </c>
      <c r="W209" s="3">
        <v>70025</v>
      </c>
      <c r="X209" s="3">
        <v>37078</v>
      </c>
      <c r="Y209" s="4">
        <v>0.98</v>
      </c>
      <c r="Z209" s="4">
        <v>1.05</v>
      </c>
      <c r="AA209" s="5" t="s">
        <v>76</v>
      </c>
      <c r="AB209" s="3">
        <v>330603</v>
      </c>
      <c r="AC209" s="3">
        <v>4783374</v>
      </c>
      <c r="AD209" s="2">
        <v>2048.4182311</v>
      </c>
      <c r="AE209" s="3">
        <v>137865537</v>
      </c>
      <c r="AF209" s="3">
        <v>1944250</v>
      </c>
      <c r="AG209" s="3">
        <v>0</v>
      </c>
      <c r="AH209" s="3">
        <v>2063286</v>
      </c>
      <c r="AI209" s="4">
        <v>1.04</v>
      </c>
      <c r="AJ209" s="3">
        <v>196382491</v>
      </c>
      <c r="AK209" s="3">
        <v>186244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5037</v>
      </c>
      <c r="AR209" s="3">
        <v>5216</v>
      </c>
      <c r="AS209" s="3">
        <v>5533085</v>
      </c>
      <c r="AT209" s="2">
        <v>1058.6210000000001</v>
      </c>
      <c r="AV209" s="5" t="s">
        <v>1859</v>
      </c>
      <c r="AX209" s="3">
        <v>0</v>
      </c>
      <c r="AZ209" s="3">
        <v>0</v>
      </c>
      <c r="BA209" s="3">
        <f t="shared" si="90"/>
        <v>7567</v>
      </c>
      <c r="BB209" s="3">
        <f t="shared" si="76"/>
        <v>5037</v>
      </c>
      <c r="BC209" s="3">
        <f t="shared" si="77"/>
        <v>5216</v>
      </c>
      <c r="BD209" s="3">
        <f t="shared" si="78"/>
        <v>7567</v>
      </c>
      <c r="BE209" s="3">
        <f t="shared" si="79"/>
        <v>5533085.4639999997</v>
      </c>
      <c r="BF209" s="3">
        <f t="shared" si="91"/>
        <v>5425392.4639999997</v>
      </c>
      <c r="BG209" s="2">
        <f t="shared" si="80"/>
        <v>1058.6260775588862</v>
      </c>
      <c r="BH209" s="6">
        <f t="shared" si="81"/>
        <v>1.4999999999999999E-2</v>
      </c>
      <c r="BI209" s="3">
        <f t="shared" si="92"/>
        <v>2456668.1407151106</v>
      </c>
      <c r="BJ209" s="3">
        <f t="shared" si="82"/>
        <v>544133803.86526752</v>
      </c>
      <c r="BK209" s="3">
        <f t="shared" si="93"/>
        <v>0</v>
      </c>
      <c r="BL209" s="3">
        <f t="shared" si="94"/>
        <v>0</v>
      </c>
      <c r="BM209" s="3">
        <f t="shared" si="83"/>
        <v>0</v>
      </c>
      <c r="BN209" s="3">
        <f t="shared" si="84"/>
        <v>0</v>
      </c>
      <c r="BO209" s="3">
        <f t="shared" si="95"/>
        <v>0</v>
      </c>
      <c r="BP209" s="3">
        <f t="shared" si="96"/>
        <v>0</v>
      </c>
      <c r="BQ209" s="3">
        <f t="shared" si="85"/>
        <v>338231031.78006417</v>
      </c>
      <c r="BR209" s="3">
        <f t="shared" si="97"/>
        <v>0</v>
      </c>
      <c r="BS209" s="3">
        <f t="shared" si="98"/>
        <v>0</v>
      </c>
      <c r="BT209" s="3">
        <f t="shared" si="86"/>
        <v>0</v>
      </c>
      <c r="BU209" s="3">
        <f t="shared" si="87"/>
        <v>0</v>
      </c>
      <c r="BV209" s="3">
        <f t="shared" si="88"/>
        <v>0</v>
      </c>
      <c r="BW209" s="3">
        <f t="shared" si="99"/>
        <v>0</v>
      </c>
      <c r="BX209" s="3">
        <f t="shared" si="89"/>
        <v>0</v>
      </c>
      <c r="BY209" s="3">
        <f t="shared" si="100"/>
        <v>3608537.0521999998</v>
      </c>
    </row>
    <row r="210" spans="1:77" x14ac:dyDescent="0.25">
      <c r="A210">
        <v>6902</v>
      </c>
      <c r="B210" t="s">
        <v>284</v>
      </c>
      <c r="C210" s="37">
        <v>42779.493055555555</v>
      </c>
      <c r="D210" s="5" t="s">
        <v>75</v>
      </c>
      <c r="E210" s="2">
        <v>345.86399999999998</v>
      </c>
      <c r="F210" s="2">
        <v>21.388999999999999</v>
      </c>
      <c r="G210" s="2">
        <v>26.991</v>
      </c>
      <c r="H210" s="2">
        <v>0</v>
      </c>
      <c r="I210" s="2">
        <v>0</v>
      </c>
      <c r="J210" s="2">
        <v>0</v>
      </c>
      <c r="K210" s="2">
        <v>0</v>
      </c>
      <c r="L210" s="2">
        <v>27.456</v>
      </c>
      <c r="M210" s="2">
        <v>11.96</v>
      </c>
      <c r="N210" s="2">
        <v>168.102</v>
      </c>
      <c r="O210" s="2">
        <v>0</v>
      </c>
      <c r="P210" s="2">
        <v>3.266</v>
      </c>
      <c r="Q210" s="2">
        <v>0</v>
      </c>
      <c r="R210" s="3">
        <v>34525</v>
      </c>
      <c r="S210" s="3">
        <v>0</v>
      </c>
      <c r="T210" s="3">
        <v>-1655</v>
      </c>
      <c r="U210" s="3">
        <v>-64</v>
      </c>
      <c r="V210" s="3">
        <v>0</v>
      </c>
      <c r="W210" s="3">
        <v>35527</v>
      </c>
      <c r="X210" s="3">
        <v>2558</v>
      </c>
      <c r="Y210" s="4">
        <v>0.98</v>
      </c>
      <c r="Z210" s="4">
        <v>1.05</v>
      </c>
      <c r="AA210" s="5" t="s">
        <v>76</v>
      </c>
      <c r="AB210" s="3">
        <v>121135</v>
      </c>
      <c r="AC210" s="3">
        <v>1614999</v>
      </c>
      <c r="AD210" s="2">
        <v>657.70164850000003</v>
      </c>
      <c r="AE210" s="3">
        <v>67530478</v>
      </c>
      <c r="AF210" s="3">
        <v>1647826</v>
      </c>
      <c r="AG210" s="3">
        <v>0</v>
      </c>
      <c r="AH210" s="3">
        <v>1748713</v>
      </c>
      <c r="AI210" s="4">
        <v>1.04</v>
      </c>
      <c r="AJ210" s="3">
        <v>147219282</v>
      </c>
      <c r="AK210" s="3">
        <v>127494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5037</v>
      </c>
      <c r="AR210" s="3">
        <v>5216</v>
      </c>
      <c r="AS210" s="3">
        <v>3745071</v>
      </c>
      <c r="AT210" s="2">
        <v>717.40699999999902</v>
      </c>
      <c r="AV210" s="5" t="s">
        <v>1285</v>
      </c>
      <c r="AX210" s="3">
        <v>0</v>
      </c>
      <c r="AZ210" s="3">
        <v>0</v>
      </c>
      <c r="BA210" s="3">
        <f t="shared" si="90"/>
        <v>7833</v>
      </c>
      <c r="BB210" s="3">
        <f t="shared" si="76"/>
        <v>5037</v>
      </c>
      <c r="BC210" s="3">
        <f t="shared" si="77"/>
        <v>5216</v>
      </c>
      <c r="BD210" s="3">
        <f t="shared" si="78"/>
        <v>7833</v>
      </c>
      <c r="BE210" s="3">
        <f t="shared" si="79"/>
        <v>3745071.9197</v>
      </c>
      <c r="BF210" s="3">
        <f t="shared" si="91"/>
        <v>3676674.9197</v>
      </c>
      <c r="BG210" s="2">
        <f t="shared" si="80"/>
        <v>717.40873577862965</v>
      </c>
      <c r="BH210" s="6">
        <f t="shared" si="81"/>
        <v>1.4999999999999999E-2</v>
      </c>
      <c r="BI210" s="3">
        <f t="shared" si="92"/>
        <v>1766248.7037364272</v>
      </c>
      <c r="BJ210" s="3">
        <f t="shared" si="82"/>
        <v>368748090.19021565</v>
      </c>
      <c r="BK210" s="3">
        <f t="shared" si="93"/>
        <v>0</v>
      </c>
      <c r="BL210" s="3">
        <f t="shared" si="94"/>
        <v>0</v>
      </c>
      <c r="BM210" s="3">
        <f t="shared" si="83"/>
        <v>0</v>
      </c>
      <c r="BN210" s="3">
        <f t="shared" si="84"/>
        <v>0</v>
      </c>
      <c r="BO210" s="3">
        <f t="shared" si="95"/>
        <v>0</v>
      </c>
      <c r="BP210" s="3">
        <f t="shared" si="96"/>
        <v>0</v>
      </c>
      <c r="BQ210" s="3">
        <f t="shared" si="85"/>
        <v>229212091.08127218</v>
      </c>
      <c r="BR210" s="3">
        <f t="shared" si="97"/>
        <v>0</v>
      </c>
      <c r="BS210" s="3">
        <f t="shared" si="98"/>
        <v>0</v>
      </c>
      <c r="BT210" s="3">
        <f t="shared" si="86"/>
        <v>0</v>
      </c>
      <c r="BU210" s="3">
        <f t="shared" si="87"/>
        <v>0</v>
      </c>
      <c r="BV210" s="3">
        <f t="shared" si="88"/>
        <v>0</v>
      </c>
      <c r="BW210" s="3">
        <f t="shared" si="99"/>
        <v>0</v>
      </c>
      <c r="BX210" s="3">
        <f t="shared" si="89"/>
        <v>0</v>
      </c>
      <c r="BY210" s="3">
        <f t="shared" si="100"/>
        <v>2302322.9561000001</v>
      </c>
    </row>
    <row r="211" spans="1:77" x14ac:dyDescent="0.25">
      <c r="A211">
        <v>84910</v>
      </c>
      <c r="B211" t="s">
        <v>285</v>
      </c>
      <c r="C211" s="37">
        <v>42779.493055555555</v>
      </c>
      <c r="D211" s="5" t="s">
        <v>75</v>
      </c>
      <c r="E211" s="2">
        <v>35831.64</v>
      </c>
      <c r="F211" s="2">
        <v>3070.5</v>
      </c>
      <c r="G211" s="2">
        <v>1100</v>
      </c>
      <c r="H211" s="2">
        <v>1</v>
      </c>
      <c r="I211" s="2">
        <v>0</v>
      </c>
      <c r="J211" s="2">
        <v>1</v>
      </c>
      <c r="K211" s="2">
        <v>0</v>
      </c>
      <c r="L211" s="2">
        <v>2240</v>
      </c>
      <c r="M211" s="2">
        <v>1952</v>
      </c>
      <c r="N211" s="2">
        <v>12780</v>
      </c>
      <c r="O211" s="2">
        <v>0.5</v>
      </c>
      <c r="P211" s="2">
        <v>3600</v>
      </c>
      <c r="Q211" s="2">
        <v>0</v>
      </c>
      <c r="R211" s="3">
        <v>3300000</v>
      </c>
      <c r="S211" s="3">
        <v>0</v>
      </c>
      <c r="T211" s="3">
        <v>-209624</v>
      </c>
      <c r="U211" s="3">
        <v>-8101</v>
      </c>
      <c r="V211" s="3">
        <v>91691</v>
      </c>
      <c r="W211" s="3">
        <v>2764179</v>
      </c>
      <c r="X211" s="3">
        <v>2060640</v>
      </c>
      <c r="Y211" s="4">
        <v>1</v>
      </c>
      <c r="Z211" s="4">
        <v>1.1599999999999999</v>
      </c>
      <c r="AA211" s="5" t="s">
        <v>75</v>
      </c>
      <c r="AB211" s="3">
        <v>22938534</v>
      </c>
      <c r="AC211" s="3">
        <v>60035110</v>
      </c>
      <c r="AD211" s="2">
        <v>25161.9519655</v>
      </c>
      <c r="AE211" s="3">
        <v>6435702225</v>
      </c>
      <c r="AF211" s="3">
        <v>191787625</v>
      </c>
      <c r="AG211" s="3">
        <v>0</v>
      </c>
      <c r="AH211" s="3">
        <v>199459130</v>
      </c>
      <c r="AI211" s="4">
        <v>1.04</v>
      </c>
      <c r="AJ211" s="3">
        <v>18654804546</v>
      </c>
      <c r="AK211" s="3">
        <v>15088801</v>
      </c>
      <c r="AL211" s="3">
        <v>0</v>
      </c>
      <c r="AM211" s="3">
        <v>0</v>
      </c>
      <c r="AN211" s="3">
        <v>2025068</v>
      </c>
      <c r="AO211" s="3">
        <v>0</v>
      </c>
      <c r="AP211" s="3">
        <v>0</v>
      </c>
      <c r="AQ211" s="3">
        <v>5140</v>
      </c>
      <c r="AR211" s="3">
        <v>5724</v>
      </c>
      <c r="AS211" s="3">
        <v>270920908</v>
      </c>
      <c r="AT211" s="2">
        <v>48923.175999999999</v>
      </c>
      <c r="AU211" s="2">
        <v>48955.705000000002</v>
      </c>
      <c r="AV211" s="5" t="s">
        <v>1450</v>
      </c>
      <c r="AW211" s="3">
        <v>0</v>
      </c>
      <c r="AX211" s="3">
        <v>0</v>
      </c>
      <c r="AY211" s="3">
        <v>0</v>
      </c>
      <c r="AZ211" s="3">
        <v>0</v>
      </c>
      <c r="BA211" s="3">
        <f t="shared" si="90"/>
        <v>5724</v>
      </c>
      <c r="BB211" s="3">
        <f t="shared" si="76"/>
        <v>5140</v>
      </c>
      <c r="BC211" s="3">
        <f t="shared" si="77"/>
        <v>5724</v>
      </c>
      <c r="BD211" s="3">
        <f t="shared" si="78"/>
        <v>5724</v>
      </c>
      <c r="BE211" s="3">
        <f t="shared" si="79"/>
        <v>270920908.33999997</v>
      </c>
      <c r="BF211" s="3">
        <f t="shared" si="91"/>
        <v>264974662.33999997</v>
      </c>
      <c r="BG211" s="2">
        <f t="shared" si="80"/>
        <v>48921.680229291916</v>
      </c>
      <c r="BH211" s="6">
        <f t="shared" si="81"/>
        <v>1.4999999999999999E-2</v>
      </c>
      <c r="BI211" s="3">
        <f t="shared" si="92"/>
        <v>146234536.90290835</v>
      </c>
      <c r="BJ211" s="3">
        <f t="shared" si="82"/>
        <v>25145743637.856045</v>
      </c>
      <c r="BK211" s="3">
        <f t="shared" si="93"/>
        <v>0</v>
      </c>
      <c r="BL211" s="3">
        <f t="shared" si="94"/>
        <v>0</v>
      </c>
      <c r="BM211" s="3">
        <f t="shared" si="83"/>
        <v>0</v>
      </c>
      <c r="BN211" s="3">
        <f t="shared" si="84"/>
        <v>0</v>
      </c>
      <c r="BO211" s="3">
        <f t="shared" si="95"/>
        <v>0</v>
      </c>
      <c r="BP211" s="3">
        <f t="shared" si="96"/>
        <v>0</v>
      </c>
      <c r="BQ211" s="3">
        <f t="shared" si="85"/>
        <v>15630476833.258768</v>
      </c>
      <c r="BR211" s="3">
        <f t="shared" si="97"/>
        <v>3024327712.7412319</v>
      </c>
      <c r="BS211" s="3">
        <f t="shared" si="98"/>
        <v>0</v>
      </c>
      <c r="BT211" s="3">
        <f t="shared" si="86"/>
        <v>0</v>
      </c>
      <c r="BU211" s="3">
        <f t="shared" si="87"/>
        <v>0</v>
      </c>
      <c r="BV211" s="3">
        <f t="shared" si="88"/>
        <v>0</v>
      </c>
      <c r="BW211" s="3">
        <f t="shared" si="99"/>
        <v>0</v>
      </c>
      <c r="BX211" s="3">
        <f t="shared" si="89"/>
        <v>0</v>
      </c>
      <c r="BY211" s="3">
        <f t="shared" si="100"/>
        <v>84372862.879999965</v>
      </c>
    </row>
    <row r="212" spans="1:77" x14ac:dyDescent="0.25">
      <c r="A212">
        <v>126903</v>
      </c>
      <c r="B212" t="s">
        <v>286</v>
      </c>
      <c r="C212" s="37">
        <v>42779.493055555555</v>
      </c>
      <c r="D212" s="5" t="s">
        <v>75</v>
      </c>
      <c r="E212" s="2">
        <v>5321.0469999999996</v>
      </c>
      <c r="F212" s="2">
        <v>414.74099999999999</v>
      </c>
      <c r="G212" s="2">
        <v>139.959</v>
      </c>
      <c r="H212" s="2">
        <v>0</v>
      </c>
      <c r="I212" s="2">
        <v>0</v>
      </c>
      <c r="J212" s="2">
        <v>0</v>
      </c>
      <c r="K212" s="2">
        <v>0</v>
      </c>
      <c r="L212" s="2">
        <v>469.959</v>
      </c>
      <c r="M212" s="2">
        <v>296.16699999999997</v>
      </c>
      <c r="N212" s="2">
        <v>4527.0739999999996</v>
      </c>
      <c r="O212" s="2">
        <v>1.179</v>
      </c>
      <c r="P212" s="2">
        <v>1125.6969999999999</v>
      </c>
      <c r="Q212" s="2">
        <v>0</v>
      </c>
      <c r="R212" s="3">
        <v>430142</v>
      </c>
      <c r="S212" s="3">
        <v>0</v>
      </c>
      <c r="T212" s="3">
        <v>-28934</v>
      </c>
      <c r="U212" s="3">
        <v>-1119</v>
      </c>
      <c r="V212" s="3">
        <v>0</v>
      </c>
      <c r="W212" s="3">
        <v>352715</v>
      </c>
      <c r="X212" s="3">
        <v>623749</v>
      </c>
      <c r="Y212" s="4">
        <v>1</v>
      </c>
      <c r="Z212" s="4">
        <v>1.1100000000000001</v>
      </c>
      <c r="AA212" s="5" t="s">
        <v>75</v>
      </c>
      <c r="AB212" s="3">
        <v>1467175</v>
      </c>
      <c r="AC212" s="3">
        <v>15396075</v>
      </c>
      <c r="AD212" s="2">
        <v>6588.8423937999996</v>
      </c>
      <c r="AE212" s="3">
        <v>776054787</v>
      </c>
      <c r="AF212" s="3">
        <v>27332003</v>
      </c>
      <c r="AG212" s="3">
        <v>3006520</v>
      </c>
      <c r="AH212" s="3">
        <v>31978443</v>
      </c>
      <c r="AI212" s="4">
        <v>1.17</v>
      </c>
      <c r="AJ212" s="3">
        <v>2574891746</v>
      </c>
      <c r="AK212" s="3">
        <v>2422770</v>
      </c>
      <c r="AL212" s="3">
        <v>0</v>
      </c>
      <c r="AM212" s="3">
        <v>0</v>
      </c>
      <c r="AN212" s="3">
        <v>528277</v>
      </c>
      <c r="AO212" s="3">
        <v>0</v>
      </c>
      <c r="AP212" s="3">
        <v>0</v>
      </c>
      <c r="AQ212" s="3">
        <v>5140</v>
      </c>
      <c r="AR212" s="3">
        <v>5541</v>
      </c>
      <c r="AS212" s="3">
        <v>42756650</v>
      </c>
      <c r="AT212" s="2">
        <v>7876.2539999999999</v>
      </c>
      <c r="AU212" s="2">
        <v>8105.5079999999998</v>
      </c>
      <c r="AV212" s="5" t="s">
        <v>1323</v>
      </c>
      <c r="AW212" s="3">
        <v>0</v>
      </c>
      <c r="AX212" s="3">
        <v>0</v>
      </c>
      <c r="AY212" s="3">
        <v>0</v>
      </c>
      <c r="AZ212" s="3">
        <v>0</v>
      </c>
      <c r="BA212" s="3">
        <f t="shared" si="90"/>
        <v>5541</v>
      </c>
      <c r="BB212" s="3">
        <f t="shared" si="76"/>
        <v>5140</v>
      </c>
      <c r="BC212" s="3">
        <f t="shared" si="77"/>
        <v>5541</v>
      </c>
      <c r="BD212" s="3">
        <f t="shared" si="78"/>
        <v>5541</v>
      </c>
      <c r="BE212" s="3">
        <f t="shared" si="79"/>
        <v>42756650.832679994</v>
      </c>
      <c r="BF212" s="3">
        <f t="shared" si="91"/>
        <v>42002727.832679994</v>
      </c>
      <c r="BG212" s="2">
        <f t="shared" si="80"/>
        <v>7876.0442316606777</v>
      </c>
      <c r="BH212" s="6">
        <f t="shared" si="81"/>
        <v>1.4999999999999999E-2</v>
      </c>
      <c r="BI212" s="3">
        <f t="shared" si="92"/>
        <v>17734898.821237776</v>
      </c>
      <c r="BJ212" s="3">
        <f t="shared" si="82"/>
        <v>4048286735.0735884</v>
      </c>
      <c r="BK212" s="3">
        <f t="shared" si="93"/>
        <v>0</v>
      </c>
      <c r="BL212" s="3">
        <f t="shared" si="94"/>
        <v>0</v>
      </c>
      <c r="BM212" s="3">
        <f t="shared" si="83"/>
        <v>0</v>
      </c>
      <c r="BN212" s="3">
        <f t="shared" si="84"/>
        <v>0</v>
      </c>
      <c r="BO212" s="3">
        <f t="shared" si="95"/>
        <v>0</v>
      </c>
      <c r="BP212" s="3">
        <f t="shared" si="96"/>
        <v>0</v>
      </c>
      <c r="BQ212" s="3">
        <f t="shared" si="85"/>
        <v>2516396132.0155864</v>
      </c>
      <c r="BR212" s="3">
        <f t="shared" si="97"/>
        <v>58495613.984413624</v>
      </c>
      <c r="BS212" s="3">
        <f t="shared" si="98"/>
        <v>68301.214460617266</v>
      </c>
      <c r="BT212" s="3">
        <f t="shared" si="86"/>
        <v>373.05767960623228</v>
      </c>
      <c r="BU212" s="3">
        <f t="shared" si="87"/>
        <v>0</v>
      </c>
      <c r="BV212" s="3">
        <f t="shared" si="88"/>
        <v>1128.3213717319354</v>
      </c>
      <c r="BW212" s="3">
        <f t="shared" si="99"/>
        <v>67172.893088885336</v>
      </c>
      <c r="BX212" s="3">
        <f t="shared" si="89"/>
        <v>67172.893088885336</v>
      </c>
      <c r="BY212" s="3">
        <f t="shared" si="100"/>
        <v>17007733.372679994</v>
      </c>
    </row>
    <row r="213" spans="1:77" x14ac:dyDescent="0.25">
      <c r="A213">
        <v>146901</v>
      </c>
      <c r="B213" t="s">
        <v>287</v>
      </c>
      <c r="C213" s="37">
        <v>42779.493055555555</v>
      </c>
      <c r="D213" s="5" t="s">
        <v>75</v>
      </c>
      <c r="E213" s="2">
        <v>3317.3789999999999</v>
      </c>
      <c r="F213" s="2">
        <v>235.01499999999999</v>
      </c>
      <c r="G213" s="2">
        <v>55.762999999999998</v>
      </c>
      <c r="H213" s="2">
        <v>0</v>
      </c>
      <c r="I213" s="2">
        <v>0</v>
      </c>
      <c r="J213" s="2">
        <v>0</v>
      </c>
      <c r="K213" s="2">
        <v>0</v>
      </c>
      <c r="L213" s="2">
        <v>226.55500000000001</v>
      </c>
      <c r="M213" s="2">
        <v>114.38</v>
      </c>
      <c r="N213" s="2">
        <v>3052.04</v>
      </c>
      <c r="O213" s="2">
        <v>0.873</v>
      </c>
      <c r="P213" s="2">
        <v>756.80499999999995</v>
      </c>
      <c r="Q213" s="2">
        <v>0</v>
      </c>
      <c r="R213" s="3">
        <v>242912</v>
      </c>
      <c r="S213" s="3">
        <v>0</v>
      </c>
      <c r="T213" s="3">
        <v>-10441</v>
      </c>
      <c r="U213" s="3">
        <v>-404</v>
      </c>
      <c r="V213" s="3">
        <v>0</v>
      </c>
      <c r="W213" s="3">
        <v>497870</v>
      </c>
      <c r="X213" s="3">
        <v>433876</v>
      </c>
      <c r="Y213" s="4">
        <v>0.98</v>
      </c>
      <c r="Z213" s="4">
        <v>1.1299999999999999</v>
      </c>
      <c r="AA213" s="5" t="s">
        <v>75</v>
      </c>
      <c r="AB213" s="3">
        <v>1043759</v>
      </c>
      <c r="AC213" s="3">
        <v>8036318</v>
      </c>
      <c r="AD213" s="2">
        <v>3351.02272179999</v>
      </c>
      <c r="AE213" s="3">
        <v>299242408</v>
      </c>
      <c r="AF213" s="3">
        <v>8306398</v>
      </c>
      <c r="AG213" s="3">
        <v>0</v>
      </c>
      <c r="AH213" s="3">
        <v>8814953</v>
      </c>
      <c r="AI213" s="4">
        <v>1.04</v>
      </c>
      <c r="AJ213" s="3">
        <v>929140990</v>
      </c>
      <c r="AK213" s="3">
        <v>1501010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5037</v>
      </c>
      <c r="AR213" s="3">
        <v>5502</v>
      </c>
      <c r="AS213" s="3">
        <v>27225002</v>
      </c>
      <c r="AT213" s="2">
        <v>5037.7060000000001</v>
      </c>
      <c r="AV213" s="5" t="s">
        <v>1315</v>
      </c>
      <c r="AX213" s="3">
        <v>0</v>
      </c>
      <c r="AZ213" s="3">
        <v>0</v>
      </c>
      <c r="BA213" s="3">
        <f t="shared" si="90"/>
        <v>5733</v>
      </c>
      <c r="BB213" s="3">
        <f t="shared" si="76"/>
        <v>5037</v>
      </c>
      <c r="BC213" s="3">
        <f t="shared" si="77"/>
        <v>5502</v>
      </c>
      <c r="BD213" s="3">
        <f t="shared" si="78"/>
        <v>5733</v>
      </c>
      <c r="BE213" s="3">
        <f t="shared" si="79"/>
        <v>27224999.825140003</v>
      </c>
      <c r="BF213" s="3">
        <f t="shared" si="91"/>
        <v>26494658.825140003</v>
      </c>
      <c r="BG213" s="2">
        <f t="shared" si="80"/>
        <v>5037.7336636218506</v>
      </c>
      <c r="BH213" s="6">
        <f t="shared" si="81"/>
        <v>1.4999999999999999E-2</v>
      </c>
      <c r="BI213" s="3">
        <f t="shared" si="92"/>
        <v>12149452.371859958</v>
      </c>
      <c r="BJ213" s="3">
        <f t="shared" si="82"/>
        <v>2589395103.1016312</v>
      </c>
      <c r="BK213" s="3">
        <f t="shared" si="93"/>
        <v>0</v>
      </c>
      <c r="BL213" s="3">
        <f t="shared" si="94"/>
        <v>0</v>
      </c>
      <c r="BM213" s="3">
        <f t="shared" si="83"/>
        <v>0</v>
      </c>
      <c r="BN213" s="3">
        <f t="shared" si="84"/>
        <v>0</v>
      </c>
      <c r="BO213" s="3">
        <f t="shared" si="95"/>
        <v>0</v>
      </c>
      <c r="BP213" s="3">
        <f t="shared" si="96"/>
        <v>0</v>
      </c>
      <c r="BQ213" s="3">
        <f t="shared" si="85"/>
        <v>1609555905.5271814</v>
      </c>
      <c r="BR213" s="3">
        <f t="shared" si="97"/>
        <v>0</v>
      </c>
      <c r="BS213" s="3">
        <f t="shared" si="98"/>
        <v>0</v>
      </c>
      <c r="BT213" s="3">
        <f t="shared" si="86"/>
        <v>0</v>
      </c>
      <c r="BU213" s="3">
        <f t="shared" si="87"/>
        <v>0</v>
      </c>
      <c r="BV213" s="3">
        <f t="shared" si="88"/>
        <v>0</v>
      </c>
      <c r="BW213" s="3">
        <f t="shared" si="99"/>
        <v>0</v>
      </c>
      <c r="BX213" s="3">
        <f t="shared" si="89"/>
        <v>0</v>
      </c>
      <c r="BY213" s="3">
        <f t="shared" si="100"/>
        <v>18119418.123140004</v>
      </c>
    </row>
    <row r="214" spans="1:77" x14ac:dyDescent="0.25">
      <c r="A214">
        <v>18901</v>
      </c>
      <c r="B214" t="s">
        <v>288</v>
      </c>
      <c r="C214" s="37">
        <v>42779.493055555555</v>
      </c>
      <c r="D214" s="5" t="s">
        <v>75</v>
      </c>
      <c r="E214" s="2">
        <v>806.44500000000005</v>
      </c>
      <c r="F214" s="2">
        <v>78.05</v>
      </c>
      <c r="G214" s="2">
        <v>29.378</v>
      </c>
      <c r="H214" s="2">
        <v>0</v>
      </c>
      <c r="I214" s="2">
        <v>0</v>
      </c>
      <c r="J214" s="2">
        <v>0</v>
      </c>
      <c r="K214" s="2">
        <v>0</v>
      </c>
      <c r="L214" s="2">
        <v>65.367999999999995</v>
      </c>
      <c r="M214" s="2">
        <v>44.831000000000003</v>
      </c>
      <c r="N214" s="2">
        <v>554.94200000000001</v>
      </c>
      <c r="O214" s="2">
        <v>0</v>
      </c>
      <c r="P214" s="2">
        <v>59.531999999999996</v>
      </c>
      <c r="Q214" s="2">
        <v>0</v>
      </c>
      <c r="R214" s="3">
        <v>73543</v>
      </c>
      <c r="S214" s="3">
        <v>0</v>
      </c>
      <c r="T214" s="3">
        <v>-6934</v>
      </c>
      <c r="U214" s="3">
        <v>-268</v>
      </c>
      <c r="V214" s="3">
        <v>0</v>
      </c>
      <c r="W214" s="3">
        <v>84003</v>
      </c>
      <c r="X214" s="3">
        <v>36957</v>
      </c>
      <c r="Y214" s="4">
        <v>0.98</v>
      </c>
      <c r="Z214" s="4">
        <v>1.04</v>
      </c>
      <c r="AA214" s="5" t="s">
        <v>75</v>
      </c>
      <c r="AB214" s="3">
        <v>184807</v>
      </c>
      <c r="AC214" s="3">
        <v>3500706</v>
      </c>
      <c r="AD214" s="2">
        <v>1431.9322921999999</v>
      </c>
      <c r="AE214" s="3">
        <v>163379051</v>
      </c>
      <c r="AF214" s="3">
        <v>6477950</v>
      </c>
      <c r="AG214" s="3">
        <v>0</v>
      </c>
      <c r="AH214" s="3">
        <v>6874559</v>
      </c>
      <c r="AI214" s="4">
        <v>1.04</v>
      </c>
      <c r="AJ214" s="3">
        <v>616993526</v>
      </c>
      <c r="AK214" s="3">
        <v>360650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5037</v>
      </c>
      <c r="AR214" s="3">
        <v>5180</v>
      </c>
      <c r="AS214" s="3">
        <v>7149111</v>
      </c>
      <c r="AT214" s="2">
        <v>1370.2650000000001</v>
      </c>
      <c r="AU214" s="2">
        <v>1370.2650000000001</v>
      </c>
      <c r="AV214" s="5" t="s">
        <v>1330</v>
      </c>
      <c r="AW214" s="3">
        <v>0</v>
      </c>
      <c r="AX214" s="3">
        <v>0</v>
      </c>
      <c r="AY214" s="3">
        <v>0</v>
      </c>
      <c r="AZ214" s="3">
        <v>0</v>
      </c>
      <c r="BA214" s="3">
        <f t="shared" si="90"/>
        <v>6208</v>
      </c>
      <c r="BB214" s="3">
        <f t="shared" si="76"/>
        <v>5037</v>
      </c>
      <c r="BC214" s="3">
        <f t="shared" si="77"/>
        <v>5180</v>
      </c>
      <c r="BD214" s="3">
        <f t="shared" si="78"/>
        <v>6208</v>
      </c>
      <c r="BE214" s="3">
        <f t="shared" si="79"/>
        <v>7149112.335359999</v>
      </c>
      <c r="BF214" s="3">
        <f t="shared" si="91"/>
        <v>6998500.335359999</v>
      </c>
      <c r="BG214" s="2">
        <f t="shared" si="80"/>
        <v>1370.2401059643794</v>
      </c>
      <c r="BH214" s="6">
        <f t="shared" si="81"/>
        <v>1.4999999999999999E-2</v>
      </c>
      <c r="BI214" s="3">
        <f t="shared" si="92"/>
        <v>3166079.4069430432</v>
      </c>
      <c r="BJ214" s="3">
        <f t="shared" si="82"/>
        <v>704303414.46569097</v>
      </c>
      <c r="BK214" s="3">
        <f t="shared" si="93"/>
        <v>0</v>
      </c>
      <c r="BL214" s="3">
        <f t="shared" si="94"/>
        <v>0</v>
      </c>
      <c r="BM214" s="3">
        <f t="shared" si="83"/>
        <v>0</v>
      </c>
      <c r="BN214" s="3">
        <f t="shared" si="84"/>
        <v>0</v>
      </c>
      <c r="BO214" s="3">
        <f t="shared" si="95"/>
        <v>0</v>
      </c>
      <c r="BP214" s="3">
        <f t="shared" si="96"/>
        <v>0</v>
      </c>
      <c r="BQ214" s="3">
        <f t="shared" si="85"/>
        <v>437791713.85561919</v>
      </c>
      <c r="BR214" s="3">
        <f t="shared" si="97"/>
        <v>179201812.14438081</v>
      </c>
      <c r="BS214" s="3">
        <f t="shared" si="98"/>
        <v>0</v>
      </c>
      <c r="BT214" s="3">
        <f t="shared" si="86"/>
        <v>0</v>
      </c>
      <c r="BU214" s="3">
        <f t="shared" si="87"/>
        <v>0</v>
      </c>
      <c r="BV214" s="3">
        <f t="shared" si="88"/>
        <v>0</v>
      </c>
      <c r="BW214" s="3">
        <f t="shared" si="99"/>
        <v>0</v>
      </c>
      <c r="BX214" s="3">
        <f t="shared" si="89"/>
        <v>0</v>
      </c>
      <c r="BY214" s="3">
        <f t="shared" si="100"/>
        <v>1102575.7805599989</v>
      </c>
    </row>
    <row r="215" spans="1:77" x14ac:dyDescent="0.25">
      <c r="A215">
        <v>71901</v>
      </c>
      <c r="B215" t="s">
        <v>289</v>
      </c>
      <c r="C215" s="37">
        <v>42779.493055555555</v>
      </c>
      <c r="D215" s="5" t="s">
        <v>75</v>
      </c>
      <c r="E215" s="2">
        <v>10394.030000000001</v>
      </c>
      <c r="F215" s="2">
        <v>635.25099999999998</v>
      </c>
      <c r="G215" s="2">
        <v>132.06700000000001</v>
      </c>
      <c r="H215" s="2">
        <v>0</v>
      </c>
      <c r="I215" s="2">
        <v>0</v>
      </c>
      <c r="J215" s="2">
        <v>0</v>
      </c>
      <c r="K215" s="2">
        <v>0</v>
      </c>
      <c r="L215" s="2">
        <v>597.34699999999998</v>
      </c>
      <c r="M215" s="2">
        <v>465</v>
      </c>
      <c r="N215" s="2">
        <v>10879.17</v>
      </c>
      <c r="O215" s="2">
        <v>6</v>
      </c>
      <c r="P215" s="2">
        <v>3373.6759999999999</v>
      </c>
      <c r="Q215" s="2">
        <v>0</v>
      </c>
      <c r="R215" s="3">
        <v>862232</v>
      </c>
      <c r="S215" s="3">
        <v>0</v>
      </c>
      <c r="T215" s="3">
        <v>-11472</v>
      </c>
      <c r="U215" s="3">
        <v>-444</v>
      </c>
      <c r="V215" s="3">
        <v>0</v>
      </c>
      <c r="W215" s="3">
        <v>1258349</v>
      </c>
      <c r="X215" s="3">
        <v>1881836</v>
      </c>
      <c r="Y215" s="4">
        <v>1</v>
      </c>
      <c r="Z215" s="4">
        <v>1.1200000000000001</v>
      </c>
      <c r="AA215" s="5" t="s">
        <v>76</v>
      </c>
      <c r="AB215" s="3">
        <v>3230</v>
      </c>
      <c r="AC215" s="3">
        <v>13842012</v>
      </c>
      <c r="AD215" s="2">
        <v>5718.8511141999998</v>
      </c>
      <c r="AE215" s="3">
        <v>213634968</v>
      </c>
      <c r="AF215" s="3">
        <v>11690928</v>
      </c>
      <c r="AG215" s="3">
        <v>0</v>
      </c>
      <c r="AH215" s="3">
        <v>12159734</v>
      </c>
      <c r="AI215" s="4">
        <v>1.0401</v>
      </c>
      <c r="AJ215" s="3">
        <v>1020839122</v>
      </c>
      <c r="AK215" s="3">
        <v>4212942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5140</v>
      </c>
      <c r="AR215" s="3">
        <v>5578</v>
      </c>
      <c r="AS215" s="3">
        <v>83349081</v>
      </c>
      <c r="AT215" s="2">
        <v>15184.981</v>
      </c>
      <c r="AV215" s="5" t="s">
        <v>1318</v>
      </c>
      <c r="AX215" s="3">
        <v>0</v>
      </c>
      <c r="AZ215" s="3">
        <v>0</v>
      </c>
      <c r="BA215" s="3">
        <f t="shared" si="90"/>
        <v>5578</v>
      </c>
      <c r="BB215" s="3">
        <f t="shared" si="76"/>
        <v>5140</v>
      </c>
      <c r="BC215" s="3">
        <f t="shared" si="77"/>
        <v>5578</v>
      </c>
      <c r="BD215" s="3">
        <f t="shared" si="78"/>
        <v>5578</v>
      </c>
      <c r="BE215" s="3">
        <f t="shared" si="79"/>
        <v>83349082.03549999</v>
      </c>
      <c r="BF215" s="3">
        <f t="shared" si="91"/>
        <v>81239973.03549999</v>
      </c>
      <c r="BG215" s="2">
        <f t="shared" si="80"/>
        <v>15184.898688191533</v>
      </c>
      <c r="BH215" s="6">
        <f t="shared" si="81"/>
        <v>1.4999999999999999E-2</v>
      </c>
      <c r="BI215" s="3">
        <f t="shared" si="92"/>
        <v>32549441.367783174</v>
      </c>
      <c r="BJ215" s="3">
        <f t="shared" si="82"/>
        <v>7805037925.7304478</v>
      </c>
      <c r="BK215" s="3">
        <f t="shared" si="93"/>
        <v>0</v>
      </c>
      <c r="BL215" s="3">
        <f t="shared" si="94"/>
        <v>0</v>
      </c>
      <c r="BM215" s="3">
        <f t="shared" si="83"/>
        <v>0</v>
      </c>
      <c r="BN215" s="3">
        <f t="shared" si="84"/>
        <v>0</v>
      </c>
      <c r="BO215" s="3">
        <f t="shared" si="95"/>
        <v>0</v>
      </c>
      <c r="BP215" s="3">
        <f t="shared" si="96"/>
        <v>0</v>
      </c>
      <c r="BQ215" s="3">
        <f t="shared" si="85"/>
        <v>4851575130.8771954</v>
      </c>
      <c r="BR215" s="3">
        <f t="shared" si="97"/>
        <v>0</v>
      </c>
      <c r="BS215" s="3">
        <f t="shared" si="98"/>
        <v>0</v>
      </c>
      <c r="BT215" s="3">
        <f t="shared" si="86"/>
        <v>0</v>
      </c>
      <c r="BU215" s="3">
        <f t="shared" si="87"/>
        <v>0</v>
      </c>
      <c r="BV215" s="3">
        <f t="shared" si="88"/>
        <v>0</v>
      </c>
      <c r="BW215" s="3">
        <f t="shared" si="99"/>
        <v>0</v>
      </c>
      <c r="BX215" s="3">
        <f t="shared" si="89"/>
        <v>0</v>
      </c>
      <c r="BY215" s="3">
        <f t="shared" si="100"/>
        <v>73140690.815499991</v>
      </c>
    </row>
    <row r="216" spans="1:77" x14ac:dyDescent="0.25">
      <c r="A216">
        <v>30902</v>
      </c>
      <c r="B216" t="s">
        <v>290</v>
      </c>
      <c r="C216" s="37">
        <v>42779.493055555555</v>
      </c>
      <c r="D216" s="5" t="s">
        <v>75</v>
      </c>
      <c r="E216" s="2">
        <v>1278.5619999999999</v>
      </c>
      <c r="F216" s="2">
        <v>85.430999999999997</v>
      </c>
      <c r="G216" s="2">
        <v>40.552999999999997</v>
      </c>
      <c r="H216" s="2">
        <v>2.0110000000000001</v>
      </c>
      <c r="I216" s="2">
        <v>0</v>
      </c>
      <c r="J216" s="2">
        <v>0</v>
      </c>
      <c r="K216" s="2">
        <v>0</v>
      </c>
      <c r="L216" s="2">
        <v>84.581999999999994</v>
      </c>
      <c r="M216" s="2">
        <v>69.613</v>
      </c>
      <c r="N216" s="2">
        <v>776.99800000000005</v>
      </c>
      <c r="O216" s="2">
        <v>0.40500000000000003</v>
      </c>
      <c r="P216" s="2">
        <v>6.2639999999999896</v>
      </c>
      <c r="Q216" s="2">
        <v>0</v>
      </c>
      <c r="R216" s="3">
        <v>107248</v>
      </c>
      <c r="S216" s="3">
        <v>0</v>
      </c>
      <c r="T216" s="3">
        <v>-3552</v>
      </c>
      <c r="U216" s="3">
        <v>-138</v>
      </c>
      <c r="V216" s="3">
        <v>0</v>
      </c>
      <c r="W216" s="3">
        <v>97710</v>
      </c>
      <c r="X216" s="3">
        <v>3762</v>
      </c>
      <c r="Y216" s="4">
        <v>1</v>
      </c>
      <c r="Z216" s="4">
        <v>1.05</v>
      </c>
      <c r="AA216" s="5" t="s">
        <v>76</v>
      </c>
      <c r="AB216" s="3">
        <v>192392</v>
      </c>
      <c r="AC216" s="3">
        <v>4467532</v>
      </c>
      <c r="AD216" s="2">
        <v>1933.7052715</v>
      </c>
      <c r="AE216" s="3">
        <v>121814533</v>
      </c>
      <c r="AF216" s="3">
        <v>3328240</v>
      </c>
      <c r="AG216" s="3">
        <v>0</v>
      </c>
      <c r="AH216" s="3">
        <v>3461370</v>
      </c>
      <c r="AI216" s="4">
        <v>1.04</v>
      </c>
      <c r="AJ216" s="3">
        <v>316040394</v>
      </c>
      <c r="AK216" s="3">
        <v>541939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5140</v>
      </c>
      <c r="AR216" s="3">
        <v>5322</v>
      </c>
      <c r="AS216" s="3">
        <v>10388563</v>
      </c>
      <c r="AT216" s="2">
        <v>1948.075</v>
      </c>
      <c r="AV216" s="5" t="s">
        <v>1372</v>
      </c>
      <c r="AX216" s="3">
        <v>0</v>
      </c>
      <c r="AZ216" s="3">
        <v>0</v>
      </c>
      <c r="BA216" s="3">
        <f t="shared" si="90"/>
        <v>6006</v>
      </c>
      <c r="BB216" s="3">
        <f t="shared" si="76"/>
        <v>5140</v>
      </c>
      <c r="BC216" s="3">
        <f t="shared" si="77"/>
        <v>5322</v>
      </c>
      <c r="BD216" s="3">
        <f t="shared" si="78"/>
        <v>6006</v>
      </c>
      <c r="BE216" s="3">
        <f t="shared" si="79"/>
        <v>10388564.779660001</v>
      </c>
      <c r="BF216" s="3">
        <f t="shared" si="91"/>
        <v>10187158.779660001</v>
      </c>
      <c r="BG216" s="2">
        <f t="shared" si="80"/>
        <v>1948.0486833305356</v>
      </c>
      <c r="BH216" s="6">
        <f t="shared" si="81"/>
        <v>1.4999999999999999E-2</v>
      </c>
      <c r="BI216" s="3">
        <f t="shared" si="92"/>
        <v>4152550.3549256492</v>
      </c>
      <c r="BJ216" s="3">
        <f t="shared" si="82"/>
        <v>1001297023.2318953</v>
      </c>
      <c r="BK216" s="3">
        <f t="shared" si="93"/>
        <v>0</v>
      </c>
      <c r="BL216" s="3">
        <f t="shared" si="94"/>
        <v>0</v>
      </c>
      <c r="BM216" s="3">
        <f t="shared" si="83"/>
        <v>0</v>
      </c>
      <c r="BN216" s="3">
        <f t="shared" si="84"/>
        <v>0</v>
      </c>
      <c r="BO216" s="3">
        <f t="shared" si="95"/>
        <v>0</v>
      </c>
      <c r="BP216" s="3">
        <f t="shared" si="96"/>
        <v>0</v>
      </c>
      <c r="BQ216" s="3">
        <f t="shared" si="85"/>
        <v>622401554.3241061</v>
      </c>
      <c r="BR216" s="3">
        <f t="shared" si="97"/>
        <v>0</v>
      </c>
      <c r="BS216" s="3">
        <f t="shared" si="98"/>
        <v>0</v>
      </c>
      <c r="BT216" s="3">
        <f t="shared" si="86"/>
        <v>0</v>
      </c>
      <c r="BU216" s="3">
        <f t="shared" si="87"/>
        <v>0</v>
      </c>
      <c r="BV216" s="3">
        <f t="shared" si="88"/>
        <v>0</v>
      </c>
      <c r="BW216" s="3">
        <f t="shared" si="99"/>
        <v>0</v>
      </c>
      <c r="BX216" s="3">
        <f t="shared" si="89"/>
        <v>0</v>
      </c>
      <c r="BY216" s="3">
        <f t="shared" si="100"/>
        <v>7228160.8396600019</v>
      </c>
    </row>
    <row r="217" spans="1:77" x14ac:dyDescent="0.25">
      <c r="A217">
        <v>114902</v>
      </c>
      <c r="B217" t="s">
        <v>291</v>
      </c>
      <c r="C217" s="37">
        <v>42779.493055555555</v>
      </c>
      <c r="D217" s="5" t="s">
        <v>75</v>
      </c>
      <c r="E217" s="2">
        <v>813.59699999999998</v>
      </c>
      <c r="F217" s="2">
        <v>37.316000000000003</v>
      </c>
      <c r="G217" s="2">
        <v>21.206</v>
      </c>
      <c r="H217" s="2">
        <v>0</v>
      </c>
      <c r="I217" s="2">
        <v>0</v>
      </c>
      <c r="J217" s="2">
        <v>0</v>
      </c>
      <c r="K217" s="2">
        <v>0</v>
      </c>
      <c r="L217" s="2">
        <v>70.727000000000004</v>
      </c>
      <c r="M217" s="2">
        <v>44.813999999999901</v>
      </c>
      <c r="N217" s="2">
        <v>445.55200000000002</v>
      </c>
      <c r="O217" s="2">
        <v>0</v>
      </c>
      <c r="P217" s="2">
        <v>12.66</v>
      </c>
      <c r="Q217" s="2">
        <v>0</v>
      </c>
      <c r="R217" s="3">
        <v>68712</v>
      </c>
      <c r="S217" s="3">
        <v>0</v>
      </c>
      <c r="T217" s="3">
        <v>-4337</v>
      </c>
      <c r="U217" s="3">
        <v>-168</v>
      </c>
      <c r="V217" s="3">
        <v>0</v>
      </c>
      <c r="W217" s="3">
        <v>73832</v>
      </c>
      <c r="X217" s="3">
        <v>8857</v>
      </c>
      <c r="Y217" s="4">
        <v>1</v>
      </c>
      <c r="Z217" s="4">
        <v>1.05</v>
      </c>
      <c r="AA217" s="5" t="s">
        <v>76</v>
      </c>
      <c r="AB217" s="3">
        <v>608165</v>
      </c>
      <c r="AC217" s="3">
        <v>3113774</v>
      </c>
      <c r="AD217" s="2">
        <v>1270.9704843</v>
      </c>
      <c r="AE217" s="3">
        <v>193763572</v>
      </c>
      <c r="AF217" s="3">
        <v>4050071</v>
      </c>
      <c r="AG217" s="3">
        <v>0</v>
      </c>
      <c r="AH217" s="3">
        <v>4212074</v>
      </c>
      <c r="AI217" s="4">
        <v>1.04</v>
      </c>
      <c r="AJ217" s="3">
        <v>385950913</v>
      </c>
      <c r="AK217" s="3">
        <v>331569</v>
      </c>
      <c r="AL217" s="3">
        <v>0</v>
      </c>
      <c r="AM217" s="3">
        <v>0</v>
      </c>
      <c r="AN217" s="3">
        <v>100000</v>
      </c>
      <c r="AO217" s="3">
        <v>0</v>
      </c>
      <c r="AP217" s="3">
        <v>0</v>
      </c>
      <c r="AQ217" s="3">
        <v>5140</v>
      </c>
      <c r="AR217" s="3">
        <v>5322</v>
      </c>
      <c r="AS217" s="3">
        <v>7592102</v>
      </c>
      <c r="AT217" s="2">
        <v>1425.41</v>
      </c>
      <c r="AV217" s="5" t="s">
        <v>1652</v>
      </c>
      <c r="AX217" s="3">
        <v>0</v>
      </c>
      <c r="AZ217" s="3">
        <v>0</v>
      </c>
      <c r="BA217" s="3">
        <f t="shared" si="90"/>
        <v>6996</v>
      </c>
      <c r="BB217" s="3">
        <f t="shared" si="76"/>
        <v>5140</v>
      </c>
      <c r="BC217" s="3">
        <f t="shared" si="77"/>
        <v>5322</v>
      </c>
      <c r="BD217" s="3">
        <f t="shared" si="78"/>
        <v>6996</v>
      </c>
      <c r="BE217" s="3">
        <f t="shared" si="79"/>
        <v>7592103.0094800005</v>
      </c>
      <c r="BF217" s="3">
        <f t="shared" si="91"/>
        <v>7453896.0094800005</v>
      </c>
      <c r="BG217" s="2">
        <f t="shared" si="80"/>
        <v>1425.3780294405969</v>
      </c>
      <c r="BH217" s="6">
        <f t="shared" si="81"/>
        <v>1.4999999999999999E-2</v>
      </c>
      <c r="BI217" s="3">
        <f t="shared" si="92"/>
        <v>3842540.582442414</v>
      </c>
      <c r="BJ217" s="3">
        <f t="shared" si="82"/>
        <v>732644307.13246679</v>
      </c>
      <c r="BK217" s="3">
        <f t="shared" si="93"/>
        <v>0</v>
      </c>
      <c r="BL217" s="3">
        <f t="shared" si="94"/>
        <v>0</v>
      </c>
      <c r="BM217" s="3">
        <f t="shared" si="83"/>
        <v>0</v>
      </c>
      <c r="BN217" s="3">
        <f t="shared" si="84"/>
        <v>0</v>
      </c>
      <c r="BO217" s="3">
        <f t="shared" si="95"/>
        <v>0</v>
      </c>
      <c r="BP217" s="3">
        <f t="shared" si="96"/>
        <v>0</v>
      </c>
      <c r="BQ217" s="3">
        <f t="shared" si="85"/>
        <v>455408280.40627074</v>
      </c>
      <c r="BR217" s="3">
        <f t="shared" si="97"/>
        <v>0</v>
      </c>
      <c r="BS217" s="3">
        <f t="shared" si="98"/>
        <v>0</v>
      </c>
      <c r="BT217" s="3">
        <f t="shared" si="86"/>
        <v>0</v>
      </c>
      <c r="BU217" s="3">
        <f t="shared" si="87"/>
        <v>0</v>
      </c>
      <c r="BV217" s="3">
        <f t="shared" si="88"/>
        <v>0</v>
      </c>
      <c r="BW217" s="3">
        <f t="shared" si="99"/>
        <v>0</v>
      </c>
      <c r="BX217" s="3">
        <f t="shared" si="89"/>
        <v>0</v>
      </c>
      <c r="BY217" s="3">
        <f t="shared" si="100"/>
        <v>3732593.8794800006</v>
      </c>
    </row>
    <row r="218" spans="1:77" x14ac:dyDescent="0.25">
      <c r="A218">
        <v>204901</v>
      </c>
      <c r="B218" t="s">
        <v>292</v>
      </c>
      <c r="C218" s="37">
        <v>42779.493055555555</v>
      </c>
      <c r="D218" s="5" t="s">
        <v>75</v>
      </c>
      <c r="E218" s="2">
        <v>1185.385</v>
      </c>
      <c r="F218" s="2">
        <v>82.531000000000006</v>
      </c>
      <c r="G218" s="2">
        <v>32.271000000000001</v>
      </c>
      <c r="H218" s="2">
        <v>0.14199999999999999</v>
      </c>
      <c r="I218" s="2">
        <v>0</v>
      </c>
      <c r="J218" s="2">
        <v>0</v>
      </c>
      <c r="K218" s="2">
        <v>0</v>
      </c>
      <c r="L218" s="2">
        <v>148.03700000000001</v>
      </c>
      <c r="M218" s="2">
        <v>68.004000000000005</v>
      </c>
      <c r="N218" s="2">
        <v>1035.3499999999999</v>
      </c>
      <c r="O218" s="2">
        <v>0.17399999999999999</v>
      </c>
      <c r="P218" s="2">
        <v>15.738</v>
      </c>
      <c r="Q218" s="2">
        <v>0</v>
      </c>
      <c r="R218" s="3">
        <v>127875</v>
      </c>
      <c r="S218" s="3">
        <v>0</v>
      </c>
      <c r="T218" s="3">
        <v>-11146</v>
      </c>
      <c r="U218" s="3">
        <v>-431</v>
      </c>
      <c r="V218" s="3">
        <v>0</v>
      </c>
      <c r="W218" s="3">
        <v>437709</v>
      </c>
      <c r="X218" s="3">
        <v>9899</v>
      </c>
      <c r="Y218" s="4">
        <v>0.98</v>
      </c>
      <c r="Z218" s="4">
        <v>1.1000000000000001</v>
      </c>
      <c r="AA218" s="5" t="s">
        <v>76</v>
      </c>
      <c r="AB218" s="3">
        <v>1351385</v>
      </c>
      <c r="AC218" s="3">
        <v>5096219</v>
      </c>
      <c r="AD218" s="2">
        <v>2091.9788696999999</v>
      </c>
      <c r="AE218" s="3">
        <v>380498057</v>
      </c>
      <c r="AF218" s="3">
        <v>10536711</v>
      </c>
      <c r="AG218" s="3">
        <v>0</v>
      </c>
      <c r="AH218" s="3">
        <v>11181816</v>
      </c>
      <c r="AI218" s="4">
        <v>1.04</v>
      </c>
      <c r="AJ218" s="3">
        <v>991878137</v>
      </c>
      <c r="AK218" s="3">
        <v>540518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5037</v>
      </c>
      <c r="AR218" s="3">
        <v>5395</v>
      </c>
      <c r="AS218" s="3">
        <v>11379444</v>
      </c>
      <c r="AT218" s="2">
        <v>2077.8330000000001</v>
      </c>
      <c r="AU218" s="2">
        <v>2077.8330000000001</v>
      </c>
      <c r="AV218" s="5" t="s">
        <v>1883</v>
      </c>
      <c r="AW218" s="3">
        <v>0</v>
      </c>
      <c r="AX218" s="3">
        <v>0</v>
      </c>
      <c r="AY218" s="3">
        <v>0</v>
      </c>
      <c r="AZ218" s="3">
        <v>0</v>
      </c>
      <c r="BA218" s="3">
        <f t="shared" si="90"/>
        <v>6290</v>
      </c>
      <c r="BB218" s="3">
        <f t="shared" si="76"/>
        <v>5037</v>
      </c>
      <c r="BC218" s="3">
        <f t="shared" si="77"/>
        <v>5395</v>
      </c>
      <c r="BD218" s="3">
        <f t="shared" si="78"/>
        <v>6290</v>
      </c>
      <c r="BE218" s="3">
        <f t="shared" si="79"/>
        <v>11379447.164299998</v>
      </c>
      <c r="BF218" s="3">
        <f t="shared" si="91"/>
        <v>10825009.164299998</v>
      </c>
      <c r="BG218" s="2">
        <f t="shared" si="80"/>
        <v>2077.7938455057702</v>
      </c>
      <c r="BH218" s="6">
        <f t="shared" si="81"/>
        <v>1.4999999999999999E-2</v>
      </c>
      <c r="BI218" s="3">
        <f t="shared" si="92"/>
        <v>5863366.9070112985</v>
      </c>
      <c r="BJ218" s="3">
        <f t="shared" si="82"/>
        <v>1067986036.5899658</v>
      </c>
      <c r="BK218" s="3">
        <f t="shared" si="93"/>
        <v>0</v>
      </c>
      <c r="BL218" s="3">
        <f t="shared" si="94"/>
        <v>0</v>
      </c>
      <c r="BM218" s="3">
        <f t="shared" si="83"/>
        <v>0</v>
      </c>
      <c r="BN218" s="3">
        <f t="shared" si="84"/>
        <v>0</v>
      </c>
      <c r="BO218" s="3">
        <f t="shared" si="95"/>
        <v>0</v>
      </c>
      <c r="BP218" s="3">
        <f t="shared" si="96"/>
        <v>0</v>
      </c>
      <c r="BQ218" s="3">
        <f t="shared" si="85"/>
        <v>663855133.63909352</v>
      </c>
      <c r="BR218" s="3">
        <f t="shared" si="97"/>
        <v>328023003.36090648</v>
      </c>
      <c r="BS218" s="3">
        <f t="shared" si="98"/>
        <v>0</v>
      </c>
      <c r="BT218" s="3">
        <f t="shared" si="86"/>
        <v>0</v>
      </c>
      <c r="BU218" s="3">
        <f t="shared" si="87"/>
        <v>0</v>
      </c>
      <c r="BV218" s="3">
        <f t="shared" si="88"/>
        <v>0</v>
      </c>
      <c r="BW218" s="3">
        <f t="shared" si="99"/>
        <v>0</v>
      </c>
      <c r="BX218" s="3">
        <f t="shared" si="89"/>
        <v>0</v>
      </c>
      <c r="BY218" s="3">
        <f t="shared" si="100"/>
        <v>1659041.4216999989</v>
      </c>
    </row>
    <row r="219" spans="1:77" x14ac:dyDescent="0.25">
      <c r="A219">
        <v>42901</v>
      </c>
      <c r="B219" t="s">
        <v>293</v>
      </c>
      <c r="C219" s="37">
        <v>42776.52847222222</v>
      </c>
      <c r="D219" s="5" t="s">
        <v>75</v>
      </c>
      <c r="E219" s="2">
        <v>764.553</v>
      </c>
      <c r="F219" s="2">
        <v>49.029000000000003</v>
      </c>
      <c r="G219" s="2">
        <v>26</v>
      </c>
      <c r="H219" s="2">
        <v>0</v>
      </c>
      <c r="I219" s="2">
        <v>0</v>
      </c>
      <c r="J219" s="2">
        <v>0</v>
      </c>
      <c r="K219" s="2">
        <v>0</v>
      </c>
      <c r="L219" s="2">
        <v>45</v>
      </c>
      <c r="M219" s="2">
        <v>30</v>
      </c>
      <c r="N219" s="2">
        <v>499.10399999999998</v>
      </c>
      <c r="O219" s="2">
        <v>0.32600000000000001</v>
      </c>
      <c r="P219" s="2">
        <v>10</v>
      </c>
      <c r="Q219" s="2">
        <v>0</v>
      </c>
      <c r="R219" s="3">
        <v>59125</v>
      </c>
      <c r="S219" s="3">
        <v>0</v>
      </c>
      <c r="T219" s="3">
        <v>-1976</v>
      </c>
      <c r="U219" s="3">
        <v>-77</v>
      </c>
      <c r="V219" s="3">
        <v>0</v>
      </c>
      <c r="W219" s="3">
        <v>45365</v>
      </c>
      <c r="X219" s="3">
        <v>6816</v>
      </c>
      <c r="Y219" s="4">
        <v>0.97330000000000005</v>
      </c>
      <c r="Z219" s="4">
        <v>1.03</v>
      </c>
      <c r="AA219" s="5" t="s">
        <v>76</v>
      </c>
      <c r="AB219" s="3">
        <v>126614</v>
      </c>
      <c r="AC219" s="3">
        <v>4045176</v>
      </c>
      <c r="AD219" s="2">
        <v>1728.4290781</v>
      </c>
      <c r="AE219" s="3">
        <v>104052320</v>
      </c>
      <c r="AF219" s="3">
        <v>1786567</v>
      </c>
      <c r="AG219" s="3">
        <v>250923</v>
      </c>
      <c r="AH219" s="3">
        <v>2147625</v>
      </c>
      <c r="AI219" s="4">
        <v>1.17</v>
      </c>
      <c r="AJ219" s="3">
        <v>175792657</v>
      </c>
      <c r="AK219" s="3">
        <v>325047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5003</v>
      </c>
      <c r="AR219" s="3">
        <v>5109</v>
      </c>
      <c r="AS219" s="3">
        <v>6973910</v>
      </c>
      <c r="AT219" s="2">
        <v>1359.2550000000001</v>
      </c>
      <c r="AV219" s="5" t="s">
        <v>2038</v>
      </c>
      <c r="BA219" s="3">
        <f t="shared" si="90"/>
        <v>6816</v>
      </c>
      <c r="BB219" s="3">
        <f t="shared" si="76"/>
        <v>5003</v>
      </c>
      <c r="BC219" s="3">
        <f t="shared" si="77"/>
        <v>5109</v>
      </c>
      <c r="BD219" s="3">
        <f t="shared" si="78"/>
        <v>6816</v>
      </c>
      <c r="BE219" s="3">
        <f t="shared" si="79"/>
        <v>6973908.7433599997</v>
      </c>
      <c r="BF219" s="3">
        <f t="shared" si="91"/>
        <v>6871394.7433599997</v>
      </c>
      <c r="BG219" s="2">
        <f t="shared" si="80"/>
        <v>1359.2068607896979</v>
      </c>
      <c r="BH219" s="6">
        <f t="shared" si="81"/>
        <v>1.4999999999999999E-2</v>
      </c>
      <c r="BI219" s="3">
        <f t="shared" si="92"/>
        <v>2955576.8113090754</v>
      </c>
      <c r="BJ219" s="3">
        <f t="shared" si="82"/>
        <v>698632326.44590473</v>
      </c>
      <c r="BK219" s="3">
        <f t="shared" si="93"/>
        <v>0</v>
      </c>
      <c r="BL219" s="3">
        <f t="shared" si="94"/>
        <v>0</v>
      </c>
      <c r="BM219" s="3">
        <f t="shared" si="83"/>
        <v>0</v>
      </c>
      <c r="BN219" s="3">
        <f t="shared" si="84"/>
        <v>0</v>
      </c>
      <c r="BO219" s="3">
        <f t="shared" si="95"/>
        <v>0</v>
      </c>
      <c r="BP219" s="3">
        <f t="shared" si="96"/>
        <v>0</v>
      </c>
      <c r="BQ219" s="3">
        <f t="shared" si="85"/>
        <v>434266592.02230847</v>
      </c>
      <c r="BR219" s="3">
        <f t="shared" si="97"/>
        <v>0</v>
      </c>
      <c r="BS219" s="3">
        <f t="shared" si="98"/>
        <v>0</v>
      </c>
      <c r="BT219" s="3">
        <f t="shared" si="86"/>
        <v>0</v>
      </c>
      <c r="BU219" s="3">
        <f t="shared" si="87"/>
        <v>0</v>
      </c>
      <c r="BV219" s="3">
        <f t="shared" si="88"/>
        <v>0</v>
      </c>
      <c r="BW219" s="3">
        <f t="shared" si="99"/>
        <v>0</v>
      </c>
      <c r="BX219" s="3">
        <f t="shared" si="89"/>
        <v>0</v>
      </c>
      <c r="BY219" s="3">
        <f t="shared" si="100"/>
        <v>5262918.812779</v>
      </c>
    </row>
    <row r="220" spans="1:77" x14ac:dyDescent="0.25">
      <c r="A220">
        <v>21901</v>
      </c>
      <c r="B220" t="s">
        <v>294</v>
      </c>
      <c r="C220" s="37">
        <v>42779.493055555555</v>
      </c>
      <c r="D220" s="5" t="s">
        <v>75</v>
      </c>
      <c r="E220" s="2">
        <v>11697.61</v>
      </c>
      <c r="F220" s="2">
        <v>955.322</v>
      </c>
      <c r="G220" s="2">
        <v>147.91</v>
      </c>
      <c r="H220" s="2">
        <v>0</v>
      </c>
      <c r="I220" s="2">
        <v>0</v>
      </c>
      <c r="J220" s="2">
        <v>0</v>
      </c>
      <c r="K220" s="2">
        <v>0</v>
      </c>
      <c r="L220" s="2">
        <v>521.58000000000004</v>
      </c>
      <c r="M220" s="2">
        <v>626.16999999999996</v>
      </c>
      <c r="N220" s="2">
        <v>4080.4</v>
      </c>
      <c r="O220" s="2">
        <v>0.88</v>
      </c>
      <c r="P220" s="2">
        <v>862.29</v>
      </c>
      <c r="Q220" s="2">
        <v>0</v>
      </c>
      <c r="R220" s="3">
        <v>886493</v>
      </c>
      <c r="S220" s="3">
        <v>0</v>
      </c>
      <c r="T220" s="3">
        <v>0</v>
      </c>
      <c r="U220" s="3">
        <v>0</v>
      </c>
      <c r="V220" s="3">
        <v>16722</v>
      </c>
      <c r="W220" s="3">
        <v>658850</v>
      </c>
      <c r="X220" s="3">
        <v>471500</v>
      </c>
      <c r="Y220" s="4">
        <v>1</v>
      </c>
      <c r="Z220" s="4">
        <v>1.0900000000000001</v>
      </c>
      <c r="AA220" s="5" t="s">
        <v>75</v>
      </c>
      <c r="AB220" s="3">
        <v>5654772</v>
      </c>
      <c r="AC220" s="3">
        <v>14515795</v>
      </c>
      <c r="AD220" s="2">
        <v>6235.7800127999999</v>
      </c>
      <c r="AE220" s="3">
        <v>1256466289</v>
      </c>
      <c r="AF220" s="3">
        <v>81066272</v>
      </c>
      <c r="AG220" s="3">
        <v>0</v>
      </c>
      <c r="AH220" s="3">
        <v>84308923</v>
      </c>
      <c r="AI220" s="4">
        <v>1.04</v>
      </c>
      <c r="AJ220" s="3">
        <v>7679110158</v>
      </c>
      <c r="AK220" s="3">
        <v>4763828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5140</v>
      </c>
      <c r="AR220" s="3">
        <v>5468</v>
      </c>
      <c r="AS220" s="3">
        <v>80844435</v>
      </c>
      <c r="AT220" s="2">
        <v>14961.960999999999</v>
      </c>
      <c r="AU220" s="2">
        <v>14961.960999999999</v>
      </c>
      <c r="AV220" s="5" t="s">
        <v>1314</v>
      </c>
      <c r="AW220" s="3">
        <v>0</v>
      </c>
      <c r="AX220" s="3">
        <v>0</v>
      </c>
      <c r="AY220" s="3">
        <v>0</v>
      </c>
      <c r="AZ220" s="3">
        <v>0</v>
      </c>
      <c r="BA220" s="3">
        <f t="shared" si="90"/>
        <v>5468</v>
      </c>
      <c r="BB220" s="3">
        <f t="shared" si="76"/>
        <v>5140</v>
      </c>
      <c r="BC220" s="3">
        <f t="shared" si="77"/>
        <v>5468</v>
      </c>
      <c r="BD220" s="3">
        <f t="shared" si="78"/>
        <v>5468</v>
      </c>
      <c r="BE220" s="3">
        <f t="shared" si="79"/>
        <v>80844435.341600016</v>
      </c>
      <c r="BF220" s="3">
        <f t="shared" si="91"/>
        <v>79282370.341600016</v>
      </c>
      <c r="BG220" s="2">
        <f t="shared" si="80"/>
        <v>14961.960934785993</v>
      </c>
      <c r="BH220" s="6">
        <f t="shared" si="81"/>
        <v>1.4999999999999999E-2</v>
      </c>
      <c r="BI220" s="3">
        <f t="shared" si="92"/>
        <v>43632881.772795968</v>
      </c>
      <c r="BJ220" s="3">
        <f t="shared" si="82"/>
        <v>7690447920.4800005</v>
      </c>
      <c r="BK220" s="3">
        <f t="shared" si="93"/>
        <v>0</v>
      </c>
      <c r="BL220" s="3">
        <f t="shared" si="94"/>
        <v>0</v>
      </c>
      <c r="BM220" s="3">
        <f t="shared" si="83"/>
        <v>0</v>
      </c>
      <c r="BN220" s="3">
        <f t="shared" si="84"/>
        <v>0</v>
      </c>
      <c r="BO220" s="3">
        <f t="shared" si="95"/>
        <v>0</v>
      </c>
      <c r="BP220" s="3">
        <f t="shared" si="96"/>
        <v>0</v>
      </c>
      <c r="BQ220" s="3">
        <f t="shared" si="85"/>
        <v>4780346518.6641245</v>
      </c>
      <c r="BR220" s="3">
        <f t="shared" si="97"/>
        <v>2898763639.3358755</v>
      </c>
      <c r="BS220" s="3">
        <f t="shared" si="98"/>
        <v>0</v>
      </c>
      <c r="BT220" s="3">
        <f t="shared" si="86"/>
        <v>0</v>
      </c>
      <c r="BU220" s="3">
        <f t="shared" si="87"/>
        <v>0</v>
      </c>
      <c r="BV220" s="3">
        <f t="shared" si="88"/>
        <v>0</v>
      </c>
      <c r="BW220" s="3">
        <f t="shared" si="99"/>
        <v>0</v>
      </c>
      <c r="BX220" s="3">
        <f t="shared" si="89"/>
        <v>0</v>
      </c>
      <c r="BY220" s="3">
        <f t="shared" si="100"/>
        <v>4053333.7616000175</v>
      </c>
    </row>
    <row r="221" spans="1:77" x14ac:dyDescent="0.25">
      <c r="A221">
        <v>91902</v>
      </c>
      <c r="B221" t="s">
        <v>295</v>
      </c>
      <c r="C221" s="37">
        <v>42779.493055555555</v>
      </c>
      <c r="D221" s="5" t="s">
        <v>75</v>
      </c>
      <c r="E221" s="2">
        <v>458.43900000000002</v>
      </c>
      <c r="F221" s="2">
        <v>32.911000000000001</v>
      </c>
      <c r="G221" s="2">
        <v>2</v>
      </c>
      <c r="H221" s="2">
        <v>0</v>
      </c>
      <c r="I221" s="2">
        <v>0</v>
      </c>
      <c r="J221" s="2">
        <v>0</v>
      </c>
      <c r="K221" s="2">
        <v>0</v>
      </c>
      <c r="L221" s="2">
        <v>44.273999999999901</v>
      </c>
      <c r="M221" s="2">
        <v>16</v>
      </c>
      <c r="N221" s="2">
        <v>259.33</v>
      </c>
      <c r="O221" s="2">
        <v>0</v>
      </c>
      <c r="P221" s="2">
        <v>18.25</v>
      </c>
      <c r="Q221" s="2">
        <v>0</v>
      </c>
      <c r="R221" s="3">
        <v>40520</v>
      </c>
      <c r="S221" s="3">
        <v>0</v>
      </c>
      <c r="T221" s="3">
        <v>-1612</v>
      </c>
      <c r="U221" s="3">
        <v>-63</v>
      </c>
      <c r="V221" s="3">
        <v>0</v>
      </c>
      <c r="W221" s="3">
        <v>15468</v>
      </c>
      <c r="X221" s="3">
        <v>12255</v>
      </c>
      <c r="Y221" s="4">
        <v>0.96829999999999905</v>
      </c>
      <c r="Z221" s="4">
        <v>1.07</v>
      </c>
      <c r="AA221" s="5" t="s">
        <v>75</v>
      </c>
      <c r="AB221" s="3">
        <v>29007</v>
      </c>
      <c r="AC221" s="3">
        <v>1336056</v>
      </c>
      <c r="AD221" s="2">
        <v>514.83207470000002</v>
      </c>
      <c r="AE221" s="3">
        <v>34887773</v>
      </c>
      <c r="AF221" s="3">
        <v>1096969</v>
      </c>
      <c r="AG221" s="3">
        <v>160529</v>
      </c>
      <c r="AH221" s="3">
        <v>1325471</v>
      </c>
      <c r="AI221" s="4">
        <v>1.17</v>
      </c>
      <c r="AJ221" s="3">
        <v>143438430</v>
      </c>
      <c r="AK221" s="3">
        <v>196846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4977</v>
      </c>
      <c r="AR221" s="3">
        <v>5224</v>
      </c>
      <c r="AS221" s="3">
        <v>4143281</v>
      </c>
      <c r="AT221" s="2">
        <v>802.14499999999998</v>
      </c>
      <c r="AV221" s="5" t="s">
        <v>2039</v>
      </c>
      <c r="BA221" s="3">
        <f t="shared" si="90"/>
        <v>6715</v>
      </c>
      <c r="BB221" s="3">
        <f t="shared" si="76"/>
        <v>4977</v>
      </c>
      <c r="BC221" s="3">
        <f t="shared" si="77"/>
        <v>5224</v>
      </c>
      <c r="BD221" s="3">
        <f t="shared" si="78"/>
        <v>6715</v>
      </c>
      <c r="BE221" s="3">
        <f t="shared" si="79"/>
        <v>4143283.9934999989</v>
      </c>
      <c r="BF221" s="3">
        <f t="shared" si="91"/>
        <v>4088907.9934999989</v>
      </c>
      <c r="BG221" s="2">
        <f t="shared" si="80"/>
        <v>802.1383517644698</v>
      </c>
      <c r="BH221" s="6">
        <f t="shared" si="81"/>
        <v>1.4999999999999999E-2</v>
      </c>
      <c r="BI221" s="3">
        <f t="shared" si="92"/>
        <v>1930001.6435014596</v>
      </c>
      <c r="BJ221" s="3">
        <f t="shared" si="82"/>
        <v>412299112.80693746</v>
      </c>
      <c r="BK221" s="3">
        <f t="shared" si="93"/>
        <v>0</v>
      </c>
      <c r="BL221" s="3">
        <f t="shared" si="94"/>
        <v>0</v>
      </c>
      <c r="BM221" s="3">
        <f t="shared" si="83"/>
        <v>0</v>
      </c>
      <c r="BN221" s="3">
        <f t="shared" si="84"/>
        <v>0</v>
      </c>
      <c r="BO221" s="3">
        <f t="shared" si="95"/>
        <v>0</v>
      </c>
      <c r="BP221" s="3">
        <f t="shared" si="96"/>
        <v>0</v>
      </c>
      <c r="BQ221" s="3">
        <f t="shared" si="85"/>
        <v>256283203.38874811</v>
      </c>
      <c r="BR221" s="3">
        <f t="shared" si="97"/>
        <v>0</v>
      </c>
      <c r="BS221" s="3">
        <f t="shared" si="98"/>
        <v>0</v>
      </c>
      <c r="BT221" s="3">
        <f t="shared" si="86"/>
        <v>0</v>
      </c>
      <c r="BU221" s="3">
        <f t="shared" si="87"/>
        <v>0</v>
      </c>
      <c r="BV221" s="3">
        <f t="shared" si="88"/>
        <v>0</v>
      </c>
      <c r="BW221" s="3">
        <f t="shared" si="99"/>
        <v>0</v>
      </c>
      <c r="BX221" s="3">
        <f t="shared" si="89"/>
        <v>0</v>
      </c>
      <c r="BY221" s="3">
        <f t="shared" si="100"/>
        <v>2754369.6758099999</v>
      </c>
    </row>
    <row r="222" spans="1:77" x14ac:dyDescent="0.25">
      <c r="A222">
        <v>229901</v>
      </c>
      <c r="B222" t="s">
        <v>296</v>
      </c>
      <c r="C222" s="37">
        <v>42779.493055555555</v>
      </c>
      <c r="D222" s="5" t="s">
        <v>75</v>
      </c>
      <c r="E222" s="2">
        <v>362.29</v>
      </c>
      <c r="F222" s="2">
        <v>18.329999999999998</v>
      </c>
      <c r="G222" s="2">
        <v>15</v>
      </c>
      <c r="H222" s="2">
        <v>0</v>
      </c>
      <c r="I222" s="2">
        <v>0</v>
      </c>
      <c r="J222" s="2">
        <v>0</v>
      </c>
      <c r="K222" s="2">
        <v>0</v>
      </c>
      <c r="L222" s="2">
        <v>47</v>
      </c>
      <c r="M222" s="2">
        <v>3</v>
      </c>
      <c r="N222" s="2">
        <v>230</v>
      </c>
      <c r="O222" s="2">
        <v>0</v>
      </c>
      <c r="P222" s="2">
        <v>0</v>
      </c>
      <c r="Q222" s="2">
        <v>0</v>
      </c>
      <c r="R222" s="3">
        <v>38500</v>
      </c>
      <c r="S222" s="3">
        <v>0</v>
      </c>
      <c r="T222" s="3">
        <v>-1290</v>
      </c>
      <c r="U222" s="3">
        <v>-50</v>
      </c>
      <c r="V222" s="3">
        <v>0</v>
      </c>
      <c r="W222" s="3">
        <v>72973</v>
      </c>
      <c r="X222" s="3">
        <v>0</v>
      </c>
      <c r="Y222" s="4">
        <v>1</v>
      </c>
      <c r="Z222" s="4">
        <v>1.05</v>
      </c>
      <c r="AA222" s="5" t="s">
        <v>75</v>
      </c>
      <c r="AB222" s="3">
        <v>236434</v>
      </c>
      <c r="AC222" s="3">
        <v>1494708</v>
      </c>
      <c r="AD222" s="2">
        <v>616.37610889999996</v>
      </c>
      <c r="AE222" s="3">
        <v>56525780</v>
      </c>
      <c r="AF222" s="3">
        <v>1250678</v>
      </c>
      <c r="AG222" s="3">
        <v>0</v>
      </c>
      <c r="AH222" s="3">
        <v>1300705</v>
      </c>
      <c r="AI222" s="4">
        <v>1.04</v>
      </c>
      <c r="AJ222" s="3">
        <v>114736324</v>
      </c>
      <c r="AK222" s="3">
        <v>150770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5140</v>
      </c>
      <c r="AR222" s="3">
        <v>5322</v>
      </c>
      <c r="AS222" s="3">
        <v>3642929</v>
      </c>
      <c r="AT222" s="2">
        <v>675.56200000000001</v>
      </c>
      <c r="AV222" s="5" t="s">
        <v>1933</v>
      </c>
      <c r="AX222" s="3">
        <v>0</v>
      </c>
      <c r="AZ222" s="3">
        <v>0</v>
      </c>
      <c r="BA222" s="3">
        <f t="shared" si="90"/>
        <v>6969</v>
      </c>
      <c r="BB222" s="3">
        <f t="shared" si="76"/>
        <v>5140</v>
      </c>
      <c r="BC222" s="3">
        <f t="shared" si="77"/>
        <v>5322</v>
      </c>
      <c r="BD222" s="3">
        <f t="shared" si="78"/>
        <v>6969</v>
      </c>
      <c r="BE222" s="3">
        <f t="shared" si="79"/>
        <v>3642928.17</v>
      </c>
      <c r="BF222" s="3">
        <f t="shared" si="91"/>
        <v>3532745.17</v>
      </c>
      <c r="BG222" s="2">
        <f t="shared" si="80"/>
        <v>675.55240139199009</v>
      </c>
      <c r="BH222" s="6">
        <f t="shared" si="81"/>
        <v>1.4999999999999999E-2</v>
      </c>
      <c r="BI222" s="3">
        <f t="shared" si="92"/>
        <v>1746573.3888240901</v>
      </c>
      <c r="BJ222" s="3">
        <f t="shared" si="82"/>
        <v>347233934.31548291</v>
      </c>
      <c r="BK222" s="3">
        <f t="shared" si="93"/>
        <v>0</v>
      </c>
      <c r="BL222" s="3">
        <f t="shared" si="94"/>
        <v>0</v>
      </c>
      <c r="BM222" s="3">
        <f t="shared" si="83"/>
        <v>0</v>
      </c>
      <c r="BN222" s="3">
        <f t="shared" si="84"/>
        <v>0</v>
      </c>
      <c r="BO222" s="3">
        <f t="shared" si="95"/>
        <v>0</v>
      </c>
      <c r="BP222" s="3">
        <f t="shared" si="96"/>
        <v>0</v>
      </c>
      <c r="BQ222" s="3">
        <f t="shared" si="85"/>
        <v>215838992.24474084</v>
      </c>
      <c r="BR222" s="3">
        <f t="shared" si="97"/>
        <v>0</v>
      </c>
      <c r="BS222" s="3">
        <f t="shared" si="98"/>
        <v>0</v>
      </c>
      <c r="BT222" s="3">
        <f t="shared" si="86"/>
        <v>0</v>
      </c>
      <c r="BU222" s="3">
        <f t="shared" si="87"/>
        <v>0</v>
      </c>
      <c r="BV222" s="3">
        <f t="shared" si="88"/>
        <v>0</v>
      </c>
      <c r="BW222" s="3">
        <f t="shared" si="99"/>
        <v>0</v>
      </c>
      <c r="BX222" s="3">
        <f t="shared" si="89"/>
        <v>0</v>
      </c>
      <c r="BY222" s="3">
        <f t="shared" si="100"/>
        <v>2495564.9299999997</v>
      </c>
    </row>
    <row r="223" spans="1:77" x14ac:dyDescent="0.25">
      <c r="A223">
        <v>168901</v>
      </c>
      <c r="B223" t="s">
        <v>297</v>
      </c>
      <c r="C223" s="37">
        <v>42779.493055555555</v>
      </c>
      <c r="D223" s="5" t="s">
        <v>75</v>
      </c>
      <c r="E223" s="2">
        <v>807.29100000000005</v>
      </c>
      <c r="F223" s="2">
        <v>71.733999999999995</v>
      </c>
      <c r="G223" s="2">
        <v>22.456</v>
      </c>
      <c r="H223" s="2">
        <v>0</v>
      </c>
      <c r="I223" s="2">
        <v>0</v>
      </c>
      <c r="J223" s="2">
        <v>0</v>
      </c>
      <c r="K223" s="2">
        <v>0</v>
      </c>
      <c r="L223" s="2">
        <v>79.546999999999997</v>
      </c>
      <c r="M223" s="2">
        <v>44.692</v>
      </c>
      <c r="N223" s="2">
        <v>780.83</v>
      </c>
      <c r="O223" s="2">
        <v>0.58899999999999997</v>
      </c>
      <c r="P223" s="2">
        <v>19.710999999999999</v>
      </c>
      <c r="Q223" s="2">
        <v>0</v>
      </c>
      <c r="R223" s="3">
        <v>77097</v>
      </c>
      <c r="S223" s="3">
        <v>0</v>
      </c>
      <c r="T223" s="3">
        <v>-4681</v>
      </c>
      <c r="U223" s="3">
        <v>-181</v>
      </c>
      <c r="V223" s="3">
        <v>163380</v>
      </c>
      <c r="W223" s="3">
        <v>29047</v>
      </c>
      <c r="X223" s="3">
        <v>14007</v>
      </c>
      <c r="Y223" s="4">
        <v>1</v>
      </c>
      <c r="Z223" s="4">
        <v>1.07</v>
      </c>
      <c r="AA223" s="5" t="s">
        <v>76</v>
      </c>
      <c r="AB223" s="3">
        <v>1136921</v>
      </c>
      <c r="AC223" s="3">
        <v>4394754</v>
      </c>
      <c r="AD223" s="2">
        <v>1878.4306759999999</v>
      </c>
      <c r="AE223" s="3">
        <v>300213948</v>
      </c>
      <c r="AF223" s="3">
        <v>4299209</v>
      </c>
      <c r="AG223" s="3">
        <v>472912</v>
      </c>
      <c r="AH223" s="3">
        <v>5030074</v>
      </c>
      <c r="AI223" s="4">
        <v>1.17</v>
      </c>
      <c r="AJ223" s="3">
        <v>416509150</v>
      </c>
      <c r="AK223" s="3">
        <v>351956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5140</v>
      </c>
      <c r="AR223" s="3">
        <v>5395</v>
      </c>
      <c r="AS223" s="3">
        <v>8621562</v>
      </c>
      <c r="AT223" s="2">
        <v>1587.432</v>
      </c>
      <c r="AV223" s="5" t="s">
        <v>1792</v>
      </c>
      <c r="BA223" s="3">
        <f t="shared" si="90"/>
        <v>7106</v>
      </c>
      <c r="BB223" s="3">
        <f t="shared" si="76"/>
        <v>5140</v>
      </c>
      <c r="BC223" s="3">
        <f t="shared" si="77"/>
        <v>5395</v>
      </c>
      <c r="BD223" s="3">
        <f t="shared" si="78"/>
        <v>7106</v>
      </c>
      <c r="BE223" s="3">
        <f t="shared" si="79"/>
        <v>8621564.4360799994</v>
      </c>
      <c r="BF223" s="3">
        <f t="shared" si="91"/>
        <v>8356721.4360799994</v>
      </c>
      <c r="BG223" s="2">
        <f t="shared" si="80"/>
        <v>1587.3982670418784</v>
      </c>
      <c r="BH223" s="6">
        <f t="shared" si="81"/>
        <v>1.4999999999999999E-2</v>
      </c>
      <c r="BI223" s="3">
        <f t="shared" si="92"/>
        <v>4322675.5533652855</v>
      </c>
      <c r="BJ223" s="3">
        <f t="shared" si="82"/>
        <v>815922709.25952554</v>
      </c>
      <c r="BK223" s="3">
        <f t="shared" si="93"/>
        <v>0</v>
      </c>
      <c r="BL223" s="3">
        <f t="shared" si="94"/>
        <v>0</v>
      </c>
      <c r="BM223" s="3">
        <f t="shared" si="83"/>
        <v>0</v>
      </c>
      <c r="BN223" s="3">
        <f t="shared" si="84"/>
        <v>0</v>
      </c>
      <c r="BO223" s="3">
        <f t="shared" si="95"/>
        <v>0</v>
      </c>
      <c r="BP223" s="3">
        <f t="shared" si="96"/>
        <v>0</v>
      </c>
      <c r="BQ223" s="3">
        <f t="shared" si="85"/>
        <v>507173746.31988013</v>
      </c>
      <c r="BR223" s="3">
        <f t="shared" si="97"/>
        <v>0</v>
      </c>
      <c r="BS223" s="3">
        <f t="shared" si="98"/>
        <v>0</v>
      </c>
      <c r="BT223" s="3">
        <f t="shared" si="86"/>
        <v>0</v>
      </c>
      <c r="BU223" s="3">
        <f t="shared" si="87"/>
        <v>0</v>
      </c>
      <c r="BV223" s="3">
        <f t="shared" si="88"/>
        <v>0</v>
      </c>
      <c r="BW223" s="3">
        <f t="shared" si="99"/>
        <v>0</v>
      </c>
      <c r="BX223" s="3">
        <f t="shared" si="89"/>
        <v>0</v>
      </c>
      <c r="BY223" s="3">
        <f t="shared" si="100"/>
        <v>4456472.9360799994</v>
      </c>
    </row>
    <row r="224" spans="1:77" x14ac:dyDescent="0.25">
      <c r="A224">
        <v>20907</v>
      </c>
      <c r="B224" t="s">
        <v>298</v>
      </c>
      <c r="C224" s="37">
        <v>42779.493055555555</v>
      </c>
      <c r="D224" s="5" t="s">
        <v>75</v>
      </c>
      <c r="E224" s="2">
        <v>2619.9229999999998</v>
      </c>
      <c r="F224" s="2">
        <v>138.101</v>
      </c>
      <c r="G224" s="2">
        <v>105.62</v>
      </c>
      <c r="H224" s="2">
        <v>1</v>
      </c>
      <c r="I224" s="2">
        <v>0</v>
      </c>
      <c r="J224" s="2">
        <v>0</v>
      </c>
      <c r="K224" s="2">
        <v>0</v>
      </c>
      <c r="L224" s="2">
        <v>185</v>
      </c>
      <c r="M224" s="2">
        <v>113</v>
      </c>
      <c r="N224" s="2">
        <v>1727.0260000000001</v>
      </c>
      <c r="O224" s="2">
        <v>1</v>
      </c>
      <c r="P224" s="2">
        <v>92.375</v>
      </c>
      <c r="Q224" s="2">
        <v>0</v>
      </c>
      <c r="R224" s="3">
        <v>218163</v>
      </c>
      <c r="S224" s="3">
        <v>0</v>
      </c>
      <c r="T224" s="3">
        <v>-10554</v>
      </c>
      <c r="U224" s="3">
        <v>-408</v>
      </c>
      <c r="V224" s="3">
        <v>0</v>
      </c>
      <c r="W224" s="3">
        <v>416227</v>
      </c>
      <c r="X224" s="3">
        <v>54945</v>
      </c>
      <c r="Y224" s="4">
        <v>1</v>
      </c>
      <c r="Z224" s="4">
        <v>1.1299999999999999</v>
      </c>
      <c r="AA224" s="5" t="s">
        <v>75</v>
      </c>
      <c r="AB224" s="3">
        <v>1851812</v>
      </c>
      <c r="AC224" s="3">
        <v>9610774</v>
      </c>
      <c r="AD224" s="2">
        <v>3983.2558210000002</v>
      </c>
      <c r="AE224" s="3">
        <v>544455784</v>
      </c>
      <c r="AF224" s="3">
        <v>10859234</v>
      </c>
      <c r="AG224" s="3">
        <v>0</v>
      </c>
      <c r="AH224" s="3">
        <v>11293603</v>
      </c>
      <c r="AI224" s="4">
        <v>1.04</v>
      </c>
      <c r="AJ224" s="3">
        <v>939195668</v>
      </c>
      <c r="AK224" s="3">
        <v>1119279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5140</v>
      </c>
      <c r="AR224" s="3">
        <v>5614</v>
      </c>
      <c r="AS224" s="3">
        <v>21432916</v>
      </c>
      <c r="AT224" s="2">
        <v>3877.6260000000002</v>
      </c>
      <c r="AV224" s="5" t="s">
        <v>1349</v>
      </c>
      <c r="AX224" s="3">
        <v>0</v>
      </c>
      <c r="AZ224" s="3">
        <v>0</v>
      </c>
      <c r="BA224" s="3">
        <f t="shared" si="90"/>
        <v>5948</v>
      </c>
      <c r="BB224" s="3">
        <f t="shared" si="76"/>
        <v>5140</v>
      </c>
      <c r="BC224" s="3">
        <f t="shared" si="77"/>
        <v>5614</v>
      </c>
      <c r="BD224" s="3">
        <f t="shared" si="78"/>
        <v>5948</v>
      </c>
      <c r="BE224" s="3">
        <f t="shared" si="79"/>
        <v>21432914.627600003</v>
      </c>
      <c r="BF224" s="3">
        <f t="shared" si="91"/>
        <v>20809078.627600003</v>
      </c>
      <c r="BG224" s="2">
        <f t="shared" si="80"/>
        <v>3877.549587004044</v>
      </c>
      <c r="BH224" s="6">
        <f t="shared" si="81"/>
        <v>1.4999999999999999E-2</v>
      </c>
      <c r="BI224" s="3">
        <f t="shared" si="92"/>
        <v>10039116.947348403</v>
      </c>
      <c r="BJ224" s="3">
        <f t="shared" si="82"/>
        <v>1993060487.7200787</v>
      </c>
      <c r="BK224" s="3">
        <f t="shared" si="93"/>
        <v>0</v>
      </c>
      <c r="BL224" s="3">
        <f t="shared" si="94"/>
        <v>0</v>
      </c>
      <c r="BM224" s="3">
        <f t="shared" si="83"/>
        <v>0</v>
      </c>
      <c r="BN224" s="3">
        <f t="shared" si="84"/>
        <v>0</v>
      </c>
      <c r="BO224" s="3">
        <f t="shared" si="95"/>
        <v>0</v>
      </c>
      <c r="BP224" s="3">
        <f t="shared" si="96"/>
        <v>0</v>
      </c>
      <c r="BQ224" s="3">
        <f t="shared" si="85"/>
        <v>1238877093.047792</v>
      </c>
      <c r="BR224" s="3">
        <f t="shared" si="97"/>
        <v>0</v>
      </c>
      <c r="BS224" s="3">
        <f t="shared" si="98"/>
        <v>0</v>
      </c>
      <c r="BT224" s="3">
        <f t="shared" si="86"/>
        <v>0</v>
      </c>
      <c r="BU224" s="3">
        <f t="shared" si="87"/>
        <v>0</v>
      </c>
      <c r="BV224" s="3">
        <f t="shared" si="88"/>
        <v>0</v>
      </c>
      <c r="BW224" s="3">
        <f t="shared" si="99"/>
        <v>0</v>
      </c>
      <c r="BX224" s="3">
        <f t="shared" si="89"/>
        <v>0</v>
      </c>
      <c r="BY224" s="3">
        <f t="shared" si="100"/>
        <v>12040957.947600003</v>
      </c>
    </row>
    <row r="225" spans="1:77" x14ac:dyDescent="0.25">
      <c r="A225">
        <v>45902</v>
      </c>
      <c r="B225" t="s">
        <v>299</v>
      </c>
      <c r="C225" s="37">
        <v>42779.493055555555</v>
      </c>
      <c r="D225" s="5" t="s">
        <v>75</v>
      </c>
      <c r="E225" s="2">
        <v>1315.5129999999999</v>
      </c>
      <c r="F225" s="2">
        <v>88.861000000000004</v>
      </c>
      <c r="G225" s="2">
        <v>64</v>
      </c>
      <c r="H225" s="2">
        <v>24</v>
      </c>
      <c r="I225" s="2">
        <v>0</v>
      </c>
      <c r="J225" s="2">
        <v>0</v>
      </c>
      <c r="K225" s="2">
        <v>0</v>
      </c>
      <c r="L225" s="2">
        <v>150</v>
      </c>
      <c r="M225" s="2">
        <v>53</v>
      </c>
      <c r="N225" s="2">
        <v>1106</v>
      </c>
      <c r="O225" s="2">
        <v>0.4</v>
      </c>
      <c r="P225" s="2">
        <v>155</v>
      </c>
      <c r="Q225" s="2">
        <v>0</v>
      </c>
      <c r="R225" s="3">
        <v>123750</v>
      </c>
      <c r="S225" s="3">
        <v>0</v>
      </c>
      <c r="T225" s="3">
        <v>-10508</v>
      </c>
      <c r="U225" s="3">
        <v>-407</v>
      </c>
      <c r="V225" s="3">
        <v>0</v>
      </c>
      <c r="W225" s="3">
        <v>135908</v>
      </c>
      <c r="X225" s="3">
        <v>86320</v>
      </c>
      <c r="Y225" s="4">
        <v>0.92669999999999997</v>
      </c>
      <c r="Z225" s="4">
        <v>1.07</v>
      </c>
      <c r="AA225" s="5" t="s">
        <v>76</v>
      </c>
      <c r="AB225" s="3">
        <v>357191</v>
      </c>
      <c r="AC225" s="3">
        <v>4780306</v>
      </c>
      <c r="AD225" s="2">
        <v>2060.9160959999999</v>
      </c>
      <c r="AE225" s="3">
        <v>280661018</v>
      </c>
      <c r="AF225" s="3">
        <v>9082801</v>
      </c>
      <c r="AG225" s="3">
        <v>522405</v>
      </c>
      <c r="AH225" s="3">
        <v>10193280</v>
      </c>
      <c r="AI225" s="4">
        <v>1.04</v>
      </c>
      <c r="AJ225" s="3">
        <v>935119777</v>
      </c>
      <c r="AK225" s="3">
        <v>580866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4763</v>
      </c>
      <c r="AR225" s="3">
        <v>5000</v>
      </c>
      <c r="AS225" s="3">
        <v>11483078</v>
      </c>
      <c r="AT225" s="2">
        <v>2302.7089999999998</v>
      </c>
      <c r="AU225" s="2">
        <v>2302.7089999999998</v>
      </c>
      <c r="AV225" s="5" t="s">
        <v>1592</v>
      </c>
      <c r="AW225" s="3">
        <v>0</v>
      </c>
      <c r="AX225" s="3">
        <v>111284</v>
      </c>
      <c r="AY225" s="3">
        <v>0</v>
      </c>
      <c r="AZ225" s="3">
        <v>0</v>
      </c>
      <c r="BA225" s="3">
        <f t="shared" si="90"/>
        <v>5569</v>
      </c>
      <c r="BB225" s="3">
        <f t="shared" si="76"/>
        <v>4763</v>
      </c>
      <c r="BC225" s="3">
        <f t="shared" si="77"/>
        <v>5000</v>
      </c>
      <c r="BD225" s="3">
        <f t="shared" si="78"/>
        <v>5569</v>
      </c>
      <c r="BE225" s="3">
        <f t="shared" si="79"/>
        <v>11483075.562000001</v>
      </c>
      <c r="BF225" s="3">
        <f t="shared" si="91"/>
        <v>11233925.562000001</v>
      </c>
      <c r="BG225" s="2">
        <f t="shared" si="80"/>
        <v>2302.683503292169</v>
      </c>
      <c r="BH225" s="6">
        <f t="shared" si="81"/>
        <v>1.4999999999999999E-2</v>
      </c>
      <c r="BI225" s="3">
        <f t="shared" si="92"/>
        <v>5159314.1136270072</v>
      </c>
      <c r="BJ225" s="3">
        <f t="shared" si="82"/>
        <v>1183579320.6921749</v>
      </c>
      <c r="BK225" s="3">
        <f t="shared" si="93"/>
        <v>0</v>
      </c>
      <c r="BL225" s="3">
        <f t="shared" si="94"/>
        <v>0</v>
      </c>
      <c r="BM225" s="3">
        <f t="shared" si="83"/>
        <v>0</v>
      </c>
      <c r="BN225" s="3">
        <f t="shared" si="84"/>
        <v>0</v>
      </c>
      <c r="BO225" s="3">
        <f t="shared" si="95"/>
        <v>0</v>
      </c>
      <c r="BP225" s="3">
        <f t="shared" si="96"/>
        <v>0</v>
      </c>
      <c r="BQ225" s="3">
        <f t="shared" si="85"/>
        <v>735707379.30184805</v>
      </c>
      <c r="BR225" s="3">
        <f t="shared" si="97"/>
        <v>199412397.69815195</v>
      </c>
      <c r="BS225" s="3">
        <f t="shared" si="98"/>
        <v>111401.80774885169</v>
      </c>
      <c r="BT225" s="3">
        <f t="shared" si="86"/>
        <v>178.4887899980753</v>
      </c>
      <c r="BU225" s="3">
        <f t="shared" si="87"/>
        <v>0</v>
      </c>
      <c r="BV225" s="3">
        <f t="shared" si="88"/>
        <v>0</v>
      </c>
      <c r="BW225" s="3">
        <f t="shared" si="99"/>
        <v>111401.8077488517</v>
      </c>
      <c r="BX225" s="3">
        <f t="shared" si="89"/>
        <v>111401.8077488517</v>
      </c>
      <c r="BY225" s="3">
        <f t="shared" si="100"/>
        <v>2817320.5885410011</v>
      </c>
    </row>
    <row r="226" spans="1:77" x14ac:dyDescent="0.25">
      <c r="A226">
        <v>46902</v>
      </c>
      <c r="B226" t="s">
        <v>300</v>
      </c>
      <c r="C226" s="37">
        <v>42779.493055555555</v>
      </c>
      <c r="D226" s="5" t="s">
        <v>75</v>
      </c>
      <c r="E226" s="2">
        <v>19197.14</v>
      </c>
      <c r="F226" s="2">
        <v>1848.9749999999999</v>
      </c>
      <c r="G226" s="2">
        <v>352.57799999999997</v>
      </c>
      <c r="H226" s="2">
        <v>10.557</v>
      </c>
      <c r="I226" s="2">
        <v>0</v>
      </c>
      <c r="J226" s="2">
        <v>0</v>
      </c>
      <c r="K226" s="2">
        <v>0</v>
      </c>
      <c r="L226" s="2">
        <v>1059.261</v>
      </c>
      <c r="M226" s="2">
        <v>1043.385</v>
      </c>
      <c r="N226" s="2">
        <v>7329.4440000000004</v>
      </c>
      <c r="O226" s="2">
        <v>0.98299999999999998</v>
      </c>
      <c r="P226" s="2">
        <v>1039.6500000000001</v>
      </c>
      <c r="Q226" s="2">
        <v>0</v>
      </c>
      <c r="R226" s="3">
        <v>1647532</v>
      </c>
      <c r="S226" s="3">
        <v>0</v>
      </c>
      <c r="T226" s="3">
        <v>0</v>
      </c>
      <c r="U226" s="3">
        <v>0</v>
      </c>
      <c r="V226" s="3">
        <v>0</v>
      </c>
      <c r="W226" s="3">
        <v>2909075</v>
      </c>
      <c r="X226" s="3">
        <v>568481</v>
      </c>
      <c r="Y226" s="4">
        <v>1</v>
      </c>
      <c r="Z226" s="4">
        <v>1.0900000000000001</v>
      </c>
      <c r="AA226" s="5" t="s">
        <v>76</v>
      </c>
      <c r="AB226" s="3">
        <v>6364680</v>
      </c>
      <c r="AC226" s="3">
        <v>18512358</v>
      </c>
      <c r="AD226" s="2">
        <v>7655.1660659999998</v>
      </c>
      <c r="AE226" s="3">
        <v>1656586283</v>
      </c>
      <c r="AF226" s="3">
        <v>130818355</v>
      </c>
      <c r="AG226" s="3">
        <v>0</v>
      </c>
      <c r="AH226" s="3">
        <v>136051089</v>
      </c>
      <c r="AI226" s="4">
        <v>1.04</v>
      </c>
      <c r="AJ226" s="3">
        <v>13457360938</v>
      </c>
      <c r="AK226" s="3">
        <v>7844947</v>
      </c>
      <c r="AL226" s="3">
        <v>0</v>
      </c>
      <c r="AM226" s="3">
        <v>0</v>
      </c>
      <c r="AN226" s="3">
        <v>1700000</v>
      </c>
      <c r="AO226" s="3">
        <v>0</v>
      </c>
      <c r="AP226" s="3">
        <v>0</v>
      </c>
      <c r="AQ226" s="3">
        <v>5140</v>
      </c>
      <c r="AR226" s="3">
        <v>5468</v>
      </c>
      <c r="AS226" s="3">
        <v>139089147</v>
      </c>
      <c r="AT226" s="2">
        <v>25388.628000000001</v>
      </c>
      <c r="AU226" s="2">
        <v>25628.519</v>
      </c>
      <c r="AV226" s="5" t="s">
        <v>1314</v>
      </c>
      <c r="AW226" s="3">
        <v>0</v>
      </c>
      <c r="AX226" s="3">
        <v>0</v>
      </c>
      <c r="AY226" s="3">
        <v>0</v>
      </c>
      <c r="AZ226" s="3">
        <v>0</v>
      </c>
      <c r="BA226" s="3">
        <f t="shared" si="90"/>
        <v>5468</v>
      </c>
      <c r="BB226" s="3">
        <f t="shared" si="76"/>
        <v>5140</v>
      </c>
      <c r="BC226" s="3">
        <f t="shared" si="77"/>
        <v>5468</v>
      </c>
      <c r="BD226" s="3">
        <f t="shared" si="78"/>
        <v>5468</v>
      </c>
      <c r="BE226" s="3">
        <f t="shared" si="79"/>
        <v>139089147.46423998</v>
      </c>
      <c r="BF226" s="3">
        <f t="shared" si="91"/>
        <v>134532540.46423998</v>
      </c>
      <c r="BG226" s="2">
        <f t="shared" si="80"/>
        <v>25388.628092357972</v>
      </c>
      <c r="BH226" s="6">
        <f t="shared" si="81"/>
        <v>1.4999999999999999E-2</v>
      </c>
      <c r="BI226" s="3">
        <f t="shared" si="92"/>
        <v>74660626.4096542</v>
      </c>
      <c r="BJ226" s="3">
        <f t="shared" si="82"/>
        <v>13049754839.471998</v>
      </c>
      <c r="BK226" s="3">
        <f t="shared" si="93"/>
        <v>407606098.52800179</v>
      </c>
      <c r="BL226" s="3">
        <f t="shared" si="94"/>
        <v>3962319.1755846413</v>
      </c>
      <c r="BM226" s="3">
        <f t="shared" si="83"/>
        <v>4996.5691475310268</v>
      </c>
      <c r="BN226" s="3">
        <f t="shared" si="84"/>
        <v>0</v>
      </c>
      <c r="BO226" s="3">
        <f t="shared" si="95"/>
        <v>49510.390898038975</v>
      </c>
      <c r="BP226" s="3">
        <f t="shared" si="96"/>
        <v>3962319.1755846413</v>
      </c>
      <c r="BQ226" s="3">
        <f t="shared" si="85"/>
        <v>8111666675.5083723</v>
      </c>
      <c r="BR226" s="3">
        <f t="shared" si="97"/>
        <v>5345694262.4916277</v>
      </c>
      <c r="BS226" s="3">
        <f t="shared" si="98"/>
        <v>0</v>
      </c>
      <c r="BT226" s="3">
        <f t="shared" si="86"/>
        <v>0</v>
      </c>
      <c r="BU226" s="3">
        <f t="shared" si="87"/>
        <v>0</v>
      </c>
      <c r="BV226" s="3">
        <f t="shared" si="88"/>
        <v>0</v>
      </c>
      <c r="BW226" s="3">
        <f t="shared" si="99"/>
        <v>0</v>
      </c>
      <c r="BX226" s="3">
        <f t="shared" si="89"/>
        <v>3962319.1755846413</v>
      </c>
      <c r="BY226" s="3">
        <f t="shared" si="100"/>
        <v>4515538.0842399895</v>
      </c>
    </row>
    <row r="227" spans="1:77" x14ac:dyDescent="0.25">
      <c r="A227">
        <v>47901</v>
      </c>
      <c r="B227" t="s">
        <v>301</v>
      </c>
      <c r="C227" s="37">
        <v>42779.493055555555</v>
      </c>
      <c r="D227" s="5" t="s">
        <v>75</v>
      </c>
      <c r="E227" s="2">
        <v>1052.8130000000001</v>
      </c>
      <c r="F227" s="2">
        <v>105.405</v>
      </c>
      <c r="G227" s="2">
        <v>22.175000000000001</v>
      </c>
      <c r="H227" s="2">
        <v>0</v>
      </c>
      <c r="I227" s="2">
        <v>0</v>
      </c>
      <c r="J227" s="2">
        <v>0</v>
      </c>
      <c r="K227" s="2">
        <v>0</v>
      </c>
      <c r="L227" s="2">
        <v>95</v>
      </c>
      <c r="M227" s="2">
        <v>59.085000000000001</v>
      </c>
      <c r="N227" s="2">
        <v>916.08100000000002</v>
      </c>
      <c r="O227" s="2">
        <v>9.1999999999999998E-2</v>
      </c>
      <c r="P227" s="2">
        <v>121.309</v>
      </c>
      <c r="Q227" s="2">
        <v>0</v>
      </c>
      <c r="R227" s="3">
        <v>89297</v>
      </c>
      <c r="S227" s="3">
        <v>0</v>
      </c>
      <c r="T227" s="3">
        <v>-3084</v>
      </c>
      <c r="U227" s="3">
        <v>-120</v>
      </c>
      <c r="V227" s="3">
        <v>0</v>
      </c>
      <c r="W227" s="3">
        <v>84775</v>
      </c>
      <c r="X227" s="3">
        <v>78159</v>
      </c>
      <c r="Y227" s="4">
        <v>1</v>
      </c>
      <c r="Z227" s="4">
        <v>1.04</v>
      </c>
      <c r="AA227" s="5" t="s">
        <v>76</v>
      </c>
      <c r="AB227" s="3">
        <v>0</v>
      </c>
      <c r="AC227" s="3">
        <v>3875147</v>
      </c>
      <c r="AD227" s="2">
        <v>1689.7844801000001</v>
      </c>
      <c r="AE227" s="3">
        <v>134416892</v>
      </c>
      <c r="AF227" s="3">
        <v>2918142</v>
      </c>
      <c r="AG227" s="3">
        <v>320995</v>
      </c>
      <c r="AH227" s="3">
        <v>3414226</v>
      </c>
      <c r="AI227" s="4">
        <v>1.17</v>
      </c>
      <c r="AJ227" s="3">
        <v>274435872</v>
      </c>
      <c r="AK227" s="3">
        <v>464447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5140</v>
      </c>
      <c r="AR227" s="3">
        <v>5286</v>
      </c>
      <c r="AS227" s="3">
        <v>9922476</v>
      </c>
      <c r="AT227" s="2">
        <v>1871</v>
      </c>
      <c r="AV227" s="5" t="s">
        <v>1426</v>
      </c>
      <c r="BA227" s="3">
        <f t="shared" si="90"/>
        <v>6443</v>
      </c>
      <c r="BB227" s="3">
        <f t="shared" si="76"/>
        <v>5140</v>
      </c>
      <c r="BC227" s="3">
        <f t="shared" si="77"/>
        <v>5286</v>
      </c>
      <c r="BD227" s="3">
        <f t="shared" si="78"/>
        <v>6443</v>
      </c>
      <c r="BE227" s="3">
        <f t="shared" si="79"/>
        <v>9922474.2673600018</v>
      </c>
      <c r="BF227" s="3">
        <f t="shared" si="91"/>
        <v>9751486.2673600018</v>
      </c>
      <c r="BG227" s="2">
        <f t="shared" si="80"/>
        <v>1870.976189646673</v>
      </c>
      <c r="BH227" s="6">
        <f t="shared" si="81"/>
        <v>1.4999999999999999E-2</v>
      </c>
      <c r="BI227" s="3">
        <f t="shared" si="92"/>
        <v>3826223.1143045584</v>
      </c>
      <c r="BJ227" s="3">
        <f t="shared" si="82"/>
        <v>961681761.47838986</v>
      </c>
      <c r="BK227" s="3">
        <f t="shared" si="93"/>
        <v>0</v>
      </c>
      <c r="BL227" s="3">
        <f t="shared" si="94"/>
        <v>0</v>
      </c>
      <c r="BM227" s="3">
        <f t="shared" si="83"/>
        <v>0</v>
      </c>
      <c r="BN227" s="3">
        <f t="shared" si="84"/>
        <v>0</v>
      </c>
      <c r="BO227" s="3">
        <f t="shared" si="95"/>
        <v>0</v>
      </c>
      <c r="BP227" s="3">
        <f t="shared" si="96"/>
        <v>0</v>
      </c>
      <c r="BQ227" s="3">
        <f t="shared" si="85"/>
        <v>597776892.59211206</v>
      </c>
      <c r="BR227" s="3">
        <f t="shared" si="97"/>
        <v>0</v>
      </c>
      <c r="BS227" s="3">
        <f t="shared" si="98"/>
        <v>0</v>
      </c>
      <c r="BT227" s="3">
        <f t="shared" si="86"/>
        <v>0</v>
      </c>
      <c r="BU227" s="3">
        <f t="shared" si="87"/>
        <v>0</v>
      </c>
      <c r="BV227" s="3">
        <f t="shared" si="88"/>
        <v>0</v>
      </c>
      <c r="BW227" s="3">
        <f t="shared" si="99"/>
        <v>0</v>
      </c>
      <c r="BX227" s="3">
        <f t="shared" si="89"/>
        <v>0</v>
      </c>
      <c r="BY227" s="3">
        <f t="shared" si="100"/>
        <v>7178115.5473600011</v>
      </c>
    </row>
    <row r="228" spans="1:77" x14ac:dyDescent="0.25">
      <c r="A228">
        <v>130902</v>
      </c>
      <c r="B228" t="s">
        <v>302</v>
      </c>
      <c r="C228" s="37">
        <v>42779.493055555555</v>
      </c>
      <c r="D228" s="5" t="s">
        <v>75</v>
      </c>
      <c r="E228" s="2">
        <v>898.93600000000004</v>
      </c>
      <c r="F228" s="2">
        <v>124.733</v>
      </c>
      <c r="G228" s="2">
        <v>11.25</v>
      </c>
      <c r="H228" s="2">
        <v>0</v>
      </c>
      <c r="I228" s="2">
        <v>0</v>
      </c>
      <c r="J228" s="2">
        <v>0</v>
      </c>
      <c r="K228" s="2">
        <v>0</v>
      </c>
      <c r="L228" s="2">
        <v>126.66200000000001</v>
      </c>
      <c r="M228" s="2">
        <v>53.334000000000003</v>
      </c>
      <c r="N228" s="2">
        <v>678.31299999999999</v>
      </c>
      <c r="O228" s="2">
        <v>0.13600000000000001</v>
      </c>
      <c r="P228" s="2">
        <v>68.153000000000006</v>
      </c>
      <c r="Q228" s="2">
        <v>0</v>
      </c>
      <c r="R228" s="3">
        <v>85990</v>
      </c>
      <c r="S228" s="3">
        <v>0</v>
      </c>
      <c r="T228" s="3">
        <v>-8662</v>
      </c>
      <c r="U228" s="3">
        <v>-335</v>
      </c>
      <c r="V228" s="3">
        <v>0</v>
      </c>
      <c r="W228" s="3">
        <v>123553</v>
      </c>
      <c r="X228" s="3">
        <v>45833</v>
      </c>
      <c r="Y228" s="4">
        <v>0.98</v>
      </c>
      <c r="Z228" s="4">
        <v>1.06</v>
      </c>
      <c r="AA228" s="5" t="s">
        <v>76</v>
      </c>
      <c r="AB228" s="3">
        <v>20142</v>
      </c>
      <c r="AC228" s="3">
        <v>3147006</v>
      </c>
      <c r="AD228" s="2">
        <v>1329.12337659999</v>
      </c>
      <c r="AE228" s="3">
        <v>135473260</v>
      </c>
      <c r="AF228" s="3">
        <v>7942533</v>
      </c>
      <c r="AG228" s="3">
        <v>0</v>
      </c>
      <c r="AH228" s="3">
        <v>8428810</v>
      </c>
      <c r="AI228" s="4">
        <v>1.04</v>
      </c>
      <c r="AJ228" s="3">
        <v>770780271</v>
      </c>
      <c r="AK228" s="3">
        <v>405894</v>
      </c>
      <c r="AL228" s="3">
        <v>0</v>
      </c>
      <c r="AM228" s="3">
        <v>0</v>
      </c>
      <c r="AN228" s="3">
        <v>112639</v>
      </c>
      <c r="AO228" s="3">
        <v>0</v>
      </c>
      <c r="AP228" s="3">
        <v>0</v>
      </c>
      <c r="AQ228" s="3">
        <v>5037</v>
      </c>
      <c r="AR228" s="3">
        <v>5252</v>
      </c>
      <c r="AS228" s="3">
        <v>9321284</v>
      </c>
      <c r="AT228" s="2">
        <v>1773.6489999999999</v>
      </c>
      <c r="AU228" s="2">
        <v>1798.6120000000001</v>
      </c>
      <c r="AV228" s="5" t="s">
        <v>1570</v>
      </c>
      <c r="AW228" s="3">
        <v>0</v>
      </c>
      <c r="AX228" s="3">
        <v>0</v>
      </c>
      <c r="AY228" s="3">
        <v>0</v>
      </c>
      <c r="AZ228" s="3">
        <v>0</v>
      </c>
      <c r="BA228" s="3">
        <f t="shared" si="90"/>
        <v>6725</v>
      </c>
      <c r="BB228" s="3">
        <f t="shared" si="76"/>
        <v>5037</v>
      </c>
      <c r="BC228" s="3">
        <f t="shared" si="77"/>
        <v>5252</v>
      </c>
      <c r="BD228" s="3">
        <f t="shared" si="78"/>
        <v>6725</v>
      </c>
      <c r="BE228" s="3">
        <f t="shared" si="79"/>
        <v>9321283.1339999977</v>
      </c>
      <c r="BF228" s="3">
        <f t="shared" si="91"/>
        <v>9120402.1339999977</v>
      </c>
      <c r="BG228" s="2">
        <f t="shared" si="80"/>
        <v>1773.6196463898675</v>
      </c>
      <c r="BH228" s="6">
        <f t="shared" si="81"/>
        <v>1.4999999999999999E-2</v>
      </c>
      <c r="BI228" s="3">
        <f t="shared" si="92"/>
        <v>3820437.4412496043</v>
      </c>
      <c r="BJ228" s="3">
        <f t="shared" si="82"/>
        <v>911640498.24439192</v>
      </c>
      <c r="BK228" s="3">
        <f t="shared" si="93"/>
        <v>0</v>
      </c>
      <c r="BL228" s="3">
        <f t="shared" si="94"/>
        <v>0</v>
      </c>
      <c r="BM228" s="3">
        <f t="shared" si="83"/>
        <v>0</v>
      </c>
      <c r="BN228" s="3">
        <f t="shared" si="84"/>
        <v>0</v>
      </c>
      <c r="BO228" s="3">
        <f t="shared" si="95"/>
        <v>0</v>
      </c>
      <c r="BP228" s="3">
        <f t="shared" si="96"/>
        <v>0</v>
      </c>
      <c r="BQ228" s="3">
        <f t="shared" si="85"/>
        <v>566671477.0215627</v>
      </c>
      <c r="BR228" s="3">
        <f t="shared" si="97"/>
        <v>204108793.9784373</v>
      </c>
      <c r="BS228" s="3">
        <f t="shared" si="98"/>
        <v>0</v>
      </c>
      <c r="BT228" s="3">
        <f t="shared" si="86"/>
        <v>0</v>
      </c>
      <c r="BU228" s="3">
        <f t="shared" si="87"/>
        <v>0</v>
      </c>
      <c r="BV228" s="3">
        <f t="shared" si="88"/>
        <v>0</v>
      </c>
      <c r="BW228" s="3">
        <f t="shared" si="99"/>
        <v>0</v>
      </c>
      <c r="BX228" s="3">
        <f t="shared" si="89"/>
        <v>0</v>
      </c>
      <c r="BY228" s="3">
        <f t="shared" si="100"/>
        <v>1767636.478199997</v>
      </c>
    </row>
    <row r="229" spans="1:77" x14ac:dyDescent="0.25">
      <c r="A229">
        <v>116903</v>
      </c>
      <c r="B229" t="s">
        <v>303</v>
      </c>
      <c r="C229" s="37">
        <v>42779.493055555555</v>
      </c>
      <c r="D229" s="5" t="s">
        <v>75</v>
      </c>
      <c r="E229" s="2">
        <v>1186.777</v>
      </c>
      <c r="F229" s="2">
        <v>129.9</v>
      </c>
      <c r="G229" s="2">
        <v>23.065999999999999</v>
      </c>
      <c r="H229" s="2">
        <v>0</v>
      </c>
      <c r="I229" s="2">
        <v>0</v>
      </c>
      <c r="J229" s="2">
        <v>0</v>
      </c>
      <c r="K229" s="2">
        <v>0</v>
      </c>
      <c r="L229" s="2">
        <v>110.765</v>
      </c>
      <c r="M229" s="2">
        <v>67.003</v>
      </c>
      <c r="N229" s="2">
        <v>1027.712</v>
      </c>
      <c r="O229" s="2">
        <v>8.1000000000000003E-2</v>
      </c>
      <c r="P229" s="2">
        <v>139.11799999999999</v>
      </c>
      <c r="Q229" s="2">
        <v>0</v>
      </c>
      <c r="R229" s="3">
        <v>101696</v>
      </c>
      <c r="S229" s="3">
        <v>0</v>
      </c>
      <c r="T229" s="3">
        <v>-4326</v>
      </c>
      <c r="U229" s="3">
        <v>-168</v>
      </c>
      <c r="V229" s="3">
        <v>0</v>
      </c>
      <c r="W229" s="3">
        <v>111822</v>
      </c>
      <c r="X229" s="3">
        <v>82260</v>
      </c>
      <c r="Y229" s="4">
        <v>1</v>
      </c>
      <c r="Z229" s="4">
        <v>1.06</v>
      </c>
      <c r="AA229" s="5" t="s">
        <v>75</v>
      </c>
      <c r="AB229" s="3">
        <v>20809</v>
      </c>
      <c r="AC229" s="3">
        <v>4606448</v>
      </c>
      <c r="AD229" s="2">
        <v>1938.7319998</v>
      </c>
      <c r="AE229" s="3">
        <v>191712002</v>
      </c>
      <c r="AF229" s="3">
        <v>4052100</v>
      </c>
      <c r="AG229" s="3">
        <v>445731</v>
      </c>
      <c r="AH229" s="3">
        <v>4740957</v>
      </c>
      <c r="AI229" s="4">
        <v>1.17</v>
      </c>
      <c r="AJ229" s="3">
        <v>384971268</v>
      </c>
      <c r="AK229" s="3">
        <v>585266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5140</v>
      </c>
      <c r="AR229" s="3">
        <v>5359</v>
      </c>
      <c r="AS229" s="3">
        <v>10375080</v>
      </c>
      <c r="AT229" s="2">
        <v>1937.4190000000001</v>
      </c>
      <c r="AV229" s="5" t="s">
        <v>1659</v>
      </c>
      <c r="BA229" s="3">
        <f t="shared" si="90"/>
        <v>5913</v>
      </c>
      <c r="BB229" s="3">
        <f t="shared" si="76"/>
        <v>5140</v>
      </c>
      <c r="BC229" s="3">
        <f t="shared" si="77"/>
        <v>5359</v>
      </c>
      <c r="BD229" s="3">
        <f t="shared" si="78"/>
        <v>5913</v>
      </c>
      <c r="BE229" s="3">
        <f t="shared" si="79"/>
        <v>10375080.045560002</v>
      </c>
      <c r="BF229" s="3">
        <f t="shared" si="91"/>
        <v>10165888.045560002</v>
      </c>
      <c r="BG229" s="2">
        <f t="shared" si="80"/>
        <v>1937.3870239441278</v>
      </c>
      <c r="BH229" s="6">
        <f t="shared" si="81"/>
        <v>1.4999999999999999E-2</v>
      </c>
      <c r="BI229" s="3">
        <f t="shared" si="92"/>
        <v>4038780.8869237434</v>
      </c>
      <c r="BJ229" s="3">
        <f t="shared" si="82"/>
        <v>995816930.30728173</v>
      </c>
      <c r="BK229" s="3">
        <f t="shared" si="93"/>
        <v>0</v>
      </c>
      <c r="BL229" s="3">
        <f t="shared" si="94"/>
        <v>0</v>
      </c>
      <c r="BM229" s="3">
        <f t="shared" si="83"/>
        <v>0</v>
      </c>
      <c r="BN229" s="3">
        <f t="shared" si="84"/>
        <v>0</v>
      </c>
      <c r="BO229" s="3">
        <f t="shared" si="95"/>
        <v>0</v>
      </c>
      <c r="BP229" s="3">
        <f t="shared" si="96"/>
        <v>0</v>
      </c>
      <c r="BQ229" s="3">
        <f t="shared" si="85"/>
        <v>618995154.15014887</v>
      </c>
      <c r="BR229" s="3">
        <f t="shared" si="97"/>
        <v>0</v>
      </c>
      <c r="BS229" s="3">
        <f t="shared" si="98"/>
        <v>0</v>
      </c>
      <c r="BT229" s="3">
        <f t="shared" si="86"/>
        <v>0</v>
      </c>
      <c r="BU229" s="3">
        <f t="shared" si="87"/>
        <v>0</v>
      </c>
      <c r="BV229" s="3">
        <f t="shared" si="88"/>
        <v>0</v>
      </c>
      <c r="BW229" s="3">
        <f t="shared" si="99"/>
        <v>0</v>
      </c>
      <c r="BX229" s="3">
        <f t="shared" si="89"/>
        <v>0</v>
      </c>
      <c r="BY229" s="3">
        <f t="shared" si="100"/>
        <v>6525367.3655600026</v>
      </c>
    </row>
    <row r="230" spans="1:77" x14ac:dyDescent="0.25">
      <c r="A230">
        <v>43918</v>
      </c>
      <c r="B230" t="s">
        <v>304</v>
      </c>
      <c r="C230" s="37">
        <v>42779.493055555555</v>
      </c>
      <c r="D230" s="5" t="s">
        <v>75</v>
      </c>
      <c r="E230" s="2">
        <v>1486.8050000000001</v>
      </c>
      <c r="F230" s="2">
        <v>113.43600000000001</v>
      </c>
      <c r="G230" s="2">
        <v>41.526000000000003</v>
      </c>
      <c r="H230" s="2">
        <v>0</v>
      </c>
      <c r="I230" s="2">
        <v>0</v>
      </c>
      <c r="J230" s="2">
        <v>0</v>
      </c>
      <c r="K230" s="2">
        <v>0</v>
      </c>
      <c r="L230" s="2">
        <v>121.172</v>
      </c>
      <c r="M230" s="2">
        <v>82.188000000000002</v>
      </c>
      <c r="N230" s="2">
        <v>837.76399999999899</v>
      </c>
      <c r="O230" s="2">
        <v>0</v>
      </c>
      <c r="P230" s="2">
        <v>181.98099999999999</v>
      </c>
      <c r="Q230" s="2">
        <v>0</v>
      </c>
      <c r="R230" s="3">
        <v>129402</v>
      </c>
      <c r="S230" s="3">
        <v>0</v>
      </c>
      <c r="T230" s="3">
        <v>-6521</v>
      </c>
      <c r="U230" s="3">
        <v>-252</v>
      </c>
      <c r="V230" s="3">
        <v>0</v>
      </c>
      <c r="W230" s="3">
        <v>213813</v>
      </c>
      <c r="X230" s="3">
        <v>107533</v>
      </c>
      <c r="Y230" s="4">
        <v>1</v>
      </c>
      <c r="Z230" s="4">
        <v>1.08</v>
      </c>
      <c r="AA230" s="5" t="s">
        <v>75</v>
      </c>
      <c r="AB230" s="3">
        <v>117923</v>
      </c>
      <c r="AC230" s="3">
        <v>2771032</v>
      </c>
      <c r="AD230" s="2">
        <v>1163.1749233</v>
      </c>
      <c r="AE230" s="3">
        <v>76349955</v>
      </c>
      <c r="AF230" s="3">
        <v>5609382</v>
      </c>
      <c r="AG230" s="3">
        <v>617032</v>
      </c>
      <c r="AH230" s="3">
        <v>6562977</v>
      </c>
      <c r="AI230" s="4">
        <v>1.17</v>
      </c>
      <c r="AJ230" s="3">
        <v>580299240</v>
      </c>
      <c r="AK230" s="3">
        <v>711166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5140</v>
      </c>
      <c r="AR230" s="3">
        <v>5432</v>
      </c>
      <c r="AS230" s="3">
        <v>12184668</v>
      </c>
      <c r="AT230" s="2">
        <v>2243.1460000000002</v>
      </c>
      <c r="AV230" s="5" t="s">
        <v>1419</v>
      </c>
      <c r="BA230" s="3">
        <f t="shared" si="90"/>
        <v>5909</v>
      </c>
      <c r="BB230" s="3">
        <f t="shared" si="76"/>
        <v>5140</v>
      </c>
      <c r="BC230" s="3">
        <f t="shared" si="77"/>
        <v>5432</v>
      </c>
      <c r="BD230" s="3">
        <f t="shared" si="78"/>
        <v>5909</v>
      </c>
      <c r="BE230" s="3">
        <f t="shared" si="79"/>
        <v>12184668.07134</v>
      </c>
      <c r="BF230" s="3">
        <f t="shared" si="91"/>
        <v>11847974.07134</v>
      </c>
      <c r="BG230" s="2">
        <f t="shared" si="80"/>
        <v>2243.0986480570264</v>
      </c>
      <c r="BH230" s="6">
        <f t="shared" si="81"/>
        <v>1.4999999999999999E-2</v>
      </c>
      <c r="BI230" s="3">
        <f t="shared" si="92"/>
        <v>4859974.6126370244</v>
      </c>
      <c r="BJ230" s="3">
        <f t="shared" si="82"/>
        <v>1152952705.1013114</v>
      </c>
      <c r="BK230" s="3">
        <f t="shared" si="93"/>
        <v>0</v>
      </c>
      <c r="BL230" s="3">
        <f t="shared" si="94"/>
        <v>0</v>
      </c>
      <c r="BM230" s="3">
        <f t="shared" si="83"/>
        <v>0</v>
      </c>
      <c r="BN230" s="3">
        <f t="shared" si="84"/>
        <v>0</v>
      </c>
      <c r="BO230" s="3">
        <f t="shared" si="95"/>
        <v>0</v>
      </c>
      <c r="BP230" s="3">
        <f t="shared" si="96"/>
        <v>0</v>
      </c>
      <c r="BQ230" s="3">
        <f t="shared" si="85"/>
        <v>716670018.05421996</v>
      </c>
      <c r="BR230" s="3">
        <f t="shared" si="97"/>
        <v>0</v>
      </c>
      <c r="BS230" s="3">
        <f t="shared" si="98"/>
        <v>0</v>
      </c>
      <c r="BT230" s="3">
        <f t="shared" si="86"/>
        <v>0</v>
      </c>
      <c r="BU230" s="3">
        <f t="shared" si="87"/>
        <v>0</v>
      </c>
      <c r="BV230" s="3">
        <f t="shared" si="88"/>
        <v>0</v>
      </c>
      <c r="BW230" s="3">
        <f t="shared" si="99"/>
        <v>0</v>
      </c>
      <c r="BX230" s="3">
        <f t="shared" si="89"/>
        <v>0</v>
      </c>
      <c r="BY230" s="3">
        <f t="shared" si="100"/>
        <v>6381675.6713399999</v>
      </c>
    </row>
    <row r="231" spans="1:77" x14ac:dyDescent="0.25">
      <c r="A231">
        <v>112908</v>
      </c>
      <c r="B231" t="s">
        <v>305</v>
      </c>
      <c r="C231" s="37">
        <v>42776.52847222222</v>
      </c>
      <c r="D231" s="5" t="s">
        <v>75</v>
      </c>
      <c r="E231" s="2">
        <v>612.45600000000002</v>
      </c>
      <c r="F231" s="2">
        <v>45.29</v>
      </c>
      <c r="G231" s="2">
        <v>21.690999999999999</v>
      </c>
      <c r="H231" s="2">
        <v>0</v>
      </c>
      <c r="I231" s="2">
        <v>0</v>
      </c>
      <c r="J231" s="2">
        <v>0</v>
      </c>
      <c r="K231" s="2">
        <v>0</v>
      </c>
      <c r="L231" s="2">
        <v>59.423999999999999</v>
      </c>
      <c r="M231" s="2">
        <v>34.326000000000001</v>
      </c>
      <c r="N231" s="2">
        <v>572.39700000000005</v>
      </c>
      <c r="O231" s="2">
        <v>0</v>
      </c>
      <c r="P231" s="2">
        <v>138.98099999999999</v>
      </c>
      <c r="Q231" s="2">
        <v>0</v>
      </c>
      <c r="R231" s="3">
        <v>51318</v>
      </c>
      <c r="S231" s="3">
        <v>0</v>
      </c>
      <c r="T231" s="3">
        <v>-1546</v>
      </c>
      <c r="U231" s="3">
        <v>-60</v>
      </c>
      <c r="V231" s="3">
        <v>0</v>
      </c>
      <c r="W231" s="3">
        <v>84562</v>
      </c>
      <c r="X231" s="3">
        <v>89768</v>
      </c>
      <c r="Y231" s="4">
        <v>0.98</v>
      </c>
      <c r="Z231" s="4">
        <v>1.04</v>
      </c>
      <c r="AA231" s="5" t="s">
        <v>75</v>
      </c>
      <c r="AB231" s="3">
        <v>161762</v>
      </c>
      <c r="AC231" s="3">
        <v>2110646</v>
      </c>
      <c r="AD231" s="2">
        <v>865.79872850000004</v>
      </c>
      <c r="AE231" s="3">
        <v>76965379</v>
      </c>
      <c r="AF231" s="3">
        <v>1393494</v>
      </c>
      <c r="AG231" s="3">
        <v>0</v>
      </c>
      <c r="AH231" s="3">
        <v>1478810</v>
      </c>
      <c r="AI231" s="4">
        <v>1.04</v>
      </c>
      <c r="AJ231" s="3">
        <v>137574148</v>
      </c>
      <c r="AK231" s="3">
        <v>273389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5037</v>
      </c>
      <c r="AR231" s="3">
        <v>5180</v>
      </c>
      <c r="AS231" s="3">
        <v>5910718</v>
      </c>
      <c r="AT231" s="2">
        <v>1130.95</v>
      </c>
      <c r="AV231" s="5" t="s">
        <v>1644</v>
      </c>
      <c r="AX231" s="3">
        <v>0</v>
      </c>
      <c r="AZ231" s="3">
        <v>0</v>
      </c>
      <c r="BA231" s="3">
        <f t="shared" si="90"/>
        <v>6459</v>
      </c>
      <c r="BB231" s="3">
        <f t="shared" si="76"/>
        <v>5037</v>
      </c>
      <c r="BC231" s="3">
        <f t="shared" si="77"/>
        <v>5180</v>
      </c>
      <c r="BD231" s="3">
        <f t="shared" si="78"/>
        <v>6459</v>
      </c>
      <c r="BE231" s="3">
        <f t="shared" si="79"/>
        <v>5910719.9500799999</v>
      </c>
      <c r="BF231" s="3">
        <f t="shared" si="91"/>
        <v>5776385.9500799999</v>
      </c>
      <c r="BG231" s="2">
        <f t="shared" si="80"/>
        <v>1130.9616799384817</v>
      </c>
      <c r="BH231" s="6">
        <f t="shared" si="81"/>
        <v>1.4999999999999999E-2</v>
      </c>
      <c r="BI231" s="3">
        <f t="shared" si="92"/>
        <v>2694975.6840625326</v>
      </c>
      <c r="BJ231" s="3">
        <f t="shared" si="82"/>
        <v>581314303.4883796</v>
      </c>
      <c r="BK231" s="3">
        <f t="shared" si="93"/>
        <v>0</v>
      </c>
      <c r="BL231" s="3">
        <f t="shared" si="94"/>
        <v>0</v>
      </c>
      <c r="BM231" s="3">
        <f t="shared" si="83"/>
        <v>0</v>
      </c>
      <c r="BN231" s="3">
        <f t="shared" si="84"/>
        <v>0</v>
      </c>
      <c r="BO231" s="3">
        <f t="shared" si="95"/>
        <v>0</v>
      </c>
      <c r="BP231" s="3">
        <f t="shared" si="96"/>
        <v>0</v>
      </c>
      <c r="BQ231" s="3">
        <f t="shared" si="85"/>
        <v>361342256.74034488</v>
      </c>
      <c r="BR231" s="3">
        <f t="shared" si="97"/>
        <v>0</v>
      </c>
      <c r="BS231" s="3">
        <f t="shared" si="98"/>
        <v>0</v>
      </c>
      <c r="BT231" s="3">
        <f t="shared" si="86"/>
        <v>0</v>
      </c>
      <c r="BU231" s="3">
        <f t="shared" si="87"/>
        <v>0</v>
      </c>
      <c r="BV231" s="3">
        <f t="shared" si="88"/>
        <v>0</v>
      </c>
      <c r="BW231" s="3">
        <f t="shared" si="99"/>
        <v>0</v>
      </c>
      <c r="BX231" s="3">
        <f t="shared" si="89"/>
        <v>0</v>
      </c>
      <c r="BY231" s="3">
        <f t="shared" si="100"/>
        <v>4562493.2996800002</v>
      </c>
    </row>
    <row r="232" spans="1:77" x14ac:dyDescent="0.25">
      <c r="A232">
        <v>68802</v>
      </c>
      <c r="B232" t="s">
        <v>306</v>
      </c>
      <c r="C232" s="37">
        <v>42776.52847222222</v>
      </c>
      <c r="D232" s="5" t="s">
        <v>76</v>
      </c>
      <c r="E232" s="2">
        <v>738.71199999999999</v>
      </c>
      <c r="F232" s="2">
        <v>48.860999999999997</v>
      </c>
      <c r="G232" s="2">
        <v>3.2749999999999999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15</v>
      </c>
      <c r="N232" s="2">
        <v>142.83000000000001</v>
      </c>
      <c r="O232" s="2">
        <v>0</v>
      </c>
      <c r="P232" s="2">
        <v>3.8029999999999999</v>
      </c>
      <c r="Q232" s="2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2459</v>
      </c>
      <c r="Y232" s="4">
        <v>0</v>
      </c>
      <c r="Z232" s="4">
        <v>1</v>
      </c>
      <c r="AA232" s="5" t="s">
        <v>75</v>
      </c>
      <c r="AB232" s="3">
        <v>0</v>
      </c>
      <c r="AC232" s="3">
        <v>0</v>
      </c>
      <c r="AD232" s="2">
        <v>0</v>
      </c>
      <c r="AE232" s="3">
        <v>0</v>
      </c>
      <c r="AF232" s="3">
        <v>0</v>
      </c>
      <c r="AG232" s="3">
        <v>0</v>
      </c>
      <c r="AH232" s="3">
        <v>0</v>
      </c>
      <c r="AI232" s="4">
        <v>0</v>
      </c>
      <c r="AJ232" s="3">
        <v>0</v>
      </c>
      <c r="AK232" s="3">
        <v>252634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5050</v>
      </c>
      <c r="AR232" s="3">
        <v>5334</v>
      </c>
      <c r="AS232" s="3">
        <v>5313724</v>
      </c>
      <c r="AT232" s="2">
        <v>1024.24</v>
      </c>
      <c r="AV232" s="5" t="s">
        <v>2031</v>
      </c>
      <c r="AX232" s="3">
        <v>0</v>
      </c>
      <c r="AZ232" s="3">
        <v>0</v>
      </c>
      <c r="BA232" s="3">
        <f t="shared" si="90"/>
        <v>6465</v>
      </c>
      <c r="BB232" s="3">
        <f t="shared" si="76"/>
        <v>5050</v>
      </c>
      <c r="BC232" s="3">
        <f t="shared" si="77"/>
        <v>5335</v>
      </c>
      <c r="BD232" s="3">
        <f t="shared" si="78"/>
        <v>6465</v>
      </c>
      <c r="BE232" s="3">
        <f t="shared" si="79"/>
        <v>5313724.4369999999</v>
      </c>
      <c r="BF232" s="3">
        <f t="shared" si="91"/>
        <v>5313724.4369999999</v>
      </c>
      <c r="BG232" s="2">
        <f t="shared" si="80"/>
        <v>1024.1173694775766</v>
      </c>
      <c r="BH232" s="6">
        <f t="shared" si="81"/>
        <v>1.4999999999999999E-2</v>
      </c>
      <c r="BI232" s="3">
        <f t="shared" si="92"/>
        <v>0</v>
      </c>
      <c r="BJ232" s="3">
        <f t="shared" si="82"/>
        <v>526396327.91147441</v>
      </c>
      <c r="BK232" s="3">
        <f t="shared" si="93"/>
        <v>0</v>
      </c>
      <c r="BL232" s="3">
        <f t="shared" si="94"/>
        <v>0</v>
      </c>
      <c r="BM232" s="3">
        <f t="shared" si="83"/>
        <v>0</v>
      </c>
      <c r="BN232" s="3">
        <f t="shared" si="84"/>
        <v>0</v>
      </c>
      <c r="BO232" s="3">
        <f t="shared" si="95"/>
        <v>0</v>
      </c>
      <c r="BP232" s="3">
        <f t="shared" si="96"/>
        <v>0</v>
      </c>
      <c r="BQ232" s="3">
        <f t="shared" si="85"/>
        <v>327205499.54808575</v>
      </c>
      <c r="BR232" s="3">
        <f t="shared" si="97"/>
        <v>0</v>
      </c>
      <c r="BS232" s="3">
        <f t="shared" si="98"/>
        <v>0</v>
      </c>
      <c r="BT232" s="3">
        <f t="shared" si="86"/>
        <v>0</v>
      </c>
      <c r="BU232" s="3">
        <f t="shared" si="87"/>
        <v>0</v>
      </c>
      <c r="BV232" s="3">
        <f t="shared" si="88"/>
        <v>0</v>
      </c>
      <c r="BW232" s="3">
        <f t="shared" si="99"/>
        <v>0</v>
      </c>
      <c r="BX232" s="3">
        <f t="shared" si="89"/>
        <v>0</v>
      </c>
      <c r="BY232" s="3">
        <f t="shared" si="100"/>
        <v>5313724.4369999999</v>
      </c>
    </row>
    <row r="233" spans="1:77" x14ac:dyDescent="0.25">
      <c r="A233">
        <v>101842</v>
      </c>
      <c r="B233" t="s">
        <v>307</v>
      </c>
      <c r="C233" s="37">
        <v>42776.52847222222</v>
      </c>
      <c r="D233" s="5" t="s">
        <v>76</v>
      </c>
      <c r="E233" s="2">
        <v>45.866</v>
      </c>
      <c r="F233" s="2">
        <v>0</v>
      </c>
      <c r="G233" s="2">
        <v>3.05</v>
      </c>
      <c r="H233" s="2">
        <v>0</v>
      </c>
      <c r="I233" s="2">
        <v>0</v>
      </c>
      <c r="J233" s="2">
        <v>0</v>
      </c>
      <c r="K233" s="2">
        <v>0</v>
      </c>
      <c r="L233" s="2">
        <v>29.816999999999901</v>
      </c>
      <c r="M233" s="2">
        <v>0</v>
      </c>
      <c r="N233" s="2">
        <v>51.5</v>
      </c>
      <c r="O233" s="2">
        <v>0</v>
      </c>
      <c r="P233" s="2">
        <v>11.45</v>
      </c>
      <c r="Q233" s="2">
        <v>0</v>
      </c>
      <c r="R233" s="3">
        <v>14620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7402</v>
      </c>
      <c r="Y233" s="4">
        <v>0</v>
      </c>
      <c r="Z233" s="4">
        <v>1</v>
      </c>
      <c r="AA233" s="5" t="s">
        <v>75</v>
      </c>
      <c r="AB233" s="3">
        <v>0</v>
      </c>
      <c r="AC233" s="3">
        <v>0</v>
      </c>
      <c r="AD233" s="2">
        <v>0</v>
      </c>
      <c r="AE233" s="3">
        <v>0</v>
      </c>
      <c r="AF233" s="3">
        <v>0</v>
      </c>
      <c r="AG233" s="3">
        <v>0</v>
      </c>
      <c r="AH233" s="3">
        <v>0</v>
      </c>
      <c r="AI233" s="4">
        <v>0</v>
      </c>
      <c r="AJ233" s="3">
        <v>0</v>
      </c>
      <c r="AK233" s="3">
        <v>28850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5050</v>
      </c>
      <c r="AR233" s="3">
        <v>5334</v>
      </c>
      <c r="AS233" s="3">
        <v>667061</v>
      </c>
      <c r="AT233" s="2">
        <v>125.76</v>
      </c>
      <c r="AV233" s="5" t="s">
        <v>2031</v>
      </c>
      <c r="AX233" s="3">
        <v>0</v>
      </c>
      <c r="AZ233" s="3">
        <v>0</v>
      </c>
      <c r="BA233" s="3">
        <f t="shared" si="90"/>
        <v>6465</v>
      </c>
      <c r="BB233" s="3">
        <f t="shared" si="76"/>
        <v>5050</v>
      </c>
      <c r="BC233" s="3">
        <f t="shared" si="77"/>
        <v>5335</v>
      </c>
      <c r="BD233" s="3">
        <f t="shared" si="78"/>
        <v>6465</v>
      </c>
      <c r="BE233" s="3">
        <f t="shared" si="79"/>
        <v>667061.01174999902</v>
      </c>
      <c r="BF233" s="3">
        <f t="shared" si="91"/>
        <v>652441.01174999902</v>
      </c>
      <c r="BG233" s="2">
        <f t="shared" si="80"/>
        <v>125.74535631545352</v>
      </c>
      <c r="BH233" s="6">
        <f t="shared" si="81"/>
        <v>1.4999999999999999E-2</v>
      </c>
      <c r="BI233" s="3">
        <f t="shared" si="92"/>
        <v>0</v>
      </c>
      <c r="BJ233" s="3">
        <f t="shared" si="82"/>
        <v>64633113.146143109</v>
      </c>
      <c r="BK233" s="3">
        <f t="shared" si="93"/>
        <v>0</v>
      </c>
      <c r="BL233" s="3">
        <f t="shared" si="94"/>
        <v>0</v>
      </c>
      <c r="BM233" s="3">
        <f t="shared" si="83"/>
        <v>0</v>
      </c>
      <c r="BN233" s="3">
        <f t="shared" si="84"/>
        <v>0</v>
      </c>
      <c r="BO233" s="3">
        <f t="shared" si="95"/>
        <v>0</v>
      </c>
      <c r="BP233" s="3">
        <f t="shared" si="96"/>
        <v>0</v>
      </c>
      <c r="BQ233" s="3">
        <f t="shared" si="85"/>
        <v>40175641.3427874</v>
      </c>
      <c r="BR233" s="3">
        <f t="shared" si="97"/>
        <v>0</v>
      </c>
      <c r="BS233" s="3">
        <f t="shared" si="98"/>
        <v>0</v>
      </c>
      <c r="BT233" s="3">
        <f t="shared" si="86"/>
        <v>0</v>
      </c>
      <c r="BU233" s="3">
        <f t="shared" si="87"/>
        <v>0</v>
      </c>
      <c r="BV233" s="3">
        <f t="shared" si="88"/>
        <v>0</v>
      </c>
      <c r="BW233" s="3">
        <f t="shared" si="99"/>
        <v>0</v>
      </c>
      <c r="BX233" s="3">
        <f t="shared" si="89"/>
        <v>0</v>
      </c>
      <c r="BY233" s="3">
        <f t="shared" si="100"/>
        <v>667061.01174999902</v>
      </c>
    </row>
    <row r="234" spans="1:77" x14ac:dyDescent="0.25">
      <c r="A234">
        <v>233903</v>
      </c>
      <c r="B234" t="s">
        <v>308</v>
      </c>
      <c r="C234" s="37">
        <v>42779.493055555555</v>
      </c>
      <c r="D234" s="5" t="s">
        <v>75</v>
      </c>
      <c r="E234" s="2">
        <v>175.25</v>
      </c>
      <c r="F234" s="2">
        <v>13.9</v>
      </c>
      <c r="G234" s="2">
        <v>3.8</v>
      </c>
      <c r="H234" s="2">
        <v>0</v>
      </c>
      <c r="I234" s="2">
        <v>0</v>
      </c>
      <c r="J234" s="2">
        <v>0</v>
      </c>
      <c r="K234" s="2">
        <v>0</v>
      </c>
      <c r="L234" s="2">
        <v>3.25</v>
      </c>
      <c r="M234" s="2">
        <v>6.8</v>
      </c>
      <c r="N234" s="2">
        <v>53.5</v>
      </c>
      <c r="O234" s="2">
        <v>0</v>
      </c>
      <c r="P234" s="2">
        <v>1.95</v>
      </c>
      <c r="Q234" s="2">
        <v>0</v>
      </c>
      <c r="R234" s="3">
        <v>17325</v>
      </c>
      <c r="S234" s="3">
        <v>0</v>
      </c>
      <c r="T234" s="3">
        <v>0</v>
      </c>
      <c r="U234" s="3">
        <v>0</v>
      </c>
      <c r="V234" s="3">
        <v>0</v>
      </c>
      <c r="W234" s="3">
        <v>37366</v>
      </c>
      <c r="X234" s="3">
        <v>1663</v>
      </c>
      <c r="Y234" s="4">
        <v>1</v>
      </c>
      <c r="Z234" s="4">
        <v>1.08</v>
      </c>
      <c r="AA234" s="5" t="s">
        <v>76</v>
      </c>
      <c r="AB234" s="3">
        <v>114003</v>
      </c>
      <c r="AC234" s="3">
        <v>720480</v>
      </c>
      <c r="AD234" s="2">
        <v>263.13701079999998</v>
      </c>
      <c r="AE234" s="3">
        <v>61059757</v>
      </c>
      <c r="AF234" s="3">
        <v>2151895</v>
      </c>
      <c r="AG234" s="3">
        <v>236708</v>
      </c>
      <c r="AH234" s="3">
        <v>2517717</v>
      </c>
      <c r="AI234" s="4">
        <v>1.17</v>
      </c>
      <c r="AJ234" s="3">
        <v>213593324</v>
      </c>
      <c r="AK234" s="3">
        <v>69750</v>
      </c>
      <c r="AL234" s="3">
        <v>0</v>
      </c>
      <c r="AM234" s="3">
        <v>0</v>
      </c>
      <c r="AN234" s="3">
        <v>65080</v>
      </c>
      <c r="AO234" s="3">
        <v>0</v>
      </c>
      <c r="AP234" s="3">
        <v>0</v>
      </c>
      <c r="AQ234" s="3">
        <v>5140</v>
      </c>
      <c r="AR234" s="3">
        <v>5432</v>
      </c>
      <c r="AS234" s="3">
        <v>1840698</v>
      </c>
      <c r="AT234" s="2">
        <v>338.13299999999998</v>
      </c>
      <c r="AU234" s="2">
        <v>363.30700000000002</v>
      </c>
      <c r="AV234" s="5" t="s">
        <v>1944</v>
      </c>
      <c r="AW234" s="3">
        <v>226475</v>
      </c>
      <c r="AX234" s="3">
        <v>174626</v>
      </c>
      <c r="AY234" s="3">
        <v>4124</v>
      </c>
      <c r="AZ234" s="3">
        <v>7477</v>
      </c>
      <c r="BA234" s="3">
        <f t="shared" si="90"/>
        <v>8528</v>
      </c>
      <c r="BB234" s="3">
        <f t="shared" si="76"/>
        <v>5140</v>
      </c>
      <c r="BC234" s="3">
        <f t="shared" si="77"/>
        <v>5432</v>
      </c>
      <c r="BD234" s="3">
        <f t="shared" si="78"/>
        <v>8528</v>
      </c>
      <c r="BE234" s="3">
        <f t="shared" si="79"/>
        <v>1840697.2479999999</v>
      </c>
      <c r="BF234" s="3">
        <f t="shared" si="91"/>
        <v>1786006.2479999999</v>
      </c>
      <c r="BG234" s="2">
        <f t="shared" si="80"/>
        <v>338.13276229233884</v>
      </c>
      <c r="BH234" s="6">
        <f t="shared" si="81"/>
        <v>1.4999999999999999E-2</v>
      </c>
      <c r="BI234" s="3">
        <f t="shared" si="92"/>
        <v>1002566.0570158677</v>
      </c>
      <c r="BJ234" s="3">
        <f t="shared" si="82"/>
        <v>173800239.81826216</v>
      </c>
      <c r="BK234" s="3">
        <f t="shared" si="93"/>
        <v>39793084.18173784</v>
      </c>
      <c r="BL234" s="3">
        <f t="shared" si="94"/>
        <v>400904.56612427055</v>
      </c>
      <c r="BM234" s="3">
        <f t="shared" si="83"/>
        <v>5178.4110537087754</v>
      </c>
      <c r="BN234" s="3">
        <f t="shared" si="84"/>
        <v>4124</v>
      </c>
      <c r="BO234" s="3">
        <f t="shared" si="95"/>
        <v>10362.907810277138</v>
      </c>
      <c r="BP234" s="3">
        <f t="shared" si="96"/>
        <v>396780.56612427055</v>
      </c>
      <c r="BQ234" s="3">
        <f t="shared" si="85"/>
        <v>108033417.55240226</v>
      </c>
      <c r="BR234" s="3">
        <f t="shared" si="97"/>
        <v>105559906.44759774</v>
      </c>
      <c r="BS234" s="3">
        <f t="shared" si="98"/>
        <v>116983.40504030905</v>
      </c>
      <c r="BT234" s="3">
        <f t="shared" si="86"/>
        <v>354.07570135478574</v>
      </c>
      <c r="BU234" s="3">
        <f t="shared" si="87"/>
        <v>4679.3362016123619</v>
      </c>
      <c r="BV234" s="3">
        <f t="shared" si="88"/>
        <v>3023.8823505673249</v>
      </c>
      <c r="BW234" s="3">
        <f t="shared" si="99"/>
        <v>109280.18648812936</v>
      </c>
      <c r="BX234" s="3">
        <f t="shared" si="89"/>
        <v>506060.75261239993</v>
      </c>
      <c r="BY234" s="3">
        <f t="shared" si="100"/>
        <v>0</v>
      </c>
    </row>
    <row r="235" spans="1:77" x14ac:dyDescent="0.25">
      <c r="A235">
        <v>161921</v>
      </c>
      <c r="B235" t="s">
        <v>309</v>
      </c>
      <c r="C235" s="37">
        <v>42779.493055555555</v>
      </c>
      <c r="D235" s="5" t="s">
        <v>75</v>
      </c>
      <c r="E235" s="2">
        <v>1911.308</v>
      </c>
      <c r="F235" s="2">
        <v>134.75399999999999</v>
      </c>
      <c r="G235" s="2">
        <v>41</v>
      </c>
      <c r="H235" s="2">
        <v>1.095</v>
      </c>
      <c r="I235" s="2">
        <v>0</v>
      </c>
      <c r="J235" s="2">
        <v>0</v>
      </c>
      <c r="K235" s="2">
        <v>0</v>
      </c>
      <c r="L235" s="2">
        <v>164.39500000000001</v>
      </c>
      <c r="M235" s="2">
        <v>97</v>
      </c>
      <c r="N235" s="2">
        <v>1885.701</v>
      </c>
      <c r="O235" s="2">
        <v>0.74099999999999999</v>
      </c>
      <c r="P235" s="2">
        <v>148.43899999999999</v>
      </c>
      <c r="Q235" s="2">
        <v>0</v>
      </c>
      <c r="R235" s="3">
        <v>170500</v>
      </c>
      <c r="S235" s="3">
        <v>0</v>
      </c>
      <c r="T235" s="3">
        <v>-6484</v>
      </c>
      <c r="U235" s="3">
        <v>-251</v>
      </c>
      <c r="V235" s="3">
        <v>0</v>
      </c>
      <c r="W235" s="3">
        <v>245435</v>
      </c>
      <c r="X235" s="3">
        <v>85694</v>
      </c>
      <c r="Y235" s="4">
        <v>1</v>
      </c>
      <c r="Z235" s="4">
        <v>1.06</v>
      </c>
      <c r="AA235" s="5" t="s">
        <v>75</v>
      </c>
      <c r="AB235" s="3">
        <v>84033</v>
      </c>
      <c r="AC235" s="3">
        <v>6191042</v>
      </c>
      <c r="AD235" s="2">
        <v>2632.9193761000001</v>
      </c>
      <c r="AE235" s="3">
        <v>179280258</v>
      </c>
      <c r="AF235" s="3">
        <v>6314647</v>
      </c>
      <c r="AG235" s="3">
        <v>0</v>
      </c>
      <c r="AH235" s="3">
        <v>6567233</v>
      </c>
      <c r="AI235" s="4">
        <v>1.04</v>
      </c>
      <c r="AJ235" s="3">
        <v>576959855</v>
      </c>
      <c r="AK235" s="3">
        <v>844380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5140</v>
      </c>
      <c r="AR235" s="3">
        <v>5359</v>
      </c>
      <c r="AS235" s="3">
        <v>16128416</v>
      </c>
      <c r="AT235" s="2">
        <v>2995.7249999999999</v>
      </c>
      <c r="AV235" s="5" t="s">
        <v>1776</v>
      </c>
      <c r="AX235" s="3">
        <v>0</v>
      </c>
      <c r="AZ235" s="3">
        <v>0</v>
      </c>
      <c r="BA235" s="3">
        <f t="shared" si="90"/>
        <v>5773</v>
      </c>
      <c r="BB235" s="3">
        <f t="shared" si="76"/>
        <v>5140</v>
      </c>
      <c r="BC235" s="3">
        <f t="shared" si="77"/>
        <v>5359</v>
      </c>
      <c r="BD235" s="3">
        <f t="shared" si="78"/>
        <v>5773</v>
      </c>
      <c r="BE235" s="3">
        <f t="shared" si="79"/>
        <v>16128416.028679997</v>
      </c>
      <c r="BF235" s="3">
        <f t="shared" si="91"/>
        <v>15718965.028679997</v>
      </c>
      <c r="BG235" s="2">
        <f t="shared" si="80"/>
        <v>2995.6771843161268</v>
      </c>
      <c r="BH235" s="6">
        <f t="shared" si="81"/>
        <v>1.4999999999999999E-2</v>
      </c>
      <c r="BI235" s="3">
        <f t="shared" si="92"/>
        <v>6295260.9544515256</v>
      </c>
      <c r="BJ235" s="3">
        <f t="shared" si="82"/>
        <v>1539778072.7384892</v>
      </c>
      <c r="BK235" s="3">
        <f t="shared" si="93"/>
        <v>0</v>
      </c>
      <c r="BL235" s="3">
        <f t="shared" si="94"/>
        <v>0</v>
      </c>
      <c r="BM235" s="3">
        <f t="shared" si="83"/>
        <v>0</v>
      </c>
      <c r="BN235" s="3">
        <f t="shared" si="84"/>
        <v>0</v>
      </c>
      <c r="BO235" s="3">
        <f t="shared" si="95"/>
        <v>0</v>
      </c>
      <c r="BP235" s="3">
        <f t="shared" si="96"/>
        <v>0</v>
      </c>
      <c r="BQ235" s="3">
        <f t="shared" si="85"/>
        <v>957118860.38900256</v>
      </c>
      <c r="BR235" s="3">
        <f t="shared" si="97"/>
        <v>0</v>
      </c>
      <c r="BS235" s="3">
        <f t="shared" si="98"/>
        <v>0</v>
      </c>
      <c r="BT235" s="3">
        <f t="shared" si="86"/>
        <v>0</v>
      </c>
      <c r="BU235" s="3">
        <f t="shared" si="87"/>
        <v>0</v>
      </c>
      <c r="BV235" s="3">
        <f t="shared" si="88"/>
        <v>0</v>
      </c>
      <c r="BW235" s="3">
        <f t="shared" si="99"/>
        <v>0</v>
      </c>
      <c r="BX235" s="3">
        <f t="shared" si="89"/>
        <v>0</v>
      </c>
      <c r="BY235" s="3">
        <f t="shared" si="100"/>
        <v>10358817.478679996</v>
      </c>
    </row>
    <row r="236" spans="1:77" x14ac:dyDescent="0.25">
      <c r="A236">
        <v>170902</v>
      </c>
      <c r="B236" t="s">
        <v>310</v>
      </c>
      <c r="C236" s="37">
        <v>42779.493055555555</v>
      </c>
      <c r="D236" s="5" t="s">
        <v>75</v>
      </c>
      <c r="E236" s="2">
        <v>51506.766000000003</v>
      </c>
      <c r="F236" s="2">
        <v>3476.0320000000002</v>
      </c>
      <c r="G236" s="2">
        <v>947.79499999999996</v>
      </c>
      <c r="H236" s="2">
        <v>12.2</v>
      </c>
      <c r="I236" s="2">
        <v>0</v>
      </c>
      <c r="J236" s="2">
        <v>9.2729999999999997</v>
      </c>
      <c r="K236" s="2">
        <v>0</v>
      </c>
      <c r="L236" s="2">
        <v>2162.9279999999999</v>
      </c>
      <c r="M236" s="2">
        <v>2739.1759999999999</v>
      </c>
      <c r="N236" s="2">
        <v>21154.833999999999</v>
      </c>
      <c r="O236" s="2">
        <v>6.9569999999999999</v>
      </c>
      <c r="P236" s="2">
        <v>6339.0240000000003</v>
      </c>
      <c r="Q236" s="2">
        <v>0</v>
      </c>
      <c r="R236" s="3">
        <v>4218331</v>
      </c>
      <c r="S236" s="3">
        <v>0</v>
      </c>
      <c r="T236" s="3">
        <v>-332488</v>
      </c>
      <c r="U236" s="3">
        <v>-12848</v>
      </c>
      <c r="V236" s="3">
        <v>0</v>
      </c>
      <c r="W236" s="3">
        <v>6979574</v>
      </c>
      <c r="X236" s="3">
        <v>3604369</v>
      </c>
      <c r="Y236" s="4">
        <v>0.99329999999999996</v>
      </c>
      <c r="Z236" s="4">
        <v>1.1599999999999999</v>
      </c>
      <c r="AA236" s="5" t="s">
        <v>76</v>
      </c>
      <c r="AB236" s="3">
        <v>19971389</v>
      </c>
      <c r="AC236" s="3">
        <v>69906371</v>
      </c>
      <c r="AD236" s="2">
        <v>28574.344137499898</v>
      </c>
      <c r="AE236" s="3">
        <v>3995691164</v>
      </c>
      <c r="AF236" s="3">
        <v>295510547</v>
      </c>
      <c r="AG236" s="3">
        <v>0</v>
      </c>
      <c r="AH236" s="3">
        <v>309403975</v>
      </c>
      <c r="AI236" s="4">
        <v>1.04</v>
      </c>
      <c r="AJ236" s="3">
        <v>29588708484</v>
      </c>
      <c r="AK236" s="3">
        <v>21517654</v>
      </c>
      <c r="AL236" s="3">
        <v>0</v>
      </c>
      <c r="AM236" s="3">
        <v>0</v>
      </c>
      <c r="AN236" s="3">
        <v>3700000</v>
      </c>
      <c r="AO236" s="3">
        <v>0</v>
      </c>
      <c r="AP236" s="3">
        <v>0</v>
      </c>
      <c r="AQ236" s="3">
        <v>5106</v>
      </c>
      <c r="AR236" s="3">
        <v>5686</v>
      </c>
      <c r="AS236" s="3">
        <v>376008778</v>
      </c>
      <c r="AT236" s="2">
        <v>67870.741999999998</v>
      </c>
      <c r="AU236" s="2">
        <v>69656</v>
      </c>
      <c r="AV236" s="5" t="s">
        <v>1459</v>
      </c>
      <c r="AW236" s="3">
        <v>0</v>
      </c>
      <c r="AX236" s="3">
        <v>0</v>
      </c>
      <c r="AY236" s="3">
        <v>0</v>
      </c>
      <c r="AZ236" s="3">
        <v>0</v>
      </c>
      <c r="BA236" s="3">
        <f t="shared" si="90"/>
        <v>5686</v>
      </c>
      <c r="BB236" s="3">
        <f t="shared" si="76"/>
        <v>5106</v>
      </c>
      <c r="BC236" s="3">
        <f t="shared" si="77"/>
        <v>5686</v>
      </c>
      <c r="BD236" s="3">
        <f t="shared" si="78"/>
        <v>5686</v>
      </c>
      <c r="BE236" s="3">
        <f t="shared" si="79"/>
        <v>376008774.54774004</v>
      </c>
      <c r="BF236" s="3">
        <f t="shared" si="91"/>
        <v>365143357.54774004</v>
      </c>
      <c r="BG236" s="2">
        <f t="shared" si="80"/>
        <v>67865.285401738001</v>
      </c>
      <c r="BH236" s="6">
        <f t="shared" si="81"/>
        <v>1.4999999999999999E-2</v>
      </c>
      <c r="BI236" s="3">
        <f t="shared" si="92"/>
        <v>191945857.33442298</v>
      </c>
      <c r="BJ236" s="3">
        <f t="shared" si="82"/>
        <v>34882756696.493332</v>
      </c>
      <c r="BK236" s="3">
        <f t="shared" si="93"/>
        <v>0</v>
      </c>
      <c r="BL236" s="3">
        <f t="shared" si="94"/>
        <v>0</v>
      </c>
      <c r="BM236" s="3">
        <f t="shared" si="83"/>
        <v>0</v>
      </c>
      <c r="BN236" s="3">
        <f t="shared" si="84"/>
        <v>0</v>
      </c>
      <c r="BO236" s="3">
        <f t="shared" si="95"/>
        <v>0</v>
      </c>
      <c r="BP236" s="3">
        <f t="shared" si="96"/>
        <v>0</v>
      </c>
      <c r="BQ236" s="3">
        <f t="shared" si="85"/>
        <v>21682958685.855293</v>
      </c>
      <c r="BR236" s="3">
        <f t="shared" si="97"/>
        <v>7905749798.1447067</v>
      </c>
      <c r="BS236" s="3">
        <f t="shared" si="98"/>
        <v>0</v>
      </c>
      <c r="BT236" s="3">
        <f t="shared" si="86"/>
        <v>0</v>
      </c>
      <c r="BU236" s="3">
        <f t="shared" si="87"/>
        <v>0</v>
      </c>
      <c r="BV236" s="3">
        <f t="shared" si="88"/>
        <v>0</v>
      </c>
      <c r="BW236" s="3">
        <f t="shared" si="99"/>
        <v>0</v>
      </c>
      <c r="BX236" s="3">
        <f t="shared" si="89"/>
        <v>0</v>
      </c>
      <c r="BY236" s="3">
        <f t="shared" si="100"/>
        <v>82104133.176168025</v>
      </c>
    </row>
    <row r="237" spans="1:77" x14ac:dyDescent="0.25">
      <c r="A237">
        <v>147901</v>
      </c>
      <c r="B237" t="s">
        <v>311</v>
      </c>
      <c r="C237" s="37">
        <v>42779.493055555555</v>
      </c>
      <c r="D237" s="5" t="s">
        <v>75</v>
      </c>
      <c r="E237" s="2">
        <v>280.50900000000001</v>
      </c>
      <c r="F237" s="2">
        <v>40.06</v>
      </c>
      <c r="G237" s="2">
        <v>25.5</v>
      </c>
      <c r="H237" s="2">
        <v>0</v>
      </c>
      <c r="I237" s="2">
        <v>0</v>
      </c>
      <c r="J237" s="2">
        <v>0</v>
      </c>
      <c r="K237" s="2">
        <v>0</v>
      </c>
      <c r="L237" s="2">
        <v>16.125</v>
      </c>
      <c r="M237" s="2">
        <v>5.5</v>
      </c>
      <c r="N237" s="2">
        <v>275</v>
      </c>
      <c r="O237" s="2">
        <v>0.3</v>
      </c>
      <c r="P237" s="2">
        <v>48.905999999999899</v>
      </c>
      <c r="Q237" s="2">
        <v>0</v>
      </c>
      <c r="R237" s="3">
        <v>19834</v>
      </c>
      <c r="S237" s="3">
        <v>0</v>
      </c>
      <c r="T237" s="3">
        <v>-437</v>
      </c>
      <c r="U237" s="3">
        <v>-17</v>
      </c>
      <c r="V237" s="3">
        <v>0</v>
      </c>
      <c r="W237" s="3">
        <v>19576</v>
      </c>
      <c r="X237" s="3">
        <v>34616</v>
      </c>
      <c r="Y237" s="4">
        <v>1</v>
      </c>
      <c r="Z237" s="4">
        <v>1.05</v>
      </c>
      <c r="AA237" s="5" t="s">
        <v>75</v>
      </c>
      <c r="AB237" s="3">
        <v>9523</v>
      </c>
      <c r="AC237" s="3">
        <v>913905</v>
      </c>
      <c r="AD237" s="2">
        <v>415.16539310000002</v>
      </c>
      <c r="AE237" s="3">
        <v>21460433</v>
      </c>
      <c r="AF237" s="3">
        <v>392049</v>
      </c>
      <c r="AG237" s="3">
        <v>0</v>
      </c>
      <c r="AH237" s="3">
        <v>407731</v>
      </c>
      <c r="AI237" s="4">
        <v>1.04</v>
      </c>
      <c r="AJ237" s="3">
        <v>38834570</v>
      </c>
      <c r="AK237" s="3">
        <v>123863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5140</v>
      </c>
      <c r="AR237" s="3">
        <v>5322</v>
      </c>
      <c r="AS237" s="3">
        <v>3094255</v>
      </c>
      <c r="AT237" s="2">
        <v>584.25199999999995</v>
      </c>
      <c r="AV237" s="5" t="s">
        <v>1741</v>
      </c>
      <c r="AX237" s="3">
        <v>0</v>
      </c>
      <c r="AZ237" s="3">
        <v>0</v>
      </c>
      <c r="BA237" s="3">
        <f t="shared" si="90"/>
        <v>7078</v>
      </c>
      <c r="BB237" s="3">
        <f t="shared" si="76"/>
        <v>5140</v>
      </c>
      <c r="BC237" s="3">
        <f t="shared" si="77"/>
        <v>5322</v>
      </c>
      <c r="BD237" s="3">
        <f t="shared" si="78"/>
        <v>7078</v>
      </c>
      <c r="BE237" s="3">
        <f t="shared" si="79"/>
        <v>3094255.0353000006</v>
      </c>
      <c r="BF237" s="3">
        <f t="shared" si="91"/>
        <v>3055282.0353000006</v>
      </c>
      <c r="BG237" s="2">
        <f t="shared" si="80"/>
        <v>584.24908012165577</v>
      </c>
      <c r="BH237" s="6">
        <f t="shared" si="81"/>
        <v>1.4999999999999999E-2</v>
      </c>
      <c r="BI237" s="3">
        <f t="shared" si="92"/>
        <v>1175647.914265027</v>
      </c>
      <c r="BJ237" s="3">
        <f t="shared" si="82"/>
        <v>300304027.18253106</v>
      </c>
      <c r="BK237" s="3">
        <f t="shared" si="93"/>
        <v>0</v>
      </c>
      <c r="BL237" s="3">
        <f t="shared" si="94"/>
        <v>0</v>
      </c>
      <c r="BM237" s="3">
        <f t="shared" si="83"/>
        <v>0</v>
      </c>
      <c r="BN237" s="3">
        <f t="shared" si="84"/>
        <v>0</v>
      </c>
      <c r="BO237" s="3">
        <f t="shared" si="95"/>
        <v>0</v>
      </c>
      <c r="BP237" s="3">
        <f t="shared" si="96"/>
        <v>0</v>
      </c>
      <c r="BQ237" s="3">
        <f t="shared" si="85"/>
        <v>186667581.09886903</v>
      </c>
      <c r="BR237" s="3">
        <f t="shared" si="97"/>
        <v>0</v>
      </c>
      <c r="BS237" s="3">
        <f t="shared" si="98"/>
        <v>0</v>
      </c>
      <c r="BT237" s="3">
        <f t="shared" si="86"/>
        <v>0</v>
      </c>
      <c r="BU237" s="3">
        <f t="shared" si="87"/>
        <v>0</v>
      </c>
      <c r="BV237" s="3">
        <f t="shared" si="88"/>
        <v>0</v>
      </c>
      <c r="BW237" s="3">
        <f t="shared" si="99"/>
        <v>0</v>
      </c>
      <c r="BX237" s="3">
        <f t="shared" si="89"/>
        <v>0</v>
      </c>
      <c r="BY237" s="3">
        <f t="shared" si="100"/>
        <v>2705909.3353000004</v>
      </c>
    </row>
    <row r="238" spans="1:77" x14ac:dyDescent="0.25">
      <c r="A238">
        <v>60902</v>
      </c>
      <c r="B238" t="s">
        <v>312</v>
      </c>
      <c r="C238" s="37">
        <v>42779.493055555555</v>
      </c>
      <c r="D238" s="5" t="s">
        <v>75</v>
      </c>
      <c r="E238" s="2">
        <v>657.48</v>
      </c>
      <c r="F238" s="2">
        <v>81.44</v>
      </c>
      <c r="G238" s="2">
        <v>12</v>
      </c>
      <c r="H238" s="2">
        <v>0</v>
      </c>
      <c r="I238" s="2">
        <v>0</v>
      </c>
      <c r="J238" s="2">
        <v>0</v>
      </c>
      <c r="K238" s="2">
        <v>0</v>
      </c>
      <c r="L238" s="2">
        <v>76</v>
      </c>
      <c r="M238" s="2">
        <v>38</v>
      </c>
      <c r="N238" s="2">
        <v>548</v>
      </c>
      <c r="O238" s="2">
        <v>0</v>
      </c>
      <c r="P238" s="2">
        <v>12</v>
      </c>
      <c r="Q238" s="2">
        <v>0</v>
      </c>
      <c r="R238" s="3">
        <v>62150</v>
      </c>
      <c r="S238" s="3">
        <v>0</v>
      </c>
      <c r="T238" s="3">
        <v>-1877</v>
      </c>
      <c r="U238" s="3">
        <v>-73</v>
      </c>
      <c r="V238" s="3">
        <v>0</v>
      </c>
      <c r="W238" s="3">
        <v>88186</v>
      </c>
      <c r="X238" s="3">
        <v>7783</v>
      </c>
      <c r="Y238" s="4">
        <v>1</v>
      </c>
      <c r="Z238" s="4">
        <v>1.03</v>
      </c>
      <c r="AA238" s="5" t="s">
        <v>75</v>
      </c>
      <c r="AB238" s="3">
        <v>161474</v>
      </c>
      <c r="AC238" s="3">
        <v>2763801</v>
      </c>
      <c r="AD238" s="2">
        <v>1185.5234312</v>
      </c>
      <c r="AE238" s="3">
        <v>68286401</v>
      </c>
      <c r="AF238" s="3">
        <v>1808768</v>
      </c>
      <c r="AG238" s="3">
        <v>198965</v>
      </c>
      <c r="AH238" s="3">
        <v>2116259</v>
      </c>
      <c r="AI238" s="4">
        <v>1.17</v>
      </c>
      <c r="AJ238" s="3">
        <v>167026258</v>
      </c>
      <c r="AK238" s="3">
        <v>292450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5140</v>
      </c>
      <c r="AR238" s="3">
        <v>5249</v>
      </c>
      <c r="AS238" s="3">
        <v>6440325</v>
      </c>
      <c r="AT238" s="2">
        <v>1211.403</v>
      </c>
      <c r="AV238" s="5" t="s">
        <v>1460</v>
      </c>
      <c r="BA238" s="3">
        <f t="shared" si="90"/>
        <v>6486</v>
      </c>
      <c r="BB238" s="3">
        <f t="shared" si="76"/>
        <v>5140</v>
      </c>
      <c r="BC238" s="3">
        <f t="shared" si="77"/>
        <v>5249</v>
      </c>
      <c r="BD238" s="3">
        <f t="shared" si="78"/>
        <v>6486</v>
      </c>
      <c r="BE238" s="3">
        <f t="shared" si="79"/>
        <v>6440324.8800000008</v>
      </c>
      <c r="BF238" s="3">
        <f t="shared" si="91"/>
        <v>6291865.8800000008</v>
      </c>
      <c r="BG238" s="2">
        <f t="shared" si="80"/>
        <v>1211.38869192279</v>
      </c>
      <c r="BH238" s="6">
        <f t="shared" si="81"/>
        <v>1.4999999999999999E-2</v>
      </c>
      <c r="BI238" s="3">
        <f t="shared" si="92"/>
        <v>2696647.442112572</v>
      </c>
      <c r="BJ238" s="3">
        <f t="shared" si="82"/>
        <v>622653787.64831412</v>
      </c>
      <c r="BK238" s="3">
        <f t="shared" si="93"/>
        <v>0</v>
      </c>
      <c r="BL238" s="3">
        <f t="shared" si="94"/>
        <v>0</v>
      </c>
      <c r="BM238" s="3">
        <f t="shared" si="83"/>
        <v>0</v>
      </c>
      <c r="BN238" s="3">
        <f t="shared" si="84"/>
        <v>0</v>
      </c>
      <c r="BO238" s="3">
        <f t="shared" si="95"/>
        <v>0</v>
      </c>
      <c r="BP238" s="3">
        <f t="shared" si="96"/>
        <v>0</v>
      </c>
      <c r="BQ238" s="3">
        <f t="shared" si="85"/>
        <v>387038687.06933141</v>
      </c>
      <c r="BR238" s="3">
        <f t="shared" si="97"/>
        <v>0</v>
      </c>
      <c r="BS238" s="3">
        <f t="shared" si="98"/>
        <v>0</v>
      </c>
      <c r="BT238" s="3">
        <f t="shared" si="86"/>
        <v>0</v>
      </c>
      <c r="BU238" s="3">
        <f t="shared" si="87"/>
        <v>0</v>
      </c>
      <c r="BV238" s="3">
        <f t="shared" si="88"/>
        <v>0</v>
      </c>
      <c r="BW238" s="3">
        <f t="shared" si="99"/>
        <v>0</v>
      </c>
      <c r="BX238" s="3">
        <f t="shared" si="89"/>
        <v>0</v>
      </c>
      <c r="BY238" s="3">
        <f t="shared" si="100"/>
        <v>4770062.3000000007</v>
      </c>
    </row>
    <row r="239" spans="1:77" x14ac:dyDescent="0.25">
      <c r="A239">
        <v>57922</v>
      </c>
      <c r="B239" t="s">
        <v>313</v>
      </c>
      <c r="C239" s="37">
        <v>42779.493055555555</v>
      </c>
      <c r="D239" s="5" t="s">
        <v>75</v>
      </c>
      <c r="E239" s="2">
        <v>11077.36</v>
      </c>
      <c r="F239" s="2">
        <v>608.14</v>
      </c>
      <c r="G239" s="2">
        <v>39</v>
      </c>
      <c r="H239" s="2">
        <v>0</v>
      </c>
      <c r="I239" s="2">
        <v>0</v>
      </c>
      <c r="J239" s="2">
        <v>0</v>
      </c>
      <c r="K239" s="2">
        <v>0</v>
      </c>
      <c r="L239" s="2">
        <v>348.74</v>
      </c>
      <c r="M239" s="2">
        <v>581.01900000000001</v>
      </c>
      <c r="N239" s="2">
        <v>891</v>
      </c>
      <c r="O239" s="2">
        <v>0</v>
      </c>
      <c r="P239" s="2">
        <v>977.23</v>
      </c>
      <c r="Q239" s="2">
        <v>0</v>
      </c>
      <c r="R239" s="3">
        <v>1050811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541483</v>
      </c>
      <c r="Y239" s="4">
        <v>1</v>
      </c>
      <c r="Z239" s="4">
        <v>1.1100000000000001</v>
      </c>
      <c r="AA239" s="5" t="s">
        <v>75</v>
      </c>
      <c r="AB239" s="3">
        <v>6202354</v>
      </c>
      <c r="AC239" s="3">
        <v>10815351</v>
      </c>
      <c r="AD239" s="2">
        <v>4597.9884026</v>
      </c>
      <c r="AE239" s="3">
        <v>1888361123</v>
      </c>
      <c r="AF239" s="3">
        <v>97265206</v>
      </c>
      <c r="AG239" s="3">
        <v>10699173</v>
      </c>
      <c r="AH239" s="3">
        <v>113800291</v>
      </c>
      <c r="AI239" s="4">
        <v>1.17</v>
      </c>
      <c r="AJ239" s="3">
        <v>9165186691</v>
      </c>
      <c r="AK239" s="3">
        <v>4475449</v>
      </c>
      <c r="AL239" s="3">
        <v>0</v>
      </c>
      <c r="AM239" s="3">
        <v>0</v>
      </c>
      <c r="AN239" s="3">
        <v>506881</v>
      </c>
      <c r="AO239" s="3">
        <v>0</v>
      </c>
      <c r="AP239" s="3">
        <v>0</v>
      </c>
      <c r="AQ239" s="3">
        <v>5140</v>
      </c>
      <c r="AR239" s="3">
        <v>5541</v>
      </c>
      <c r="AS239" s="3">
        <v>70561793</v>
      </c>
      <c r="AT239" s="2">
        <v>13034.191000000001</v>
      </c>
      <c r="AU239" s="2">
        <v>13331.69</v>
      </c>
      <c r="AV239" s="5" t="s">
        <v>1323</v>
      </c>
      <c r="AW239" s="3">
        <v>25006010</v>
      </c>
      <c r="AX239" s="3">
        <v>5680903</v>
      </c>
      <c r="AY239" s="3">
        <v>359953</v>
      </c>
      <c r="AZ239" s="3">
        <v>237808</v>
      </c>
      <c r="BA239" s="3">
        <f t="shared" si="90"/>
        <v>5541</v>
      </c>
      <c r="BB239" s="3">
        <f t="shared" si="76"/>
        <v>5140</v>
      </c>
      <c r="BC239" s="3">
        <f t="shared" si="77"/>
        <v>5541</v>
      </c>
      <c r="BD239" s="3">
        <f t="shared" si="78"/>
        <v>5541</v>
      </c>
      <c r="BE239" s="3">
        <f t="shared" si="79"/>
        <v>70561793.155480012</v>
      </c>
      <c r="BF239" s="3">
        <f t="shared" si="91"/>
        <v>69510982.155480012</v>
      </c>
      <c r="BG239" s="2">
        <f t="shared" si="80"/>
        <v>13034.190832167318</v>
      </c>
      <c r="BH239" s="6">
        <f t="shared" si="81"/>
        <v>1.4999999999999999E-2</v>
      </c>
      <c r="BI239" s="3">
        <f t="shared" si="92"/>
        <v>43765650.166344367</v>
      </c>
      <c r="BJ239" s="3">
        <f t="shared" si="82"/>
        <v>6699574087.7340012</v>
      </c>
      <c r="BK239" s="3">
        <f t="shared" si="93"/>
        <v>2465612603.2659988</v>
      </c>
      <c r="BL239" s="3">
        <f t="shared" si="94"/>
        <v>26166222.88865754</v>
      </c>
      <c r="BM239" s="3">
        <f t="shared" si="83"/>
        <v>5454.8060579162293</v>
      </c>
      <c r="BN239" s="3">
        <f t="shared" si="84"/>
        <v>359953</v>
      </c>
      <c r="BO239" s="3">
        <f t="shared" si="95"/>
        <v>116547.69164013493</v>
      </c>
      <c r="BP239" s="3">
        <f t="shared" si="96"/>
        <v>25806269.888657536</v>
      </c>
      <c r="BQ239" s="3">
        <f t="shared" si="85"/>
        <v>4164423970.8774581</v>
      </c>
      <c r="BR239" s="3">
        <f t="shared" si="97"/>
        <v>5000762720.1225414</v>
      </c>
      <c r="BS239" s="3">
        <f t="shared" si="98"/>
        <v>5837745.2940572789</v>
      </c>
      <c r="BT239" s="3">
        <f t="shared" si="86"/>
        <v>372.97502917826819</v>
      </c>
      <c r="BU239" s="3">
        <f t="shared" si="87"/>
        <v>233509.81176229115</v>
      </c>
      <c r="BV239" s="3">
        <f t="shared" si="88"/>
        <v>26002.061562364961</v>
      </c>
      <c r="BW239" s="3">
        <f t="shared" si="99"/>
        <v>5578233.4207326239</v>
      </c>
      <c r="BX239" s="3">
        <f t="shared" si="89"/>
        <v>31384503.309390161</v>
      </c>
      <c r="BY239" s="3">
        <f t="shared" si="100"/>
        <v>0</v>
      </c>
    </row>
    <row r="240" spans="1:77" x14ac:dyDescent="0.25">
      <c r="A240">
        <v>50910</v>
      </c>
      <c r="B240" t="s">
        <v>314</v>
      </c>
      <c r="C240" s="37">
        <v>42779.493055555555</v>
      </c>
      <c r="D240" s="5" t="s">
        <v>75</v>
      </c>
      <c r="E240" s="2">
        <v>6821.2369999999901</v>
      </c>
      <c r="F240" s="2">
        <v>433.40600000000001</v>
      </c>
      <c r="G240" s="2">
        <v>211.17</v>
      </c>
      <c r="H240" s="2">
        <v>2.1230000000000002</v>
      </c>
      <c r="I240" s="2">
        <v>0</v>
      </c>
      <c r="J240" s="2">
        <v>0</v>
      </c>
      <c r="K240" s="2">
        <v>0</v>
      </c>
      <c r="L240" s="2">
        <v>455.74900000000002</v>
      </c>
      <c r="M240" s="2">
        <v>370.86399999999998</v>
      </c>
      <c r="N240" s="2">
        <v>4457.0780000000004</v>
      </c>
      <c r="O240" s="2">
        <v>0.20699999999999999</v>
      </c>
      <c r="P240" s="2">
        <v>124.395</v>
      </c>
      <c r="Q240" s="2">
        <v>0</v>
      </c>
      <c r="R240" s="3">
        <v>577733</v>
      </c>
      <c r="S240" s="3">
        <v>0</v>
      </c>
      <c r="T240" s="3">
        <v>-14372</v>
      </c>
      <c r="U240" s="3">
        <v>-556</v>
      </c>
      <c r="V240" s="3">
        <v>0</v>
      </c>
      <c r="W240" s="3">
        <v>494995</v>
      </c>
      <c r="X240" s="3">
        <v>66663</v>
      </c>
      <c r="Y240" s="4">
        <v>0.98</v>
      </c>
      <c r="Z240" s="4">
        <v>1.0900000000000001</v>
      </c>
      <c r="AA240" s="5" t="s">
        <v>75</v>
      </c>
      <c r="AB240" s="3">
        <v>1160649</v>
      </c>
      <c r="AC240" s="3">
        <v>18145734</v>
      </c>
      <c r="AD240" s="2">
        <v>7422.4848693999902</v>
      </c>
      <c r="AE240" s="3">
        <v>403231225</v>
      </c>
      <c r="AF240" s="3">
        <v>13256888</v>
      </c>
      <c r="AG240" s="3">
        <v>0</v>
      </c>
      <c r="AH240" s="3">
        <v>14068534</v>
      </c>
      <c r="AI240" s="4">
        <v>1.04</v>
      </c>
      <c r="AJ240" s="3">
        <v>1278966829</v>
      </c>
      <c r="AK240" s="3">
        <v>2849349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5037</v>
      </c>
      <c r="AR240" s="3">
        <v>5359</v>
      </c>
      <c r="AS240" s="3">
        <v>49607878</v>
      </c>
      <c r="AT240" s="2">
        <v>9348.9240000000009</v>
      </c>
      <c r="AV240" s="5" t="s">
        <v>1276</v>
      </c>
      <c r="AX240" s="3">
        <v>0</v>
      </c>
      <c r="AZ240" s="3">
        <v>0</v>
      </c>
      <c r="BA240" s="3">
        <f t="shared" si="90"/>
        <v>5359</v>
      </c>
      <c r="BB240" s="3">
        <f t="shared" si="76"/>
        <v>5037</v>
      </c>
      <c r="BC240" s="3">
        <f t="shared" si="77"/>
        <v>5359</v>
      </c>
      <c r="BD240" s="3">
        <f t="shared" si="78"/>
        <v>5359</v>
      </c>
      <c r="BE240" s="3">
        <f t="shared" si="79"/>
        <v>49607879.147199944</v>
      </c>
      <c r="BF240" s="3">
        <f t="shared" si="91"/>
        <v>48549523.147199944</v>
      </c>
      <c r="BG240" s="2">
        <f t="shared" si="80"/>
        <v>9349.0080965381385</v>
      </c>
      <c r="BH240" s="6">
        <f t="shared" si="81"/>
        <v>1.4999999999999999E-2</v>
      </c>
      <c r="BI240" s="3">
        <f t="shared" si="92"/>
        <v>21468050.652234919</v>
      </c>
      <c r="BJ240" s="3">
        <f t="shared" si="82"/>
        <v>4805390161.6206036</v>
      </c>
      <c r="BK240" s="3">
        <f t="shared" si="93"/>
        <v>0</v>
      </c>
      <c r="BL240" s="3">
        <f t="shared" si="94"/>
        <v>0</v>
      </c>
      <c r="BM240" s="3">
        <f t="shared" si="83"/>
        <v>0</v>
      </c>
      <c r="BN240" s="3">
        <f t="shared" si="84"/>
        <v>0</v>
      </c>
      <c r="BO240" s="3">
        <f t="shared" si="95"/>
        <v>0</v>
      </c>
      <c r="BP240" s="3">
        <f t="shared" si="96"/>
        <v>0</v>
      </c>
      <c r="BQ240" s="3">
        <f t="shared" si="85"/>
        <v>2987008086.843935</v>
      </c>
      <c r="BR240" s="3">
        <f t="shared" si="97"/>
        <v>0</v>
      </c>
      <c r="BS240" s="3">
        <f t="shared" si="98"/>
        <v>0</v>
      </c>
      <c r="BT240" s="3">
        <f t="shared" si="86"/>
        <v>0</v>
      </c>
      <c r="BU240" s="3">
        <f t="shared" si="87"/>
        <v>0</v>
      </c>
      <c r="BV240" s="3">
        <f t="shared" si="88"/>
        <v>0</v>
      </c>
      <c r="BW240" s="3">
        <f t="shared" si="99"/>
        <v>0</v>
      </c>
      <c r="BX240" s="3">
        <f t="shared" si="89"/>
        <v>0</v>
      </c>
      <c r="BY240" s="3">
        <f t="shared" si="100"/>
        <v>37074004.222999945</v>
      </c>
    </row>
    <row r="241" spans="1:77" x14ac:dyDescent="0.25">
      <c r="A241">
        <v>178904</v>
      </c>
      <c r="B241" t="s">
        <v>315</v>
      </c>
      <c r="C241" s="37">
        <v>42779.493055555555</v>
      </c>
      <c r="D241" s="5" t="s">
        <v>75</v>
      </c>
      <c r="E241" s="2">
        <v>34539.523999999998</v>
      </c>
      <c r="F241" s="2">
        <v>2708.5970000000002</v>
      </c>
      <c r="G241" s="2">
        <v>893.56700000000001</v>
      </c>
      <c r="H241" s="2">
        <v>0.85699999999999998</v>
      </c>
      <c r="I241" s="2">
        <v>0</v>
      </c>
      <c r="J241" s="2">
        <v>0</v>
      </c>
      <c r="K241" s="2">
        <v>0</v>
      </c>
      <c r="L241" s="2">
        <v>1648.8610000000001</v>
      </c>
      <c r="M241" s="2">
        <v>1416.5650000000001</v>
      </c>
      <c r="N241" s="2">
        <v>29175.253000000001</v>
      </c>
      <c r="O241" s="2">
        <v>9.0090000000000003</v>
      </c>
      <c r="P241" s="2">
        <v>1693.5170000000001</v>
      </c>
      <c r="Q241" s="2">
        <v>0</v>
      </c>
      <c r="R241" s="3">
        <v>2662860</v>
      </c>
      <c r="S241" s="3">
        <v>0</v>
      </c>
      <c r="T241" s="3">
        <v>-151503</v>
      </c>
      <c r="U241" s="3">
        <v>-5855</v>
      </c>
      <c r="V241" s="3">
        <v>445145</v>
      </c>
      <c r="W241" s="3">
        <v>1610323</v>
      </c>
      <c r="X241" s="3">
        <v>938378</v>
      </c>
      <c r="Y241" s="4">
        <v>1</v>
      </c>
      <c r="Z241" s="4">
        <v>1.1100000000000001</v>
      </c>
      <c r="AA241" s="5" t="s">
        <v>75</v>
      </c>
      <c r="AB241" s="3">
        <v>14220074</v>
      </c>
      <c r="AC241" s="3">
        <v>116362770</v>
      </c>
      <c r="AD241" s="2">
        <v>49842.896108999899</v>
      </c>
      <c r="AE241" s="3">
        <v>5535406531</v>
      </c>
      <c r="AF241" s="3">
        <v>146026452</v>
      </c>
      <c r="AG241" s="3">
        <v>14603</v>
      </c>
      <c r="AH241" s="3">
        <v>154802642</v>
      </c>
      <c r="AI241" s="4">
        <v>1.0601</v>
      </c>
      <c r="AJ241" s="3">
        <v>13482483489</v>
      </c>
      <c r="AK241" s="3">
        <v>13933103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5140</v>
      </c>
      <c r="AR241" s="3">
        <v>5541</v>
      </c>
      <c r="AS241" s="3">
        <v>263084836</v>
      </c>
      <c r="AT241" s="2">
        <v>48476.504000000001</v>
      </c>
      <c r="AV241" s="5" t="s">
        <v>1323</v>
      </c>
      <c r="BA241" s="3">
        <f t="shared" si="90"/>
        <v>5541</v>
      </c>
      <c r="BB241" s="3">
        <f t="shared" si="76"/>
        <v>5140</v>
      </c>
      <c r="BC241" s="3">
        <f t="shared" si="77"/>
        <v>5541</v>
      </c>
      <c r="BD241" s="3">
        <f t="shared" si="78"/>
        <v>5541</v>
      </c>
      <c r="BE241" s="3">
        <f t="shared" si="79"/>
        <v>263084840.63044</v>
      </c>
      <c r="BF241" s="3">
        <f t="shared" si="91"/>
        <v>258518015.63044</v>
      </c>
      <c r="BG241" s="2">
        <f t="shared" si="80"/>
        <v>48475.406975884922</v>
      </c>
      <c r="BH241" s="6">
        <f t="shared" si="81"/>
        <v>1.4999999999999999E-2</v>
      </c>
      <c r="BI241" s="3">
        <f t="shared" si="92"/>
        <v>113067071.57102585</v>
      </c>
      <c r="BJ241" s="3">
        <f t="shared" si="82"/>
        <v>24916359185.604851</v>
      </c>
      <c r="BK241" s="3">
        <f t="shared" si="93"/>
        <v>0</v>
      </c>
      <c r="BL241" s="3">
        <f t="shared" si="94"/>
        <v>0</v>
      </c>
      <c r="BM241" s="3">
        <f t="shared" si="83"/>
        <v>0</v>
      </c>
      <c r="BN241" s="3">
        <f t="shared" si="84"/>
        <v>0</v>
      </c>
      <c r="BO241" s="3">
        <f t="shared" si="95"/>
        <v>0</v>
      </c>
      <c r="BP241" s="3">
        <f t="shared" si="96"/>
        <v>0</v>
      </c>
      <c r="BQ241" s="3">
        <f t="shared" si="85"/>
        <v>15487892528.795233</v>
      </c>
      <c r="BR241" s="3">
        <f t="shared" si="97"/>
        <v>0</v>
      </c>
      <c r="BS241" s="3">
        <f t="shared" si="98"/>
        <v>0</v>
      </c>
      <c r="BT241" s="3">
        <f t="shared" si="86"/>
        <v>0</v>
      </c>
      <c r="BU241" s="3">
        <f t="shared" si="87"/>
        <v>0</v>
      </c>
      <c r="BV241" s="3">
        <f t="shared" si="88"/>
        <v>0</v>
      </c>
      <c r="BW241" s="3">
        <f t="shared" si="99"/>
        <v>0</v>
      </c>
      <c r="BX241" s="3">
        <f t="shared" si="89"/>
        <v>0</v>
      </c>
      <c r="BY241" s="3">
        <f t="shared" si="100"/>
        <v>128260005.74044001</v>
      </c>
    </row>
    <row r="242" spans="1:77" x14ac:dyDescent="0.25">
      <c r="A242">
        <v>178807</v>
      </c>
      <c r="B242" t="s">
        <v>316</v>
      </c>
      <c r="C242" s="37">
        <v>42776.52847222222</v>
      </c>
      <c r="D242" s="5" t="s">
        <v>76</v>
      </c>
      <c r="E242" s="2">
        <v>155.27000000000001</v>
      </c>
      <c r="F242" s="2">
        <v>7.3849999999999998</v>
      </c>
      <c r="G242" s="2">
        <v>1.913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22</v>
      </c>
      <c r="O242" s="2">
        <v>0</v>
      </c>
      <c r="P242" s="2">
        <v>3.758</v>
      </c>
      <c r="Q242" s="2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2430</v>
      </c>
      <c r="Y242" s="4">
        <v>0</v>
      </c>
      <c r="Z242" s="4">
        <v>1</v>
      </c>
      <c r="AA242" s="5" t="s">
        <v>75</v>
      </c>
      <c r="AB242" s="3">
        <v>0</v>
      </c>
      <c r="AC242" s="3">
        <v>0</v>
      </c>
      <c r="AD242" s="2">
        <v>0</v>
      </c>
      <c r="AE242" s="3">
        <v>0</v>
      </c>
      <c r="AF242" s="3">
        <v>0</v>
      </c>
      <c r="AG242" s="3">
        <v>0</v>
      </c>
      <c r="AH242" s="3">
        <v>0</v>
      </c>
      <c r="AI242" s="4">
        <v>0</v>
      </c>
      <c r="AJ242" s="3">
        <v>0</v>
      </c>
      <c r="AK242" s="3">
        <v>63031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5050</v>
      </c>
      <c r="AR242" s="3">
        <v>5334</v>
      </c>
      <c r="AS242" s="3">
        <v>1096045</v>
      </c>
      <c r="AT242" s="2">
        <v>211.267</v>
      </c>
      <c r="AV242" s="5" t="s">
        <v>2031</v>
      </c>
      <c r="AX242" s="3">
        <v>0</v>
      </c>
      <c r="AZ242" s="3">
        <v>0</v>
      </c>
      <c r="BA242" s="3">
        <f t="shared" si="90"/>
        <v>6465</v>
      </c>
      <c r="BB242" s="3">
        <f t="shared" si="76"/>
        <v>5050</v>
      </c>
      <c r="BC242" s="3">
        <f t="shared" si="77"/>
        <v>5335</v>
      </c>
      <c r="BD242" s="3">
        <f t="shared" si="78"/>
        <v>6465</v>
      </c>
      <c r="BE242" s="3">
        <f t="shared" si="79"/>
        <v>1096044.4214999999</v>
      </c>
      <c r="BF242" s="3">
        <f t="shared" si="91"/>
        <v>1096044.4214999999</v>
      </c>
      <c r="BG242" s="2">
        <f t="shared" si="80"/>
        <v>211.24131352413073</v>
      </c>
      <c r="BH242" s="6">
        <f t="shared" si="81"/>
        <v>1.4999999999999999E-2</v>
      </c>
      <c r="BI242" s="3">
        <f t="shared" si="92"/>
        <v>0</v>
      </c>
      <c r="BJ242" s="3">
        <f t="shared" si="82"/>
        <v>108578035.15140319</v>
      </c>
      <c r="BK242" s="3">
        <f t="shared" si="93"/>
        <v>0</v>
      </c>
      <c r="BL242" s="3">
        <f t="shared" si="94"/>
        <v>0</v>
      </c>
      <c r="BM242" s="3">
        <f t="shared" si="83"/>
        <v>0</v>
      </c>
      <c r="BN242" s="3">
        <f t="shared" si="84"/>
        <v>0</v>
      </c>
      <c r="BO242" s="3">
        <f t="shared" si="95"/>
        <v>0</v>
      </c>
      <c r="BP242" s="3">
        <f t="shared" si="96"/>
        <v>0</v>
      </c>
      <c r="BQ242" s="3">
        <f t="shared" si="85"/>
        <v>67491599.670959771</v>
      </c>
      <c r="BR242" s="3">
        <f t="shared" si="97"/>
        <v>0</v>
      </c>
      <c r="BS242" s="3">
        <f t="shared" si="98"/>
        <v>0</v>
      </c>
      <c r="BT242" s="3">
        <f t="shared" si="86"/>
        <v>0</v>
      </c>
      <c r="BU242" s="3">
        <f t="shared" si="87"/>
        <v>0</v>
      </c>
      <c r="BV242" s="3">
        <f t="shared" si="88"/>
        <v>0</v>
      </c>
      <c r="BW242" s="3">
        <f t="shared" si="99"/>
        <v>0</v>
      </c>
      <c r="BX242" s="3">
        <f t="shared" si="89"/>
        <v>0</v>
      </c>
      <c r="BY242" s="3">
        <f t="shared" si="100"/>
        <v>1096044.4214999999</v>
      </c>
    </row>
    <row r="243" spans="1:77" x14ac:dyDescent="0.25">
      <c r="A243">
        <v>187904</v>
      </c>
      <c r="B243" t="s">
        <v>317</v>
      </c>
      <c r="C243" s="37">
        <v>42779.493055555555</v>
      </c>
      <c r="D243" s="5" t="s">
        <v>75</v>
      </c>
      <c r="E243" s="2">
        <v>854.56700000000001</v>
      </c>
      <c r="F243" s="2">
        <v>64.718000000000004</v>
      </c>
      <c r="G243" s="2">
        <v>38.67</v>
      </c>
      <c r="H243" s="2">
        <v>4.8</v>
      </c>
      <c r="I243" s="2">
        <v>0</v>
      </c>
      <c r="J243" s="2">
        <v>0</v>
      </c>
      <c r="K243" s="2">
        <v>0</v>
      </c>
      <c r="L243" s="2">
        <v>63.036999999999999</v>
      </c>
      <c r="M243" s="2">
        <v>47.161999999999999</v>
      </c>
      <c r="N243" s="2">
        <v>804.23099999999999</v>
      </c>
      <c r="O243" s="2">
        <v>9.4E-2</v>
      </c>
      <c r="P243" s="2">
        <v>91.638999999999996</v>
      </c>
      <c r="Q243" s="2">
        <v>0</v>
      </c>
      <c r="R243" s="3">
        <v>78734</v>
      </c>
      <c r="S243" s="3">
        <v>0</v>
      </c>
      <c r="T243" s="3">
        <v>-3712</v>
      </c>
      <c r="U243" s="3">
        <v>-144</v>
      </c>
      <c r="V243" s="3">
        <v>0</v>
      </c>
      <c r="W243" s="3">
        <v>105044</v>
      </c>
      <c r="X243" s="3">
        <v>57678</v>
      </c>
      <c r="Y243" s="4">
        <v>0.98329999999999995</v>
      </c>
      <c r="Z243" s="4">
        <v>1.07</v>
      </c>
      <c r="AA243" s="5" t="s">
        <v>75</v>
      </c>
      <c r="AB243" s="3">
        <v>87588</v>
      </c>
      <c r="AC243" s="3">
        <v>3959505</v>
      </c>
      <c r="AD243" s="2">
        <v>1624.8485214</v>
      </c>
      <c r="AE243" s="3">
        <v>158008872</v>
      </c>
      <c r="AF243" s="3">
        <v>3287810</v>
      </c>
      <c r="AG243" s="3">
        <v>0</v>
      </c>
      <c r="AH243" s="3">
        <v>3477395</v>
      </c>
      <c r="AI243" s="4">
        <v>1.04</v>
      </c>
      <c r="AJ243" s="3">
        <v>330283764</v>
      </c>
      <c r="AK243" s="3">
        <v>343628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5054</v>
      </c>
      <c r="AR243" s="3">
        <v>5305</v>
      </c>
      <c r="AS243" s="3">
        <v>7997184</v>
      </c>
      <c r="AT243" s="2">
        <v>1510.1310000000001</v>
      </c>
      <c r="AV243" s="5" t="s">
        <v>1847</v>
      </c>
      <c r="AX243" s="3">
        <v>0</v>
      </c>
      <c r="AZ243" s="3">
        <v>0</v>
      </c>
      <c r="BA243" s="3">
        <f t="shared" si="90"/>
        <v>6294</v>
      </c>
      <c r="BB243" s="3">
        <f t="shared" si="76"/>
        <v>5054</v>
      </c>
      <c r="BC243" s="3">
        <f t="shared" si="77"/>
        <v>5305</v>
      </c>
      <c r="BD243" s="3">
        <f t="shared" si="78"/>
        <v>6294</v>
      </c>
      <c r="BE243" s="3">
        <f t="shared" si="79"/>
        <v>7997183.4808199983</v>
      </c>
      <c r="BF243" s="3">
        <f t="shared" si="91"/>
        <v>7817117.4808199983</v>
      </c>
      <c r="BG243" s="2">
        <f t="shared" si="80"/>
        <v>1510.1283141844583</v>
      </c>
      <c r="BH243" s="6">
        <f t="shared" si="81"/>
        <v>1.4999999999999999E-2</v>
      </c>
      <c r="BI243" s="3">
        <f t="shared" si="92"/>
        <v>3417725.5347724766</v>
      </c>
      <c r="BJ243" s="3">
        <f t="shared" si="82"/>
        <v>776205953.49081159</v>
      </c>
      <c r="BK243" s="3">
        <f t="shared" si="93"/>
        <v>0</v>
      </c>
      <c r="BL243" s="3">
        <f t="shared" si="94"/>
        <v>0</v>
      </c>
      <c r="BM243" s="3">
        <f t="shared" si="83"/>
        <v>0</v>
      </c>
      <c r="BN243" s="3">
        <f t="shared" si="84"/>
        <v>0</v>
      </c>
      <c r="BO243" s="3">
        <f t="shared" si="95"/>
        <v>0</v>
      </c>
      <c r="BP243" s="3">
        <f t="shared" si="96"/>
        <v>0</v>
      </c>
      <c r="BQ243" s="3">
        <f t="shared" si="85"/>
        <v>482485996.3819344</v>
      </c>
      <c r="BR243" s="3">
        <f t="shared" si="97"/>
        <v>0</v>
      </c>
      <c r="BS243" s="3">
        <f t="shared" si="98"/>
        <v>0</v>
      </c>
      <c r="BT243" s="3">
        <f t="shared" si="86"/>
        <v>0</v>
      </c>
      <c r="BU243" s="3">
        <f t="shared" si="87"/>
        <v>0</v>
      </c>
      <c r="BV243" s="3">
        <f t="shared" si="88"/>
        <v>0</v>
      </c>
      <c r="BW243" s="3">
        <f t="shared" si="99"/>
        <v>0</v>
      </c>
      <c r="BX243" s="3">
        <f t="shared" si="89"/>
        <v>0</v>
      </c>
      <c r="BY243" s="3">
        <f t="shared" si="100"/>
        <v>4749503.2294079978</v>
      </c>
    </row>
    <row r="244" spans="1:77" x14ac:dyDescent="0.25">
      <c r="A244">
        <v>175903</v>
      </c>
      <c r="B244" t="s">
        <v>318</v>
      </c>
      <c r="C244" s="37">
        <v>42779.493055555555</v>
      </c>
      <c r="D244" s="5" t="s">
        <v>75</v>
      </c>
      <c r="E244" s="2">
        <v>5109.8220000000001</v>
      </c>
      <c r="F244" s="2">
        <v>402.08099999999899</v>
      </c>
      <c r="G244" s="2">
        <v>111.648</v>
      </c>
      <c r="H244" s="2">
        <v>11.55</v>
      </c>
      <c r="I244" s="2">
        <v>0</v>
      </c>
      <c r="J244" s="2">
        <v>0</v>
      </c>
      <c r="K244" s="2">
        <v>0</v>
      </c>
      <c r="L244" s="2">
        <v>348.23500000000001</v>
      </c>
      <c r="M244" s="2">
        <v>278.96899999999999</v>
      </c>
      <c r="N244" s="2">
        <v>4499.5</v>
      </c>
      <c r="O244" s="2">
        <v>1.758</v>
      </c>
      <c r="P244" s="2">
        <v>1146.0160000000001</v>
      </c>
      <c r="Q244" s="2">
        <v>0</v>
      </c>
      <c r="R244" s="3">
        <v>413345</v>
      </c>
      <c r="S244" s="3">
        <v>0</v>
      </c>
      <c r="T244" s="3">
        <v>-16078</v>
      </c>
      <c r="U244" s="3">
        <v>-622</v>
      </c>
      <c r="V244" s="3">
        <v>0</v>
      </c>
      <c r="W244" s="3">
        <v>363365</v>
      </c>
      <c r="X244" s="3">
        <v>606013</v>
      </c>
      <c r="Y244" s="4">
        <v>0.98</v>
      </c>
      <c r="Z244" s="4">
        <v>1.07</v>
      </c>
      <c r="AA244" s="5" t="s">
        <v>75</v>
      </c>
      <c r="AB244" s="3">
        <v>1775521</v>
      </c>
      <c r="AC244" s="3">
        <v>12377695</v>
      </c>
      <c r="AD244" s="2">
        <v>5449.6905545</v>
      </c>
      <c r="AE244" s="3">
        <v>686705610</v>
      </c>
      <c r="AF244" s="3">
        <v>14163228</v>
      </c>
      <c r="AG244" s="3">
        <v>0</v>
      </c>
      <c r="AH244" s="3">
        <v>15030364</v>
      </c>
      <c r="AI244" s="4">
        <v>1.04</v>
      </c>
      <c r="AJ244" s="3">
        <v>1430735664</v>
      </c>
      <c r="AK244" s="3">
        <v>2168106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5037</v>
      </c>
      <c r="AR244" s="3">
        <v>5288</v>
      </c>
      <c r="AS244" s="3">
        <v>38850783</v>
      </c>
      <c r="AT244" s="2">
        <v>7382.5709999999999</v>
      </c>
      <c r="AV244" s="5" t="s">
        <v>1806</v>
      </c>
      <c r="AX244" s="3">
        <v>0</v>
      </c>
      <c r="AZ244" s="3">
        <v>0</v>
      </c>
      <c r="BA244" s="3">
        <f t="shared" si="90"/>
        <v>5288</v>
      </c>
      <c r="BB244" s="3">
        <f t="shared" si="76"/>
        <v>5037</v>
      </c>
      <c r="BC244" s="3">
        <f t="shared" si="77"/>
        <v>5288</v>
      </c>
      <c r="BD244" s="3">
        <f t="shared" si="78"/>
        <v>5288</v>
      </c>
      <c r="BE244" s="3">
        <f t="shared" si="79"/>
        <v>38850783.890479997</v>
      </c>
      <c r="BF244" s="3">
        <f t="shared" si="91"/>
        <v>38090151.890479997</v>
      </c>
      <c r="BG244" s="2">
        <f t="shared" si="80"/>
        <v>7382.6005687490106</v>
      </c>
      <c r="BH244" s="6">
        <f t="shared" si="81"/>
        <v>1.4999999999999999E-2</v>
      </c>
      <c r="BI244" s="3">
        <f t="shared" si="92"/>
        <v>17005008.408293989</v>
      </c>
      <c r="BJ244" s="3">
        <f t="shared" si="82"/>
        <v>3794656692.3369913</v>
      </c>
      <c r="BK244" s="3">
        <f t="shared" si="93"/>
        <v>0</v>
      </c>
      <c r="BL244" s="3">
        <f t="shared" si="94"/>
        <v>0</v>
      </c>
      <c r="BM244" s="3">
        <f t="shared" si="83"/>
        <v>0</v>
      </c>
      <c r="BN244" s="3">
        <f t="shared" si="84"/>
        <v>0</v>
      </c>
      <c r="BO244" s="3">
        <f t="shared" si="95"/>
        <v>0</v>
      </c>
      <c r="BP244" s="3">
        <f t="shared" si="96"/>
        <v>0</v>
      </c>
      <c r="BQ244" s="3">
        <f t="shared" si="85"/>
        <v>2358740881.7153087</v>
      </c>
      <c r="BR244" s="3">
        <f t="shared" si="97"/>
        <v>0</v>
      </c>
      <c r="BS244" s="3">
        <f t="shared" si="98"/>
        <v>0</v>
      </c>
      <c r="BT244" s="3">
        <f t="shared" si="86"/>
        <v>0</v>
      </c>
      <c r="BU244" s="3">
        <f t="shared" si="87"/>
        <v>0</v>
      </c>
      <c r="BV244" s="3">
        <f t="shared" si="88"/>
        <v>0</v>
      </c>
      <c r="BW244" s="3">
        <f t="shared" si="99"/>
        <v>0</v>
      </c>
      <c r="BX244" s="3">
        <f t="shared" si="89"/>
        <v>0</v>
      </c>
      <c r="BY244" s="3">
        <f t="shared" si="100"/>
        <v>24829574.383279994</v>
      </c>
    </row>
    <row r="245" spans="1:77" x14ac:dyDescent="0.25">
      <c r="A245">
        <v>95902</v>
      </c>
      <c r="B245" t="s">
        <v>319</v>
      </c>
      <c r="C245" s="37">
        <v>42776.52847222222</v>
      </c>
      <c r="D245" s="5" t="s">
        <v>75</v>
      </c>
      <c r="E245" s="2">
        <v>130</v>
      </c>
      <c r="F245" s="2">
        <v>2.476</v>
      </c>
      <c r="G245" s="2">
        <v>9.6300000000000008</v>
      </c>
      <c r="H245" s="2">
        <v>0</v>
      </c>
      <c r="I245" s="2">
        <v>0</v>
      </c>
      <c r="J245" s="2">
        <v>0</v>
      </c>
      <c r="K245" s="2">
        <v>0</v>
      </c>
      <c r="L245" s="2">
        <v>15.305</v>
      </c>
      <c r="M245" s="2">
        <v>4.18</v>
      </c>
      <c r="N245" s="2">
        <v>107.407</v>
      </c>
      <c r="O245" s="2">
        <v>0</v>
      </c>
      <c r="P245" s="2">
        <v>4.3630000000000004</v>
      </c>
      <c r="Q245" s="2">
        <v>0</v>
      </c>
      <c r="R245" s="3">
        <v>10442</v>
      </c>
      <c r="S245" s="3">
        <v>0</v>
      </c>
      <c r="T245" s="3">
        <v>-441</v>
      </c>
      <c r="U245" s="3">
        <v>-18</v>
      </c>
      <c r="V245" s="3">
        <v>0</v>
      </c>
      <c r="W245" s="3">
        <v>33872</v>
      </c>
      <c r="X245" s="3">
        <v>3262</v>
      </c>
      <c r="Y245" s="4">
        <v>1</v>
      </c>
      <c r="Z245" s="4">
        <v>1.0900000000000001</v>
      </c>
      <c r="AA245" s="5" t="s">
        <v>75</v>
      </c>
      <c r="AB245" s="3">
        <v>96692</v>
      </c>
      <c r="AC245" s="3">
        <v>678222</v>
      </c>
      <c r="AD245" s="2">
        <v>258.3128888</v>
      </c>
      <c r="AE245" s="3">
        <v>31895174</v>
      </c>
      <c r="AF245" s="3">
        <v>425458</v>
      </c>
      <c r="AG245" s="3">
        <v>46801</v>
      </c>
      <c r="AH245" s="3">
        <v>497786</v>
      </c>
      <c r="AI245" s="4">
        <v>1.17</v>
      </c>
      <c r="AJ245" s="3">
        <v>39164708</v>
      </c>
      <c r="AK245" s="3">
        <v>39325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5140</v>
      </c>
      <c r="AR245" s="3">
        <v>5468</v>
      </c>
      <c r="AS245" s="3">
        <v>1435698</v>
      </c>
      <c r="AT245" s="2">
        <v>262.66500000000002</v>
      </c>
      <c r="AV245" s="5" t="s">
        <v>1576</v>
      </c>
      <c r="BA245" s="3">
        <f t="shared" si="90"/>
        <v>7477</v>
      </c>
      <c r="BB245" s="3">
        <f t="shared" si="76"/>
        <v>5140</v>
      </c>
      <c r="BC245" s="3">
        <f t="shared" si="77"/>
        <v>5468</v>
      </c>
      <c r="BD245" s="3">
        <f t="shared" si="78"/>
        <v>7477</v>
      </c>
      <c r="BE245" s="3">
        <f t="shared" si="79"/>
        <v>1435698.9238499999</v>
      </c>
      <c r="BF245" s="3">
        <f t="shared" si="91"/>
        <v>1391825.9238499999</v>
      </c>
      <c r="BG245" s="2">
        <f t="shared" si="80"/>
        <v>262.66173691504014</v>
      </c>
      <c r="BH245" s="6">
        <f t="shared" si="81"/>
        <v>1.4999999999999999E-2</v>
      </c>
      <c r="BI245" s="3">
        <f t="shared" si="92"/>
        <v>748635.12907189247</v>
      </c>
      <c r="BJ245" s="3">
        <f t="shared" si="82"/>
        <v>135008132.77433062</v>
      </c>
      <c r="BK245" s="3">
        <f t="shared" si="93"/>
        <v>0</v>
      </c>
      <c r="BL245" s="3">
        <f t="shared" si="94"/>
        <v>0</v>
      </c>
      <c r="BM245" s="3">
        <f t="shared" si="83"/>
        <v>0</v>
      </c>
      <c r="BN245" s="3">
        <f t="shared" si="84"/>
        <v>0</v>
      </c>
      <c r="BO245" s="3">
        <f t="shared" si="95"/>
        <v>0</v>
      </c>
      <c r="BP245" s="3">
        <f t="shared" si="96"/>
        <v>0</v>
      </c>
      <c r="BQ245" s="3">
        <f t="shared" si="85"/>
        <v>83920424.944355324</v>
      </c>
      <c r="BR245" s="3">
        <f t="shared" si="97"/>
        <v>0</v>
      </c>
      <c r="BS245" s="3">
        <f t="shared" si="98"/>
        <v>0</v>
      </c>
      <c r="BT245" s="3">
        <f t="shared" si="86"/>
        <v>0</v>
      </c>
      <c r="BU245" s="3">
        <f t="shared" si="87"/>
        <v>0</v>
      </c>
      <c r="BV245" s="3">
        <f t="shared" si="88"/>
        <v>0</v>
      </c>
      <c r="BW245" s="3">
        <f t="shared" si="99"/>
        <v>0</v>
      </c>
      <c r="BX245" s="3">
        <f t="shared" si="89"/>
        <v>0</v>
      </c>
      <c r="BY245" s="3">
        <f t="shared" si="100"/>
        <v>1044051.8438499998</v>
      </c>
    </row>
    <row r="246" spans="1:77" x14ac:dyDescent="0.25">
      <c r="A246">
        <v>142901</v>
      </c>
      <c r="B246" t="s">
        <v>320</v>
      </c>
      <c r="C246" s="37">
        <v>42779.493055555555</v>
      </c>
      <c r="D246" s="5" t="s">
        <v>75</v>
      </c>
      <c r="E246" s="2">
        <v>1224.518</v>
      </c>
      <c r="F246" s="2">
        <v>78.742999999999995</v>
      </c>
      <c r="G246" s="2">
        <v>27.323</v>
      </c>
      <c r="H246" s="2">
        <v>0</v>
      </c>
      <c r="I246" s="2">
        <v>0</v>
      </c>
      <c r="J246" s="2">
        <v>0</v>
      </c>
      <c r="K246" s="2">
        <v>0</v>
      </c>
      <c r="L246" s="2">
        <v>67.581000000000003</v>
      </c>
      <c r="M246" s="2">
        <v>65.888000000000005</v>
      </c>
      <c r="N246" s="2">
        <v>1253.818</v>
      </c>
      <c r="O246" s="2">
        <v>0.60899999999999999</v>
      </c>
      <c r="P246" s="2">
        <v>103.34399999999999</v>
      </c>
      <c r="Q246" s="2">
        <v>0</v>
      </c>
      <c r="R246" s="3">
        <v>83002</v>
      </c>
      <c r="S246" s="3">
        <v>0</v>
      </c>
      <c r="T246" s="3">
        <v>0</v>
      </c>
      <c r="U246" s="3">
        <v>0</v>
      </c>
      <c r="V246" s="3">
        <v>0</v>
      </c>
      <c r="W246" s="3">
        <v>116731</v>
      </c>
      <c r="X246" s="3">
        <v>65437</v>
      </c>
      <c r="Y246" s="4">
        <v>1</v>
      </c>
      <c r="Z246" s="4">
        <v>1.1000000000000001</v>
      </c>
      <c r="AA246" s="5" t="s">
        <v>76</v>
      </c>
      <c r="AB246" s="3">
        <v>261874</v>
      </c>
      <c r="AC246" s="3">
        <v>4601360</v>
      </c>
      <c r="AD246" s="2">
        <v>1900.9967810000001</v>
      </c>
      <c r="AE246" s="3">
        <v>160322404</v>
      </c>
      <c r="AF246" s="3">
        <v>71599826</v>
      </c>
      <c r="AG246" s="3">
        <v>0</v>
      </c>
      <c r="AH246" s="3">
        <v>75895816</v>
      </c>
      <c r="AI246" s="4">
        <v>1.06</v>
      </c>
      <c r="AJ246" s="3">
        <v>6951868672</v>
      </c>
      <c r="AK246" s="3">
        <v>482885</v>
      </c>
      <c r="AL246" s="3">
        <v>0</v>
      </c>
      <c r="AM246" s="3">
        <v>0</v>
      </c>
      <c r="AN246" s="3">
        <v>745000</v>
      </c>
      <c r="AO246" s="3">
        <v>0</v>
      </c>
      <c r="AP246" s="3">
        <v>0</v>
      </c>
      <c r="AQ246" s="3">
        <v>5140</v>
      </c>
      <c r="AR246" s="3">
        <v>5505</v>
      </c>
      <c r="AS246" s="3">
        <v>10932615</v>
      </c>
      <c r="AT246" s="2">
        <v>2018.885</v>
      </c>
      <c r="AU246" s="2">
        <v>2001.1089999999999</v>
      </c>
      <c r="AV246" s="5" t="s">
        <v>1725</v>
      </c>
      <c r="AW246" s="3">
        <v>36054206</v>
      </c>
      <c r="AX246" s="3">
        <v>0</v>
      </c>
      <c r="AY246" s="3">
        <v>921914</v>
      </c>
      <c r="AZ246" s="3">
        <v>0</v>
      </c>
      <c r="BA246" s="3">
        <f t="shared" si="90"/>
        <v>6332</v>
      </c>
      <c r="BB246" s="3">
        <f t="shared" si="76"/>
        <v>5140</v>
      </c>
      <c r="BC246" s="3">
        <f t="shared" si="77"/>
        <v>5505</v>
      </c>
      <c r="BD246" s="3">
        <f t="shared" si="78"/>
        <v>6332</v>
      </c>
      <c r="BE246" s="3">
        <f t="shared" si="79"/>
        <v>10932618.002799999</v>
      </c>
      <c r="BF246" s="3">
        <f t="shared" si="91"/>
        <v>10732885.002799999</v>
      </c>
      <c r="BG246" s="2">
        <f t="shared" si="80"/>
        <v>2018.8855701538746</v>
      </c>
      <c r="BH246" s="6">
        <f t="shared" si="81"/>
        <v>1.4999999999999999E-2</v>
      </c>
      <c r="BI246" s="3">
        <f t="shared" si="92"/>
        <v>4681938.5520508792</v>
      </c>
      <c r="BJ246" s="3">
        <f t="shared" si="82"/>
        <v>1037707183.0590916</v>
      </c>
      <c r="BK246" s="3">
        <f t="shared" si="93"/>
        <v>5914161488.9409084</v>
      </c>
      <c r="BL246" s="3">
        <f t="shared" si="94"/>
        <v>60912101.986277275</v>
      </c>
      <c r="BM246" s="3">
        <f t="shared" si="83"/>
        <v>5293.8731009445628</v>
      </c>
      <c r="BN246" s="3">
        <f t="shared" si="84"/>
        <v>920492.06053555</v>
      </c>
      <c r="BO246" s="3">
        <f t="shared" si="95"/>
        <v>597918.546389653</v>
      </c>
      <c r="BP246" s="3">
        <f t="shared" si="96"/>
        <v>59991609.925741725</v>
      </c>
      <c r="BQ246" s="3">
        <f t="shared" si="85"/>
        <v>645033939.66416287</v>
      </c>
      <c r="BR246" s="3">
        <f t="shared" si="97"/>
        <v>6306834732.3358374</v>
      </c>
      <c r="BS246" s="3">
        <f t="shared" si="98"/>
        <v>0</v>
      </c>
      <c r="BT246" s="3">
        <f t="shared" si="86"/>
        <v>0</v>
      </c>
      <c r="BU246" s="3">
        <f t="shared" si="87"/>
        <v>0</v>
      </c>
      <c r="BV246" s="3">
        <f t="shared" si="88"/>
        <v>0</v>
      </c>
      <c r="BW246" s="3">
        <f t="shared" si="99"/>
        <v>0</v>
      </c>
      <c r="BX246" s="3">
        <f t="shared" si="89"/>
        <v>59991609.925741725</v>
      </c>
      <c r="BY246" s="3">
        <f t="shared" si="100"/>
        <v>0</v>
      </c>
    </row>
    <row r="247" spans="1:77" x14ac:dyDescent="0.25">
      <c r="A247">
        <v>246914</v>
      </c>
      <c r="B247" t="s">
        <v>321</v>
      </c>
      <c r="C247" s="37">
        <v>42776.52847222222</v>
      </c>
      <c r="D247" s="5" t="s">
        <v>75</v>
      </c>
      <c r="E247" s="2">
        <v>86.316999999999993</v>
      </c>
      <c r="F247" s="2">
        <v>1.6339999999999999</v>
      </c>
      <c r="G247" s="2">
        <v>0.750999999999999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4.34</v>
      </c>
      <c r="N247" s="2">
        <v>36.005000000000003</v>
      </c>
      <c r="O247" s="2">
        <v>0</v>
      </c>
      <c r="P247" s="2">
        <v>3.407</v>
      </c>
      <c r="Q247" s="2">
        <v>0</v>
      </c>
      <c r="R247" s="3">
        <v>0</v>
      </c>
      <c r="S247" s="3">
        <v>0</v>
      </c>
      <c r="T247" s="3">
        <v>-687</v>
      </c>
      <c r="U247" s="3">
        <v>-27</v>
      </c>
      <c r="V247" s="3">
        <v>0</v>
      </c>
      <c r="W247" s="3">
        <v>20221</v>
      </c>
      <c r="X247" s="3">
        <v>2534</v>
      </c>
      <c r="Y247" s="4">
        <v>1</v>
      </c>
      <c r="Z247" s="4">
        <v>1.07</v>
      </c>
      <c r="AA247" s="5" t="s">
        <v>75</v>
      </c>
      <c r="AB247" s="3">
        <v>149901</v>
      </c>
      <c r="AC247" s="3">
        <v>387037</v>
      </c>
      <c r="AD247" s="2">
        <v>209.59647509999999</v>
      </c>
      <c r="AE247" s="3">
        <v>18561485</v>
      </c>
      <c r="AF247" s="3">
        <v>631404</v>
      </c>
      <c r="AG247" s="3">
        <v>0</v>
      </c>
      <c r="AH247" s="3">
        <v>656723</v>
      </c>
      <c r="AI247" s="4">
        <v>1.0401</v>
      </c>
      <c r="AJ247" s="3">
        <v>61133463</v>
      </c>
      <c r="AK247" s="3">
        <v>55687</v>
      </c>
      <c r="AL247" s="3">
        <v>0</v>
      </c>
      <c r="AM247" s="3">
        <v>0</v>
      </c>
      <c r="AN247" s="3">
        <v>6000</v>
      </c>
      <c r="AO247" s="3">
        <v>0</v>
      </c>
      <c r="AP247" s="3">
        <v>0</v>
      </c>
      <c r="AQ247" s="3">
        <v>5140</v>
      </c>
      <c r="AR247" s="3">
        <v>5395</v>
      </c>
      <c r="AS247" s="3">
        <v>739704</v>
      </c>
      <c r="AT247" s="2">
        <v>136.80500000000001</v>
      </c>
      <c r="AU247" s="2">
        <v>251.405</v>
      </c>
      <c r="AV247" s="5" t="s">
        <v>1978</v>
      </c>
      <c r="AW247" s="3">
        <v>0</v>
      </c>
      <c r="AX247" s="3">
        <v>0</v>
      </c>
      <c r="AY247" s="3">
        <v>0</v>
      </c>
      <c r="AZ247" s="3">
        <v>0</v>
      </c>
      <c r="BA247" s="3">
        <f t="shared" si="90"/>
        <v>7437</v>
      </c>
      <c r="BB247" s="3">
        <f t="shared" si="76"/>
        <v>5140</v>
      </c>
      <c r="BC247" s="3">
        <f t="shared" si="77"/>
        <v>5395</v>
      </c>
      <c r="BD247" s="3">
        <f t="shared" si="78"/>
        <v>7437</v>
      </c>
      <c r="BE247" s="3">
        <f t="shared" si="79"/>
        <v>739703.10519999987</v>
      </c>
      <c r="BF247" s="3">
        <f t="shared" si="91"/>
        <v>720169.10519999987</v>
      </c>
      <c r="BG247" s="2">
        <f t="shared" si="80"/>
        <v>136.79948509900717</v>
      </c>
      <c r="BH247" s="6">
        <f t="shared" si="81"/>
        <v>1.6275916339667865E-2</v>
      </c>
      <c r="BI247" s="3">
        <f t="shared" si="92"/>
        <v>294761.84173288615</v>
      </c>
      <c r="BJ247" s="3">
        <f t="shared" si="82"/>
        <v>70314935.340889692</v>
      </c>
      <c r="BK247" s="3">
        <f t="shared" si="93"/>
        <v>0</v>
      </c>
      <c r="BL247" s="3">
        <f t="shared" si="94"/>
        <v>0</v>
      </c>
      <c r="BM247" s="3">
        <f t="shared" si="83"/>
        <v>0</v>
      </c>
      <c r="BN247" s="3">
        <f t="shared" si="84"/>
        <v>0</v>
      </c>
      <c r="BO247" s="3">
        <f t="shared" si="95"/>
        <v>0</v>
      </c>
      <c r="BP247" s="3">
        <f t="shared" si="96"/>
        <v>0</v>
      </c>
      <c r="BQ247" s="3">
        <f t="shared" si="85"/>
        <v>43707435.489132792</v>
      </c>
      <c r="BR247" s="3">
        <f t="shared" si="97"/>
        <v>17426027.510867208</v>
      </c>
      <c r="BS247" s="3">
        <f t="shared" si="98"/>
        <v>0</v>
      </c>
      <c r="BT247" s="3">
        <f t="shared" si="86"/>
        <v>0</v>
      </c>
      <c r="BU247" s="3">
        <f t="shared" si="87"/>
        <v>0</v>
      </c>
      <c r="BV247" s="3">
        <f t="shared" si="88"/>
        <v>0</v>
      </c>
      <c r="BW247" s="3">
        <f t="shared" si="99"/>
        <v>0</v>
      </c>
      <c r="BX247" s="3">
        <f t="shared" si="89"/>
        <v>0</v>
      </c>
      <c r="BY247" s="3">
        <f t="shared" si="100"/>
        <v>128368.47519999987</v>
      </c>
    </row>
    <row r="248" spans="1:77" x14ac:dyDescent="0.25">
      <c r="A248">
        <v>109903</v>
      </c>
      <c r="B248" t="s">
        <v>322</v>
      </c>
      <c r="C248" s="37">
        <v>42779.493055555555</v>
      </c>
      <c r="D248" s="5" t="s">
        <v>75</v>
      </c>
      <c r="E248" s="2">
        <v>231.99700000000001</v>
      </c>
      <c r="F248" s="2">
        <v>25.015000000000001</v>
      </c>
      <c r="G248" s="2">
        <v>15.51</v>
      </c>
      <c r="H248" s="2">
        <v>0</v>
      </c>
      <c r="I248" s="2">
        <v>0</v>
      </c>
      <c r="J248" s="2">
        <v>0</v>
      </c>
      <c r="K248" s="2">
        <v>0</v>
      </c>
      <c r="L248" s="2">
        <v>25</v>
      </c>
      <c r="M248" s="2">
        <v>13.25</v>
      </c>
      <c r="N248" s="2">
        <v>155</v>
      </c>
      <c r="O248" s="2">
        <v>0</v>
      </c>
      <c r="P248" s="2">
        <v>2</v>
      </c>
      <c r="Q248" s="2">
        <v>0</v>
      </c>
      <c r="R248" s="3">
        <v>24750</v>
      </c>
      <c r="S248" s="3">
        <v>0</v>
      </c>
      <c r="T248" s="3">
        <v>-871</v>
      </c>
      <c r="U248" s="3">
        <v>-34</v>
      </c>
      <c r="V248" s="3">
        <v>0</v>
      </c>
      <c r="W248" s="3">
        <v>81370</v>
      </c>
      <c r="X248" s="3">
        <v>1428</v>
      </c>
      <c r="Y248" s="4">
        <v>1</v>
      </c>
      <c r="Z248" s="4">
        <v>1.05</v>
      </c>
      <c r="AA248" s="5" t="s">
        <v>75</v>
      </c>
      <c r="AB248" s="3">
        <v>10048</v>
      </c>
      <c r="AC248" s="3">
        <v>994034</v>
      </c>
      <c r="AD248" s="2">
        <v>381.67920989999999</v>
      </c>
      <c r="AE248" s="3">
        <v>17972013</v>
      </c>
      <c r="AF248" s="3">
        <v>804748</v>
      </c>
      <c r="AG248" s="3">
        <v>88522</v>
      </c>
      <c r="AH248" s="3">
        <v>941555</v>
      </c>
      <c r="AI248" s="4">
        <v>1.17</v>
      </c>
      <c r="AJ248" s="3">
        <v>77436112</v>
      </c>
      <c r="AK248" s="3">
        <v>115013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5140</v>
      </c>
      <c r="AR248" s="3">
        <v>5322</v>
      </c>
      <c r="AS248" s="3">
        <v>2537874</v>
      </c>
      <c r="AT248" s="2">
        <v>465.18700000000001</v>
      </c>
      <c r="AV248" s="5" t="s">
        <v>1623</v>
      </c>
      <c r="BA248" s="3">
        <f t="shared" si="90"/>
        <v>7142</v>
      </c>
      <c r="BB248" s="3">
        <f t="shared" si="76"/>
        <v>5140</v>
      </c>
      <c r="BC248" s="3">
        <f t="shared" si="77"/>
        <v>5322</v>
      </c>
      <c r="BD248" s="3">
        <f t="shared" si="78"/>
        <v>7142</v>
      </c>
      <c r="BE248" s="3">
        <f t="shared" si="79"/>
        <v>2537873.0459999996</v>
      </c>
      <c r="BF248" s="3">
        <f t="shared" si="91"/>
        <v>2432624.0459999996</v>
      </c>
      <c r="BG248" s="2">
        <f t="shared" si="80"/>
        <v>465.18074100408398</v>
      </c>
      <c r="BH248" s="6">
        <f t="shared" si="81"/>
        <v>1.4999999999999999E-2</v>
      </c>
      <c r="BI248" s="3">
        <f t="shared" si="92"/>
        <v>1108736.1502647933</v>
      </c>
      <c r="BJ248" s="3">
        <f t="shared" si="82"/>
        <v>239102900.87609917</v>
      </c>
      <c r="BK248" s="3">
        <f t="shared" si="93"/>
        <v>0</v>
      </c>
      <c r="BL248" s="3">
        <f t="shared" si="94"/>
        <v>0</v>
      </c>
      <c r="BM248" s="3">
        <f t="shared" si="83"/>
        <v>0</v>
      </c>
      <c r="BN248" s="3">
        <f t="shared" si="84"/>
        <v>0</v>
      </c>
      <c r="BO248" s="3">
        <f t="shared" si="95"/>
        <v>0</v>
      </c>
      <c r="BP248" s="3">
        <f t="shared" si="96"/>
        <v>0</v>
      </c>
      <c r="BQ248" s="3">
        <f t="shared" si="85"/>
        <v>148625246.75080484</v>
      </c>
      <c r="BR248" s="3">
        <f t="shared" si="97"/>
        <v>0</v>
      </c>
      <c r="BS248" s="3">
        <f t="shared" si="98"/>
        <v>0</v>
      </c>
      <c r="BT248" s="3">
        <f t="shared" si="86"/>
        <v>0</v>
      </c>
      <c r="BU248" s="3">
        <f t="shared" si="87"/>
        <v>0</v>
      </c>
      <c r="BV248" s="3">
        <f t="shared" si="88"/>
        <v>0</v>
      </c>
      <c r="BW248" s="3">
        <f t="shared" si="99"/>
        <v>0</v>
      </c>
      <c r="BX248" s="3">
        <f t="shared" si="89"/>
        <v>0</v>
      </c>
      <c r="BY248" s="3">
        <f t="shared" si="100"/>
        <v>1763511.9259999995</v>
      </c>
    </row>
    <row r="249" spans="1:77" x14ac:dyDescent="0.25">
      <c r="A249">
        <v>129901</v>
      </c>
      <c r="B249" t="s">
        <v>323</v>
      </c>
      <c r="C249" s="37">
        <v>42779.493055555555</v>
      </c>
      <c r="D249" s="5" t="s">
        <v>75</v>
      </c>
      <c r="E249" s="2">
        <v>3049.386</v>
      </c>
      <c r="F249" s="2">
        <v>224.761</v>
      </c>
      <c r="G249" s="2">
        <v>48.933</v>
      </c>
      <c r="H249" s="2">
        <v>1.0509999999999999</v>
      </c>
      <c r="I249" s="2">
        <v>0</v>
      </c>
      <c r="J249" s="2">
        <v>0.222</v>
      </c>
      <c r="K249" s="2">
        <v>0</v>
      </c>
      <c r="L249" s="2">
        <v>214.16200000000001</v>
      </c>
      <c r="M249" s="2">
        <v>109.125</v>
      </c>
      <c r="N249" s="2">
        <v>1566.674</v>
      </c>
      <c r="O249" s="2">
        <v>0.36099999999999999</v>
      </c>
      <c r="P249" s="2">
        <v>167.078</v>
      </c>
      <c r="Q249" s="2">
        <v>0</v>
      </c>
      <c r="R249" s="3">
        <v>265100</v>
      </c>
      <c r="S249" s="3">
        <v>0</v>
      </c>
      <c r="T249" s="3">
        <v>-6463</v>
      </c>
      <c r="U249" s="3">
        <v>-250</v>
      </c>
      <c r="V249" s="3">
        <v>0</v>
      </c>
      <c r="W249" s="3">
        <v>238707</v>
      </c>
      <c r="X249" s="3">
        <v>95184</v>
      </c>
      <c r="Y249" s="4">
        <v>1</v>
      </c>
      <c r="Z249" s="4">
        <v>1.08</v>
      </c>
      <c r="AA249" s="5" t="s">
        <v>75</v>
      </c>
      <c r="AB249" s="3">
        <v>2312</v>
      </c>
      <c r="AC249" s="3">
        <v>3822240</v>
      </c>
      <c r="AD249" s="2">
        <v>1601.6335973</v>
      </c>
      <c r="AE249" s="3">
        <v>102119174</v>
      </c>
      <c r="AF249" s="3">
        <v>6033413</v>
      </c>
      <c r="AG249" s="3">
        <v>0</v>
      </c>
      <c r="AH249" s="3">
        <v>6274749</v>
      </c>
      <c r="AI249" s="4">
        <v>1.04</v>
      </c>
      <c r="AJ249" s="3">
        <v>575098708</v>
      </c>
      <c r="AK249" s="3">
        <v>1283552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5140</v>
      </c>
      <c r="AR249" s="3">
        <v>5432</v>
      </c>
      <c r="AS249" s="3">
        <v>23089576</v>
      </c>
      <c r="AT249" s="2">
        <v>4277.2849999999999</v>
      </c>
      <c r="AV249" s="5" t="s">
        <v>1448</v>
      </c>
      <c r="AX249" s="3">
        <v>0</v>
      </c>
      <c r="AZ249" s="3">
        <v>0</v>
      </c>
      <c r="BA249" s="3">
        <f t="shared" si="90"/>
        <v>5697</v>
      </c>
      <c r="BB249" s="3">
        <f t="shared" si="76"/>
        <v>5140</v>
      </c>
      <c r="BC249" s="3">
        <f t="shared" si="77"/>
        <v>5432</v>
      </c>
      <c r="BD249" s="3">
        <f t="shared" si="78"/>
        <v>5697</v>
      </c>
      <c r="BE249" s="3">
        <f t="shared" si="79"/>
        <v>23089578.713970002</v>
      </c>
      <c r="BF249" s="3">
        <f t="shared" si="91"/>
        <v>22592234.713970002</v>
      </c>
      <c r="BG249" s="2">
        <f t="shared" si="80"/>
        <v>4277.2385251989026</v>
      </c>
      <c r="BH249" s="6">
        <f t="shared" si="81"/>
        <v>1.4999999999999999E-2</v>
      </c>
      <c r="BI249" s="3">
        <f t="shared" si="92"/>
        <v>8930095.6055468377</v>
      </c>
      <c r="BJ249" s="3">
        <f t="shared" si="82"/>
        <v>2198500601.9522362</v>
      </c>
      <c r="BK249" s="3">
        <f t="shared" si="93"/>
        <v>0</v>
      </c>
      <c r="BL249" s="3">
        <f t="shared" si="94"/>
        <v>0</v>
      </c>
      <c r="BM249" s="3">
        <f t="shared" si="83"/>
        <v>0</v>
      </c>
      <c r="BN249" s="3">
        <f t="shared" si="84"/>
        <v>0</v>
      </c>
      <c r="BO249" s="3">
        <f t="shared" si="95"/>
        <v>0</v>
      </c>
      <c r="BP249" s="3">
        <f t="shared" si="96"/>
        <v>0</v>
      </c>
      <c r="BQ249" s="3">
        <f t="shared" si="85"/>
        <v>1366577708.8010495</v>
      </c>
      <c r="BR249" s="3">
        <f t="shared" si="97"/>
        <v>0</v>
      </c>
      <c r="BS249" s="3">
        <f t="shared" si="98"/>
        <v>0</v>
      </c>
      <c r="BT249" s="3">
        <f t="shared" si="86"/>
        <v>0</v>
      </c>
      <c r="BU249" s="3">
        <f t="shared" si="87"/>
        <v>0</v>
      </c>
      <c r="BV249" s="3">
        <f t="shared" si="88"/>
        <v>0</v>
      </c>
      <c r="BW249" s="3">
        <f t="shared" si="99"/>
        <v>0</v>
      </c>
      <c r="BX249" s="3">
        <f t="shared" si="89"/>
        <v>0</v>
      </c>
      <c r="BY249" s="3">
        <f t="shared" si="100"/>
        <v>17338591.63397</v>
      </c>
    </row>
    <row r="250" spans="1:77" x14ac:dyDescent="0.25">
      <c r="A250">
        <v>52901</v>
      </c>
      <c r="B250" t="s">
        <v>324</v>
      </c>
      <c r="C250" s="37">
        <v>42779.493055555555</v>
      </c>
      <c r="D250" s="5" t="s">
        <v>75</v>
      </c>
      <c r="E250" s="2">
        <v>1044.33</v>
      </c>
      <c r="F250" s="2">
        <v>49.91</v>
      </c>
      <c r="G250" s="2">
        <v>32.200000000000003</v>
      </c>
      <c r="H250" s="2">
        <v>0</v>
      </c>
      <c r="I250" s="2">
        <v>0</v>
      </c>
      <c r="J250" s="2">
        <v>0</v>
      </c>
      <c r="K250" s="2">
        <v>0</v>
      </c>
      <c r="L250" s="2">
        <v>58.46</v>
      </c>
      <c r="M250" s="2">
        <v>55.914999999999999</v>
      </c>
      <c r="N250" s="2">
        <v>527</v>
      </c>
      <c r="O250" s="2">
        <v>0</v>
      </c>
      <c r="P250" s="2">
        <v>181.86</v>
      </c>
      <c r="Q250" s="2">
        <v>0</v>
      </c>
      <c r="R250" s="3">
        <v>88297</v>
      </c>
      <c r="S250" s="3">
        <v>0</v>
      </c>
      <c r="T250" s="3">
        <v>0</v>
      </c>
      <c r="U250" s="3">
        <v>0</v>
      </c>
      <c r="V250" s="3">
        <v>0</v>
      </c>
      <c r="W250" s="3">
        <v>23218</v>
      </c>
      <c r="X250" s="3">
        <v>123174</v>
      </c>
      <c r="Y250" s="4">
        <v>1</v>
      </c>
      <c r="Z250" s="4">
        <v>1.1100000000000001</v>
      </c>
      <c r="AA250" s="5" t="s">
        <v>76</v>
      </c>
      <c r="AB250" s="3">
        <v>4915084</v>
      </c>
      <c r="AC250" s="3">
        <v>3835670</v>
      </c>
      <c r="AD250" s="2">
        <v>1609.8852981</v>
      </c>
      <c r="AE250" s="3">
        <v>1165505626</v>
      </c>
      <c r="AF250" s="3">
        <v>16207826</v>
      </c>
      <c r="AG250" s="3">
        <v>0</v>
      </c>
      <c r="AH250" s="3">
        <v>17180296</v>
      </c>
      <c r="AI250" s="4">
        <v>1.06</v>
      </c>
      <c r="AJ250" s="3">
        <v>1521534796</v>
      </c>
      <c r="AK250" s="3">
        <v>404545</v>
      </c>
      <c r="AL250" s="3">
        <v>0</v>
      </c>
      <c r="AM250" s="3">
        <v>0</v>
      </c>
      <c r="AN250" s="3">
        <v>161028</v>
      </c>
      <c r="AO250" s="3">
        <v>0</v>
      </c>
      <c r="AP250" s="3">
        <v>0</v>
      </c>
      <c r="AQ250" s="3">
        <v>5140</v>
      </c>
      <c r="AR250" s="3">
        <v>5541</v>
      </c>
      <c r="AS250" s="3">
        <v>9179727</v>
      </c>
      <c r="AT250" s="2">
        <v>1700.405</v>
      </c>
      <c r="AU250" s="2">
        <v>1630.3409999999999</v>
      </c>
      <c r="AV250" s="5" t="s">
        <v>1444</v>
      </c>
      <c r="AW250" s="3">
        <v>2870682</v>
      </c>
      <c r="AX250" s="3">
        <v>0</v>
      </c>
      <c r="AY250" s="3">
        <v>69880</v>
      </c>
      <c r="AZ250" s="3">
        <v>0</v>
      </c>
      <c r="BA250" s="3">
        <f t="shared" si="90"/>
        <v>6773</v>
      </c>
      <c r="BB250" s="3">
        <f t="shared" si="76"/>
        <v>5140</v>
      </c>
      <c r="BC250" s="3">
        <f t="shared" si="77"/>
        <v>5541</v>
      </c>
      <c r="BD250" s="3">
        <f t="shared" si="78"/>
        <v>6773</v>
      </c>
      <c r="BE250" s="3">
        <f t="shared" si="79"/>
        <v>9179727.5664000008</v>
      </c>
      <c r="BF250" s="3">
        <f t="shared" si="91"/>
        <v>9068212.5664000008</v>
      </c>
      <c r="BG250" s="2">
        <f t="shared" si="80"/>
        <v>1700.4048775017504</v>
      </c>
      <c r="BH250" s="6">
        <f t="shared" si="81"/>
        <v>1.4999999999999999E-2</v>
      </c>
      <c r="BI250" s="3">
        <f t="shared" si="92"/>
        <v>8838240.6822962761</v>
      </c>
      <c r="BJ250" s="3">
        <f t="shared" si="82"/>
        <v>1035336765.6404209</v>
      </c>
      <c r="BK250" s="3">
        <f t="shared" si="93"/>
        <v>486198030.35957909</v>
      </c>
      <c r="BL250" s="3">
        <f t="shared" si="94"/>
        <v>5179121.1731254915</v>
      </c>
      <c r="BM250" s="3">
        <f t="shared" si="83"/>
        <v>6485.9287177992446</v>
      </c>
      <c r="BN250" s="3">
        <f t="shared" si="84"/>
        <v>63881.320914459029</v>
      </c>
      <c r="BO250" s="3">
        <f t="shared" si="95"/>
        <v>48543.024186897106</v>
      </c>
      <c r="BP250" s="3">
        <f t="shared" si="96"/>
        <v>5115239.8522110321</v>
      </c>
      <c r="BQ250" s="3">
        <f t="shared" si="85"/>
        <v>664522748.24745739</v>
      </c>
      <c r="BR250" s="3">
        <f t="shared" si="97"/>
        <v>857012047.75254261</v>
      </c>
      <c r="BS250" s="3">
        <f t="shared" si="98"/>
        <v>0</v>
      </c>
      <c r="BT250" s="3">
        <f t="shared" si="86"/>
        <v>0</v>
      </c>
      <c r="BU250" s="3">
        <f t="shared" si="87"/>
        <v>0</v>
      </c>
      <c r="BV250" s="3">
        <f t="shared" si="88"/>
        <v>0</v>
      </c>
      <c r="BW250" s="3">
        <f t="shared" si="99"/>
        <v>0</v>
      </c>
      <c r="BX250" s="3">
        <f t="shared" si="89"/>
        <v>5115239.8522110321</v>
      </c>
      <c r="BY250" s="3">
        <f t="shared" si="100"/>
        <v>0</v>
      </c>
    </row>
    <row r="251" spans="1:77" x14ac:dyDescent="0.25">
      <c r="A251">
        <v>18908</v>
      </c>
      <c r="B251" t="s">
        <v>325</v>
      </c>
      <c r="C251" s="37">
        <v>42776.52847222222</v>
      </c>
      <c r="D251" s="5" t="s">
        <v>75</v>
      </c>
      <c r="E251" s="2">
        <v>130</v>
      </c>
      <c r="F251" s="2">
        <v>6</v>
      </c>
      <c r="G251" s="2">
        <v>2</v>
      </c>
      <c r="H251" s="2">
        <v>0</v>
      </c>
      <c r="I251" s="2">
        <v>0</v>
      </c>
      <c r="J251" s="2">
        <v>0</v>
      </c>
      <c r="K251" s="2">
        <v>0</v>
      </c>
      <c r="L251" s="2">
        <v>11</v>
      </c>
      <c r="M251" s="2">
        <v>0</v>
      </c>
      <c r="N251" s="2">
        <v>110</v>
      </c>
      <c r="O251" s="2">
        <v>0</v>
      </c>
      <c r="P251" s="2">
        <v>8</v>
      </c>
      <c r="Q251" s="2">
        <v>0</v>
      </c>
      <c r="R251" s="3">
        <v>8525</v>
      </c>
      <c r="S251" s="3">
        <v>0</v>
      </c>
      <c r="T251" s="3">
        <v>-851</v>
      </c>
      <c r="U251" s="3">
        <v>0</v>
      </c>
      <c r="V251" s="3">
        <v>0</v>
      </c>
      <c r="W251" s="3">
        <v>31604</v>
      </c>
      <c r="X251" s="3">
        <v>5706</v>
      </c>
      <c r="Y251" s="4">
        <v>0.98</v>
      </c>
      <c r="Z251" s="4">
        <v>1.05</v>
      </c>
      <c r="AA251" s="5" t="s">
        <v>75</v>
      </c>
      <c r="AB251" s="3">
        <v>93448</v>
      </c>
      <c r="AC251" s="3">
        <v>595885</v>
      </c>
      <c r="AD251" s="2">
        <v>242.062096</v>
      </c>
      <c r="AE251" s="3">
        <v>24779171</v>
      </c>
      <c r="AF251" s="3">
        <v>788075</v>
      </c>
      <c r="AG251" s="3">
        <v>0</v>
      </c>
      <c r="AH251" s="3">
        <v>836324</v>
      </c>
      <c r="AI251" s="4">
        <v>1.04</v>
      </c>
      <c r="AJ251" s="3">
        <v>75646201</v>
      </c>
      <c r="AK251" s="3">
        <v>46049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5037</v>
      </c>
      <c r="AR251" s="3">
        <v>5216</v>
      </c>
      <c r="AS251" s="3">
        <v>1293616</v>
      </c>
      <c r="AT251" s="2">
        <v>244.74700000000001</v>
      </c>
      <c r="AV251" s="5" t="s">
        <v>1335</v>
      </c>
      <c r="AX251" s="3">
        <v>0</v>
      </c>
      <c r="AZ251" s="3">
        <v>0</v>
      </c>
      <c r="BA251" s="3">
        <f t="shared" si="90"/>
        <v>7133</v>
      </c>
      <c r="BB251" s="3">
        <f t="shared" si="76"/>
        <v>5037</v>
      </c>
      <c r="BC251" s="3">
        <f t="shared" si="77"/>
        <v>5216</v>
      </c>
      <c r="BD251" s="3">
        <f t="shared" si="78"/>
        <v>7133</v>
      </c>
      <c r="BE251" s="3">
        <f t="shared" si="79"/>
        <v>1293616.05</v>
      </c>
      <c r="BF251" s="3">
        <f t="shared" si="91"/>
        <v>1254338.05</v>
      </c>
      <c r="BG251" s="2">
        <f t="shared" si="80"/>
        <v>244.75187345716085</v>
      </c>
      <c r="BH251" s="6">
        <f t="shared" si="81"/>
        <v>1.4999999999999999E-2</v>
      </c>
      <c r="BI251" s="3">
        <f t="shared" si="92"/>
        <v>650943.82115546532</v>
      </c>
      <c r="BJ251" s="3">
        <f t="shared" si="82"/>
        <v>125802462.95698068</v>
      </c>
      <c r="BK251" s="3">
        <f t="shared" si="93"/>
        <v>0</v>
      </c>
      <c r="BL251" s="3">
        <f t="shared" si="94"/>
        <v>0</v>
      </c>
      <c r="BM251" s="3">
        <f t="shared" si="83"/>
        <v>0</v>
      </c>
      <c r="BN251" s="3">
        <f t="shared" si="84"/>
        <v>0</v>
      </c>
      <c r="BO251" s="3">
        <f t="shared" si="95"/>
        <v>0</v>
      </c>
      <c r="BP251" s="3">
        <f t="shared" si="96"/>
        <v>0</v>
      </c>
      <c r="BQ251" s="3">
        <f t="shared" si="85"/>
        <v>78198223.569562897</v>
      </c>
      <c r="BR251" s="3">
        <f t="shared" si="97"/>
        <v>0</v>
      </c>
      <c r="BS251" s="3">
        <f t="shared" si="98"/>
        <v>0</v>
      </c>
      <c r="BT251" s="3">
        <f t="shared" si="86"/>
        <v>0</v>
      </c>
      <c r="BU251" s="3">
        <f t="shared" si="87"/>
        <v>0</v>
      </c>
      <c r="BV251" s="3">
        <f t="shared" si="88"/>
        <v>0</v>
      </c>
      <c r="BW251" s="3">
        <f t="shared" si="99"/>
        <v>0</v>
      </c>
      <c r="BX251" s="3">
        <f t="shared" si="89"/>
        <v>0</v>
      </c>
      <c r="BY251" s="3">
        <f t="shared" si="100"/>
        <v>552283.28020000004</v>
      </c>
    </row>
    <row r="252" spans="1:77" x14ac:dyDescent="0.25">
      <c r="A252">
        <v>161901</v>
      </c>
      <c r="B252" t="s">
        <v>326</v>
      </c>
      <c r="C252" s="37">
        <v>42779.493055555555</v>
      </c>
      <c r="D252" s="5" t="s">
        <v>75</v>
      </c>
      <c r="E252" s="2">
        <v>474.76199999999898</v>
      </c>
      <c r="F252" s="2">
        <v>56.674999999999997</v>
      </c>
      <c r="G252" s="2">
        <v>2.355</v>
      </c>
      <c r="H252" s="2">
        <v>0</v>
      </c>
      <c r="I252" s="2">
        <v>0</v>
      </c>
      <c r="J252" s="2">
        <v>0</v>
      </c>
      <c r="K252" s="2">
        <v>0</v>
      </c>
      <c r="L252" s="2">
        <v>41.508000000000003</v>
      </c>
      <c r="M252" s="2">
        <v>26.753</v>
      </c>
      <c r="N252" s="2">
        <v>142.74799999999999</v>
      </c>
      <c r="O252" s="2">
        <v>0</v>
      </c>
      <c r="P252" s="2">
        <v>6.6719999999999997</v>
      </c>
      <c r="Q252" s="2">
        <v>0</v>
      </c>
      <c r="R252" s="3">
        <v>49337</v>
      </c>
      <c r="S252" s="3">
        <v>0</v>
      </c>
      <c r="T252" s="3">
        <v>-1731</v>
      </c>
      <c r="U252" s="3">
        <v>-67</v>
      </c>
      <c r="V252" s="3">
        <v>0</v>
      </c>
      <c r="W252" s="3">
        <v>44489</v>
      </c>
      <c r="X252" s="3">
        <v>4488</v>
      </c>
      <c r="Y252" s="4">
        <v>1</v>
      </c>
      <c r="Z252" s="4">
        <v>1.03</v>
      </c>
      <c r="AA252" s="5" t="s">
        <v>75</v>
      </c>
      <c r="AB252" s="3">
        <v>29507</v>
      </c>
      <c r="AC252" s="3">
        <v>1450204</v>
      </c>
      <c r="AD252" s="2">
        <v>483.81216860000001</v>
      </c>
      <c r="AE252" s="3">
        <v>37393879</v>
      </c>
      <c r="AF252" s="3">
        <v>1705327</v>
      </c>
      <c r="AG252" s="3">
        <v>187586</v>
      </c>
      <c r="AH252" s="3">
        <v>1995233</v>
      </c>
      <c r="AI252" s="4">
        <v>1.17</v>
      </c>
      <c r="AJ252" s="3">
        <v>153957802</v>
      </c>
      <c r="AK252" s="3">
        <v>212943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5140</v>
      </c>
      <c r="AR252" s="3">
        <v>5249</v>
      </c>
      <c r="AS252" s="3">
        <v>4278900</v>
      </c>
      <c r="AT252" s="2">
        <v>806.10900000000004</v>
      </c>
      <c r="AV252" s="5" t="s">
        <v>1768</v>
      </c>
      <c r="BA252" s="3">
        <f t="shared" si="90"/>
        <v>6726</v>
      </c>
      <c r="BB252" s="3">
        <f t="shared" si="76"/>
        <v>5140</v>
      </c>
      <c r="BC252" s="3">
        <f t="shared" si="77"/>
        <v>5249</v>
      </c>
      <c r="BD252" s="3">
        <f t="shared" si="78"/>
        <v>6726</v>
      </c>
      <c r="BE252" s="3">
        <f t="shared" si="79"/>
        <v>4278898.833959993</v>
      </c>
      <c r="BF252" s="3">
        <f t="shared" si="91"/>
        <v>4186803.833959993</v>
      </c>
      <c r="BG252" s="2">
        <f t="shared" si="80"/>
        <v>806.09582538623931</v>
      </c>
      <c r="BH252" s="6">
        <f t="shared" si="81"/>
        <v>1.4999999999999999E-2</v>
      </c>
      <c r="BI252" s="3">
        <f t="shared" si="92"/>
        <v>2252453.5677003385</v>
      </c>
      <c r="BJ252" s="3">
        <f t="shared" si="82"/>
        <v>414333254.24852699</v>
      </c>
      <c r="BK252" s="3">
        <f t="shared" si="93"/>
        <v>0</v>
      </c>
      <c r="BL252" s="3">
        <f t="shared" si="94"/>
        <v>0</v>
      </c>
      <c r="BM252" s="3">
        <f t="shared" si="83"/>
        <v>0</v>
      </c>
      <c r="BN252" s="3">
        <f t="shared" si="84"/>
        <v>0</v>
      </c>
      <c r="BO252" s="3">
        <f t="shared" si="95"/>
        <v>0</v>
      </c>
      <c r="BP252" s="3">
        <f t="shared" si="96"/>
        <v>0</v>
      </c>
      <c r="BQ252" s="3">
        <f t="shared" si="85"/>
        <v>257547616.21090347</v>
      </c>
      <c r="BR252" s="3">
        <f t="shared" si="97"/>
        <v>0</v>
      </c>
      <c r="BS252" s="3">
        <f t="shared" si="98"/>
        <v>0</v>
      </c>
      <c r="BT252" s="3">
        <f t="shared" si="86"/>
        <v>0</v>
      </c>
      <c r="BU252" s="3">
        <f t="shared" si="87"/>
        <v>0</v>
      </c>
      <c r="BV252" s="3">
        <f t="shared" si="88"/>
        <v>0</v>
      </c>
      <c r="BW252" s="3">
        <f t="shared" si="99"/>
        <v>0</v>
      </c>
      <c r="BX252" s="3">
        <f t="shared" si="89"/>
        <v>0</v>
      </c>
      <c r="BY252" s="3">
        <f t="shared" si="100"/>
        <v>2739320.813959993</v>
      </c>
    </row>
    <row r="253" spans="1:77" x14ac:dyDescent="0.25">
      <c r="A253">
        <v>53001</v>
      </c>
      <c r="B253" t="s">
        <v>327</v>
      </c>
      <c r="C253" s="37">
        <v>42779.493055555555</v>
      </c>
      <c r="D253" s="5" t="s">
        <v>75</v>
      </c>
      <c r="E253" s="2">
        <v>684.00300000000004</v>
      </c>
      <c r="F253" s="2">
        <v>33.512999999999998</v>
      </c>
      <c r="G253" s="2">
        <v>29.02</v>
      </c>
      <c r="H253" s="2">
        <v>0</v>
      </c>
      <c r="I253" s="2">
        <v>0</v>
      </c>
      <c r="J253" s="2">
        <v>0</v>
      </c>
      <c r="K253" s="2">
        <v>0</v>
      </c>
      <c r="L253" s="2">
        <v>31.399000000000001</v>
      </c>
      <c r="M253" s="2">
        <v>36</v>
      </c>
      <c r="N253" s="2">
        <v>430</v>
      </c>
      <c r="O253" s="2">
        <v>0.85699999999999998</v>
      </c>
      <c r="P253" s="2">
        <v>115</v>
      </c>
      <c r="Q253" s="2">
        <v>0</v>
      </c>
      <c r="R253" s="3">
        <v>55275</v>
      </c>
      <c r="S253" s="3">
        <v>0</v>
      </c>
      <c r="T253" s="3">
        <v>0</v>
      </c>
      <c r="U253" s="3">
        <v>0</v>
      </c>
      <c r="V253" s="3">
        <v>0</v>
      </c>
      <c r="W253" s="3">
        <v>58495</v>
      </c>
      <c r="X253" s="3">
        <v>87067</v>
      </c>
      <c r="Y253" s="4">
        <v>1</v>
      </c>
      <c r="Z253" s="4">
        <v>1.1100000000000001</v>
      </c>
      <c r="AA253" s="5" t="s">
        <v>76</v>
      </c>
      <c r="AB253" s="3">
        <v>769121</v>
      </c>
      <c r="AC253" s="3">
        <v>3382916</v>
      </c>
      <c r="AD253" s="2">
        <v>1441.4542601999999</v>
      </c>
      <c r="AE253" s="3">
        <v>544270659</v>
      </c>
      <c r="AF253" s="3">
        <v>19508739</v>
      </c>
      <c r="AG253" s="3">
        <v>0</v>
      </c>
      <c r="AH253" s="3">
        <v>20679263</v>
      </c>
      <c r="AI253" s="4">
        <v>1.06</v>
      </c>
      <c r="AJ253" s="3">
        <v>1849674890</v>
      </c>
      <c r="AK253" s="3">
        <v>291231</v>
      </c>
      <c r="AL253" s="3">
        <v>0</v>
      </c>
      <c r="AM253" s="3">
        <v>0</v>
      </c>
      <c r="AN253" s="3">
        <v>362575</v>
      </c>
      <c r="AO253" s="3">
        <v>0</v>
      </c>
      <c r="AP253" s="3">
        <v>0</v>
      </c>
      <c r="AQ253" s="3">
        <v>5140</v>
      </c>
      <c r="AR253" s="3">
        <v>5541</v>
      </c>
      <c r="AS253" s="3">
        <v>6895206</v>
      </c>
      <c r="AT253" s="2">
        <v>1271.605</v>
      </c>
      <c r="AU253" s="2">
        <v>1268.6849999999999</v>
      </c>
      <c r="AV253" s="5" t="s">
        <v>1445</v>
      </c>
      <c r="AW253" s="3">
        <v>6997979</v>
      </c>
      <c r="AX253" s="3">
        <v>0</v>
      </c>
      <c r="AY253" s="3">
        <v>185909</v>
      </c>
      <c r="AZ253" s="3">
        <v>0</v>
      </c>
      <c r="BA253" s="3">
        <f t="shared" si="90"/>
        <v>7571</v>
      </c>
      <c r="BB253" s="3">
        <f t="shared" si="76"/>
        <v>5140</v>
      </c>
      <c r="BC253" s="3">
        <f t="shared" si="77"/>
        <v>5541</v>
      </c>
      <c r="BD253" s="3">
        <f t="shared" si="78"/>
        <v>7571</v>
      </c>
      <c r="BE253" s="3">
        <f t="shared" si="79"/>
        <v>6895205.7034200011</v>
      </c>
      <c r="BF253" s="3">
        <f t="shared" si="91"/>
        <v>6781435.7034200011</v>
      </c>
      <c r="BG253" s="2">
        <f t="shared" si="80"/>
        <v>1271.6052101916775</v>
      </c>
      <c r="BH253" s="6">
        <f t="shared" si="81"/>
        <v>1.4999999999999999E-2</v>
      </c>
      <c r="BI253" s="3">
        <f t="shared" si="92"/>
        <v>3371564.294923936</v>
      </c>
      <c r="BJ253" s="3">
        <f t="shared" si="82"/>
        <v>653605078.03852224</v>
      </c>
      <c r="BK253" s="3">
        <f t="shared" si="93"/>
        <v>1196069811.9614778</v>
      </c>
      <c r="BL253" s="3">
        <f t="shared" si="94"/>
        <v>12615089.231889581</v>
      </c>
      <c r="BM253" s="3">
        <f t="shared" si="83"/>
        <v>5421.2185612791664</v>
      </c>
      <c r="BN253" s="3">
        <f t="shared" si="84"/>
        <v>185909</v>
      </c>
      <c r="BO253" s="3">
        <f t="shared" si="95"/>
        <v>221183.70360937744</v>
      </c>
      <c r="BP253" s="3">
        <f t="shared" si="96"/>
        <v>12429180.231889581</v>
      </c>
      <c r="BQ253" s="3">
        <f t="shared" si="85"/>
        <v>406277864.656241</v>
      </c>
      <c r="BR253" s="3">
        <f t="shared" si="97"/>
        <v>1443397025.3437591</v>
      </c>
      <c r="BS253" s="3">
        <f t="shared" si="98"/>
        <v>0</v>
      </c>
      <c r="BT253" s="3">
        <f t="shared" si="86"/>
        <v>0</v>
      </c>
      <c r="BU253" s="3">
        <f t="shared" si="87"/>
        <v>0</v>
      </c>
      <c r="BV253" s="3">
        <f t="shared" si="88"/>
        <v>0</v>
      </c>
      <c r="BW253" s="3">
        <f t="shared" si="99"/>
        <v>0</v>
      </c>
      <c r="BX253" s="3">
        <f t="shared" si="89"/>
        <v>12429180.231889581</v>
      </c>
      <c r="BY253" s="3">
        <f t="shared" si="100"/>
        <v>0</v>
      </c>
    </row>
    <row r="254" spans="1:77" x14ac:dyDescent="0.25">
      <c r="A254">
        <v>113901</v>
      </c>
      <c r="B254" t="s">
        <v>328</v>
      </c>
      <c r="C254" s="37">
        <v>42779.493055555555</v>
      </c>
      <c r="D254" s="5" t="s">
        <v>75</v>
      </c>
      <c r="E254" s="2">
        <v>1061.0170000000001</v>
      </c>
      <c r="F254" s="2">
        <v>58.106999999999999</v>
      </c>
      <c r="G254" s="2">
        <v>75.905000000000001</v>
      </c>
      <c r="H254" s="2">
        <v>0.30399999999999999</v>
      </c>
      <c r="I254" s="2">
        <v>0</v>
      </c>
      <c r="J254" s="2">
        <v>0</v>
      </c>
      <c r="K254" s="2">
        <v>0</v>
      </c>
      <c r="L254" s="2">
        <v>98.402000000000001</v>
      </c>
      <c r="M254" s="2">
        <v>58.622</v>
      </c>
      <c r="N254" s="2">
        <v>1100.17</v>
      </c>
      <c r="O254" s="2">
        <v>7.9000000000000001E-2</v>
      </c>
      <c r="P254" s="2">
        <v>189.184</v>
      </c>
      <c r="Q254" s="2">
        <v>0</v>
      </c>
      <c r="R254" s="3">
        <v>76391</v>
      </c>
      <c r="S254" s="3">
        <v>0</v>
      </c>
      <c r="T254" s="3">
        <v>-4529</v>
      </c>
      <c r="U254" s="3">
        <v>-176</v>
      </c>
      <c r="V254" s="3">
        <v>0</v>
      </c>
      <c r="W254" s="3">
        <v>113140</v>
      </c>
      <c r="X254" s="3">
        <v>113529</v>
      </c>
      <c r="Y254" s="4">
        <v>0.98</v>
      </c>
      <c r="Z254" s="4">
        <v>1.07</v>
      </c>
      <c r="AA254" s="5" t="s">
        <v>75</v>
      </c>
      <c r="AB254" s="3">
        <v>221729</v>
      </c>
      <c r="AC254" s="3">
        <v>5242743</v>
      </c>
      <c r="AD254" s="2">
        <v>2252.8050195000001</v>
      </c>
      <c r="AE254" s="3">
        <v>211943634</v>
      </c>
      <c r="AF254" s="3">
        <v>3882055</v>
      </c>
      <c r="AG254" s="3">
        <v>0</v>
      </c>
      <c r="AH254" s="3">
        <v>4119732</v>
      </c>
      <c r="AI254" s="4">
        <v>1.04</v>
      </c>
      <c r="AJ254" s="3">
        <v>403040070</v>
      </c>
      <c r="AK254" s="3">
        <v>461928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5037</v>
      </c>
      <c r="AR254" s="3">
        <v>5288</v>
      </c>
      <c r="AS254" s="3">
        <v>9683542</v>
      </c>
      <c r="AT254" s="2">
        <v>1840.9960000000001</v>
      </c>
      <c r="AV254" s="5" t="s">
        <v>1646</v>
      </c>
      <c r="AX254" s="3">
        <v>0</v>
      </c>
      <c r="AZ254" s="3">
        <v>0</v>
      </c>
      <c r="BA254" s="3">
        <f t="shared" si="90"/>
        <v>6001</v>
      </c>
      <c r="BB254" s="3">
        <f t="shared" si="76"/>
        <v>5037</v>
      </c>
      <c r="BC254" s="3">
        <f t="shared" si="77"/>
        <v>5288</v>
      </c>
      <c r="BD254" s="3">
        <f t="shared" si="78"/>
        <v>6001</v>
      </c>
      <c r="BE254" s="3">
        <f t="shared" si="79"/>
        <v>9683542.6356300004</v>
      </c>
      <c r="BF254" s="3">
        <f t="shared" si="91"/>
        <v>9498540.6356300004</v>
      </c>
      <c r="BG254" s="2">
        <f t="shared" si="80"/>
        <v>1840.9989989148332</v>
      </c>
      <c r="BH254" s="6">
        <f t="shared" si="81"/>
        <v>1.4999999999999999E-2</v>
      </c>
      <c r="BI254" s="3">
        <f t="shared" si="92"/>
        <v>4003654.8598210989</v>
      </c>
      <c r="BJ254" s="3">
        <f t="shared" si="82"/>
        <v>946273485.44222426</v>
      </c>
      <c r="BK254" s="3">
        <f t="shared" si="93"/>
        <v>0</v>
      </c>
      <c r="BL254" s="3">
        <f t="shared" si="94"/>
        <v>0</v>
      </c>
      <c r="BM254" s="3">
        <f t="shared" si="83"/>
        <v>0</v>
      </c>
      <c r="BN254" s="3">
        <f t="shared" si="84"/>
        <v>0</v>
      </c>
      <c r="BO254" s="3">
        <f t="shared" si="95"/>
        <v>0</v>
      </c>
      <c r="BP254" s="3">
        <f t="shared" si="96"/>
        <v>0</v>
      </c>
      <c r="BQ254" s="3">
        <f t="shared" si="85"/>
        <v>588199180.1532892</v>
      </c>
      <c r="BR254" s="3">
        <f t="shared" si="97"/>
        <v>0</v>
      </c>
      <c r="BS254" s="3">
        <f t="shared" si="98"/>
        <v>0</v>
      </c>
      <c r="BT254" s="3">
        <f t="shared" si="86"/>
        <v>0</v>
      </c>
      <c r="BU254" s="3">
        <f t="shared" si="87"/>
        <v>0</v>
      </c>
      <c r="BV254" s="3">
        <f t="shared" si="88"/>
        <v>0</v>
      </c>
      <c r="BW254" s="3">
        <f t="shared" si="99"/>
        <v>0</v>
      </c>
      <c r="BX254" s="3">
        <f t="shared" si="89"/>
        <v>0</v>
      </c>
      <c r="BY254" s="3">
        <f t="shared" si="100"/>
        <v>5733749.9496300006</v>
      </c>
    </row>
    <row r="255" spans="1:77" x14ac:dyDescent="0.25">
      <c r="A255">
        <v>101906</v>
      </c>
      <c r="B255" t="s">
        <v>329</v>
      </c>
      <c r="C255" s="37">
        <v>42779.493055555555</v>
      </c>
      <c r="D255" s="5" t="s">
        <v>75</v>
      </c>
      <c r="E255" s="2">
        <v>4778.2219999999998</v>
      </c>
      <c r="F255" s="2">
        <v>363.88600000000002</v>
      </c>
      <c r="G255" s="2">
        <v>106.64400000000001</v>
      </c>
      <c r="H255" s="2">
        <v>0</v>
      </c>
      <c r="I255" s="2">
        <v>0</v>
      </c>
      <c r="J255" s="2">
        <v>2.0019999999999998</v>
      </c>
      <c r="K255" s="2">
        <v>0</v>
      </c>
      <c r="L255" s="2">
        <v>204.43199999999999</v>
      </c>
      <c r="M255" s="2">
        <v>210.64699999999999</v>
      </c>
      <c r="N255" s="2">
        <v>2863.8470000000002</v>
      </c>
      <c r="O255" s="2">
        <v>0</v>
      </c>
      <c r="P255" s="2">
        <v>282.88299999999998</v>
      </c>
      <c r="Q255" s="2">
        <v>0</v>
      </c>
      <c r="R255" s="3">
        <v>401763</v>
      </c>
      <c r="S255" s="3">
        <v>0</v>
      </c>
      <c r="T255" s="3">
        <v>-18139</v>
      </c>
      <c r="U255" s="3">
        <v>-701</v>
      </c>
      <c r="V255" s="3">
        <v>0</v>
      </c>
      <c r="W255" s="3">
        <v>685061</v>
      </c>
      <c r="X255" s="3">
        <v>159687</v>
      </c>
      <c r="Y255" s="4">
        <v>1</v>
      </c>
      <c r="Z255" s="4">
        <v>1.1299999999999999</v>
      </c>
      <c r="AA255" s="5" t="s">
        <v>75</v>
      </c>
      <c r="AB255" s="3">
        <v>1330074</v>
      </c>
      <c r="AC255" s="3">
        <v>10441230</v>
      </c>
      <c r="AD255" s="2">
        <v>4267.5744421999998</v>
      </c>
      <c r="AE255" s="3">
        <v>496586776</v>
      </c>
      <c r="AF255" s="3">
        <v>17149772</v>
      </c>
      <c r="AG255" s="3">
        <v>1886475</v>
      </c>
      <c r="AH255" s="3">
        <v>20065233</v>
      </c>
      <c r="AI255" s="4">
        <v>1.17</v>
      </c>
      <c r="AJ255" s="3">
        <v>1614147943</v>
      </c>
      <c r="AK255" s="3">
        <v>2080769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5140</v>
      </c>
      <c r="AR255" s="3">
        <v>5614</v>
      </c>
      <c r="AS255" s="3">
        <v>35870187</v>
      </c>
      <c r="AT255" s="2">
        <v>6485.0190000000002</v>
      </c>
      <c r="AV255" s="5" t="s">
        <v>1591</v>
      </c>
      <c r="BA255" s="3">
        <f t="shared" si="90"/>
        <v>5645</v>
      </c>
      <c r="BB255" s="3">
        <f t="shared" si="76"/>
        <v>5140</v>
      </c>
      <c r="BC255" s="3">
        <f t="shared" si="77"/>
        <v>5614</v>
      </c>
      <c r="BD255" s="3">
        <f t="shared" si="78"/>
        <v>5645</v>
      </c>
      <c r="BE255" s="3">
        <f t="shared" si="79"/>
        <v>35870189.929300003</v>
      </c>
      <c r="BF255" s="3">
        <f t="shared" si="91"/>
        <v>34801504.929300003</v>
      </c>
      <c r="BG255" s="2">
        <f t="shared" si="80"/>
        <v>6484.8888065011906</v>
      </c>
      <c r="BH255" s="6">
        <f t="shared" si="81"/>
        <v>1.4999999999999999E-2</v>
      </c>
      <c r="BI255" s="3">
        <f t="shared" si="92"/>
        <v>15806580.964578595</v>
      </c>
      <c r="BJ255" s="3">
        <f t="shared" si="82"/>
        <v>3333232846.5416121</v>
      </c>
      <c r="BK255" s="3">
        <f t="shared" si="93"/>
        <v>0</v>
      </c>
      <c r="BL255" s="3">
        <f t="shared" si="94"/>
        <v>0</v>
      </c>
      <c r="BM255" s="3">
        <f t="shared" si="83"/>
        <v>0</v>
      </c>
      <c r="BN255" s="3">
        <f t="shared" si="84"/>
        <v>0</v>
      </c>
      <c r="BO255" s="3">
        <f t="shared" si="95"/>
        <v>0</v>
      </c>
      <c r="BP255" s="3">
        <f t="shared" si="96"/>
        <v>0</v>
      </c>
      <c r="BQ255" s="3">
        <f t="shared" si="85"/>
        <v>2071921973.6771305</v>
      </c>
      <c r="BR255" s="3">
        <f t="shared" si="97"/>
        <v>0</v>
      </c>
      <c r="BS255" s="3">
        <f t="shared" si="98"/>
        <v>0</v>
      </c>
      <c r="BT255" s="3">
        <f t="shared" si="86"/>
        <v>0</v>
      </c>
      <c r="BU255" s="3">
        <f t="shared" si="87"/>
        <v>0</v>
      </c>
      <c r="BV255" s="3">
        <f t="shared" si="88"/>
        <v>0</v>
      </c>
      <c r="BW255" s="3">
        <f t="shared" si="99"/>
        <v>0</v>
      </c>
      <c r="BX255" s="3">
        <f t="shared" si="89"/>
        <v>0</v>
      </c>
      <c r="BY255" s="3">
        <f t="shared" si="100"/>
        <v>19728710.499300003</v>
      </c>
    </row>
    <row r="256" spans="1:77" x14ac:dyDescent="0.25">
      <c r="A256">
        <v>54901</v>
      </c>
      <c r="B256" t="s">
        <v>330</v>
      </c>
      <c r="C256" s="37">
        <v>42779.493055555555</v>
      </c>
      <c r="D256" s="5" t="s">
        <v>75</v>
      </c>
      <c r="E256" s="2">
        <v>278.14400000000001</v>
      </c>
      <c r="F256" s="2">
        <v>25.824000000000002</v>
      </c>
      <c r="G256" s="2">
        <v>9.7739999999999991</v>
      </c>
      <c r="H256" s="2">
        <v>0</v>
      </c>
      <c r="I256" s="2">
        <v>0</v>
      </c>
      <c r="J256" s="2">
        <v>0</v>
      </c>
      <c r="K256" s="2">
        <v>0</v>
      </c>
      <c r="L256" s="2">
        <v>19.742000000000001</v>
      </c>
      <c r="M256" s="2">
        <v>15.311</v>
      </c>
      <c r="N256" s="2">
        <v>289.65899999999999</v>
      </c>
      <c r="O256" s="2">
        <v>0.23200000000000001</v>
      </c>
      <c r="P256" s="2">
        <v>0.28000000000000003</v>
      </c>
      <c r="Q256" s="2">
        <v>0</v>
      </c>
      <c r="R256" s="3">
        <v>23605</v>
      </c>
      <c r="S256" s="3">
        <v>0</v>
      </c>
      <c r="T256" s="3">
        <v>-969</v>
      </c>
      <c r="U256" s="3">
        <v>-38</v>
      </c>
      <c r="V256" s="3">
        <v>0</v>
      </c>
      <c r="W256" s="3">
        <v>20214</v>
      </c>
      <c r="X256" s="3">
        <v>231</v>
      </c>
      <c r="Y256" s="4">
        <v>1</v>
      </c>
      <c r="Z256" s="4">
        <v>1.07</v>
      </c>
      <c r="AA256" s="5" t="s">
        <v>76</v>
      </c>
      <c r="AB256" s="3">
        <v>201406</v>
      </c>
      <c r="AC256" s="3">
        <v>2541530</v>
      </c>
      <c r="AD256" s="2">
        <v>1067.1214093999999</v>
      </c>
      <c r="AE256" s="3">
        <v>63244693</v>
      </c>
      <c r="AF256" s="3">
        <v>931417</v>
      </c>
      <c r="AG256" s="3">
        <v>18628</v>
      </c>
      <c r="AH256" s="3">
        <v>1005930</v>
      </c>
      <c r="AI256" s="4">
        <v>1.08</v>
      </c>
      <c r="AJ256" s="3">
        <v>86149163</v>
      </c>
      <c r="AK256" s="3">
        <v>135841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5140</v>
      </c>
      <c r="AR256" s="3">
        <v>5395</v>
      </c>
      <c r="AS256" s="3">
        <v>3356262</v>
      </c>
      <c r="AT256" s="2">
        <v>629.40499999999997</v>
      </c>
      <c r="AV256" s="5" t="s">
        <v>1446</v>
      </c>
      <c r="BA256" s="3">
        <f t="shared" si="90"/>
        <v>8248</v>
      </c>
      <c r="BB256" s="3">
        <f t="shared" si="76"/>
        <v>5140</v>
      </c>
      <c r="BC256" s="3">
        <f t="shared" si="77"/>
        <v>5395</v>
      </c>
      <c r="BD256" s="3">
        <f t="shared" si="78"/>
        <v>8248</v>
      </c>
      <c r="BE256" s="3">
        <f t="shared" si="79"/>
        <v>3356259.1003200002</v>
      </c>
      <c r="BF256" s="3">
        <f t="shared" si="91"/>
        <v>3313409.1003200002</v>
      </c>
      <c r="BG256" s="2">
        <f t="shared" si="80"/>
        <v>629.3975339587239</v>
      </c>
      <c r="BH256" s="6">
        <f t="shared" si="81"/>
        <v>1.4999999999999999E-2</v>
      </c>
      <c r="BI256" s="3">
        <f t="shared" si="92"/>
        <v>1481966.6261981202</v>
      </c>
      <c r="BJ256" s="3">
        <f t="shared" si="82"/>
        <v>323510332.4547841</v>
      </c>
      <c r="BK256" s="3">
        <f t="shared" si="93"/>
        <v>0</v>
      </c>
      <c r="BL256" s="3">
        <f t="shared" si="94"/>
        <v>0</v>
      </c>
      <c r="BM256" s="3">
        <f t="shared" si="83"/>
        <v>0</v>
      </c>
      <c r="BN256" s="3">
        <f t="shared" si="84"/>
        <v>0</v>
      </c>
      <c r="BO256" s="3">
        <f t="shared" si="95"/>
        <v>0</v>
      </c>
      <c r="BP256" s="3">
        <f t="shared" si="96"/>
        <v>0</v>
      </c>
      <c r="BQ256" s="3">
        <f t="shared" si="85"/>
        <v>201092512.0998123</v>
      </c>
      <c r="BR256" s="3">
        <f t="shared" si="97"/>
        <v>0</v>
      </c>
      <c r="BS256" s="3">
        <f t="shared" si="98"/>
        <v>0</v>
      </c>
      <c r="BT256" s="3">
        <f t="shared" si="86"/>
        <v>0</v>
      </c>
      <c r="BU256" s="3">
        <f t="shared" si="87"/>
        <v>0</v>
      </c>
      <c r="BV256" s="3">
        <f t="shared" si="88"/>
        <v>0</v>
      </c>
      <c r="BW256" s="3">
        <f t="shared" si="99"/>
        <v>0</v>
      </c>
      <c r="BX256" s="3">
        <f t="shared" si="89"/>
        <v>0</v>
      </c>
      <c r="BY256" s="3">
        <f t="shared" si="100"/>
        <v>2494767.4703200003</v>
      </c>
    </row>
    <row r="257" spans="1:77" x14ac:dyDescent="0.25">
      <c r="A257">
        <v>30901</v>
      </c>
      <c r="B257" t="s">
        <v>331</v>
      </c>
      <c r="C257" s="37">
        <v>42776.52847222222</v>
      </c>
      <c r="D257" s="5" t="s">
        <v>75</v>
      </c>
      <c r="E257" s="2">
        <v>272.70699999999999</v>
      </c>
      <c r="F257" s="2">
        <v>27.518000000000001</v>
      </c>
      <c r="G257" s="2">
        <v>4.3710000000000004</v>
      </c>
      <c r="H257" s="2">
        <v>0</v>
      </c>
      <c r="I257" s="2">
        <v>0</v>
      </c>
      <c r="J257" s="2">
        <v>0</v>
      </c>
      <c r="K257" s="2">
        <v>0</v>
      </c>
      <c r="L257" s="2">
        <v>25.010999999999999</v>
      </c>
      <c r="M257" s="2">
        <v>15.329000000000001</v>
      </c>
      <c r="N257" s="2">
        <v>226</v>
      </c>
      <c r="O257" s="2">
        <v>0</v>
      </c>
      <c r="P257" s="2">
        <v>7.9409999999999998</v>
      </c>
      <c r="Q257" s="2">
        <v>0</v>
      </c>
      <c r="R257" s="3">
        <v>25072</v>
      </c>
      <c r="S257" s="3">
        <v>0</v>
      </c>
      <c r="T257" s="3">
        <v>-1445</v>
      </c>
      <c r="U257" s="3">
        <v>-56</v>
      </c>
      <c r="V257" s="3">
        <v>0</v>
      </c>
      <c r="W257" s="3">
        <v>37754</v>
      </c>
      <c r="X257" s="3">
        <v>6297</v>
      </c>
      <c r="Y257" s="4">
        <v>0.98</v>
      </c>
      <c r="Z257" s="4">
        <v>1.04</v>
      </c>
      <c r="AA257" s="5" t="s">
        <v>76</v>
      </c>
      <c r="AB257" s="3">
        <v>22109</v>
      </c>
      <c r="AC257" s="3">
        <v>1893591</v>
      </c>
      <c r="AD257" s="2">
        <v>765.08883209999999</v>
      </c>
      <c r="AE257" s="3">
        <v>70199646</v>
      </c>
      <c r="AF257" s="3">
        <v>1233228</v>
      </c>
      <c r="AG257" s="3">
        <v>0</v>
      </c>
      <c r="AH257" s="3">
        <v>1308732</v>
      </c>
      <c r="AI257" s="4">
        <v>1.04</v>
      </c>
      <c r="AJ257" s="3">
        <v>128590950</v>
      </c>
      <c r="AK257" s="3">
        <v>124033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5037</v>
      </c>
      <c r="AR257" s="3">
        <v>5180</v>
      </c>
      <c r="AS257" s="3">
        <v>3127313</v>
      </c>
      <c r="AT257" s="2">
        <v>600.279</v>
      </c>
      <c r="AV257" s="5" t="s">
        <v>1371</v>
      </c>
      <c r="AX257" s="3">
        <v>0</v>
      </c>
      <c r="AZ257" s="3">
        <v>0</v>
      </c>
      <c r="BA257" s="3">
        <f t="shared" si="90"/>
        <v>7930</v>
      </c>
      <c r="BB257" s="3">
        <f t="shared" si="76"/>
        <v>5037</v>
      </c>
      <c r="BC257" s="3">
        <f t="shared" si="77"/>
        <v>5180</v>
      </c>
      <c r="BD257" s="3">
        <f t="shared" si="78"/>
        <v>7930</v>
      </c>
      <c r="BE257" s="3">
        <f t="shared" si="79"/>
        <v>3127313.0329000005</v>
      </c>
      <c r="BF257" s="3">
        <f t="shared" si="91"/>
        <v>3065932.0329000005</v>
      </c>
      <c r="BG257" s="2">
        <f t="shared" si="80"/>
        <v>600.2804647182146</v>
      </c>
      <c r="BH257" s="6">
        <f t="shared" si="81"/>
        <v>1.4999999999999999E-2</v>
      </c>
      <c r="BI257" s="3">
        <f t="shared" si="92"/>
        <v>1379004.6055866673</v>
      </c>
      <c r="BJ257" s="3">
        <f t="shared" si="82"/>
        <v>308544158.86516231</v>
      </c>
      <c r="BK257" s="3">
        <f t="shared" si="93"/>
        <v>0</v>
      </c>
      <c r="BL257" s="3">
        <f t="shared" si="94"/>
        <v>0</v>
      </c>
      <c r="BM257" s="3">
        <f t="shared" si="83"/>
        <v>0</v>
      </c>
      <c r="BN257" s="3">
        <f t="shared" si="84"/>
        <v>0</v>
      </c>
      <c r="BO257" s="3">
        <f t="shared" si="95"/>
        <v>0</v>
      </c>
      <c r="BP257" s="3">
        <f t="shared" si="96"/>
        <v>0</v>
      </c>
      <c r="BQ257" s="3">
        <f t="shared" si="85"/>
        <v>191789608.47746956</v>
      </c>
      <c r="BR257" s="3">
        <f t="shared" si="97"/>
        <v>0</v>
      </c>
      <c r="BS257" s="3">
        <f t="shared" si="98"/>
        <v>0</v>
      </c>
      <c r="BT257" s="3">
        <f t="shared" si="86"/>
        <v>0</v>
      </c>
      <c r="BU257" s="3">
        <f t="shared" si="87"/>
        <v>0</v>
      </c>
      <c r="BV257" s="3">
        <f t="shared" si="88"/>
        <v>0</v>
      </c>
      <c r="BW257" s="3">
        <f t="shared" si="99"/>
        <v>0</v>
      </c>
      <c r="BX257" s="3">
        <f t="shared" si="89"/>
        <v>0</v>
      </c>
      <c r="BY257" s="3">
        <f t="shared" si="100"/>
        <v>1867121.7229000004</v>
      </c>
    </row>
    <row r="258" spans="1:77" x14ac:dyDescent="0.25">
      <c r="A258">
        <v>107904</v>
      </c>
      <c r="B258" t="s">
        <v>332</v>
      </c>
      <c r="C258" s="37">
        <v>42779.493055555555</v>
      </c>
      <c r="D258" s="5" t="s">
        <v>75</v>
      </c>
      <c r="E258" s="2">
        <v>487.59300000000002</v>
      </c>
      <c r="F258" s="2">
        <v>48.396000000000001</v>
      </c>
      <c r="G258" s="2">
        <v>19.526</v>
      </c>
      <c r="H258" s="2">
        <v>0</v>
      </c>
      <c r="I258" s="2">
        <v>0</v>
      </c>
      <c r="J258" s="2">
        <v>0</v>
      </c>
      <c r="K258" s="2">
        <v>0</v>
      </c>
      <c r="L258" s="2">
        <v>67.915999999999997</v>
      </c>
      <c r="M258" s="2">
        <v>28.553000000000001</v>
      </c>
      <c r="N258" s="2">
        <v>357.66399999999999</v>
      </c>
      <c r="O258" s="2">
        <v>0</v>
      </c>
      <c r="P258" s="2">
        <v>6.4189999999999996</v>
      </c>
      <c r="Q258" s="2">
        <v>0</v>
      </c>
      <c r="R258" s="3">
        <v>44081</v>
      </c>
      <c r="S258" s="3">
        <v>0</v>
      </c>
      <c r="T258" s="3">
        <v>-2617</v>
      </c>
      <c r="U258" s="3">
        <v>-102</v>
      </c>
      <c r="V258" s="3">
        <v>0</v>
      </c>
      <c r="W258" s="3">
        <v>67751</v>
      </c>
      <c r="X258" s="3">
        <v>4136</v>
      </c>
      <c r="Y258" s="4">
        <v>0.94730000000000003</v>
      </c>
      <c r="Z258" s="4">
        <v>1.05</v>
      </c>
      <c r="AA258" s="5" t="s">
        <v>75</v>
      </c>
      <c r="AB258" s="3">
        <v>240697</v>
      </c>
      <c r="AC258" s="3">
        <v>1833351</v>
      </c>
      <c r="AD258" s="2">
        <v>713.0494291</v>
      </c>
      <c r="AE258" s="3">
        <v>117619991</v>
      </c>
      <c r="AF258" s="3">
        <v>2413380</v>
      </c>
      <c r="AG258" s="3">
        <v>83308</v>
      </c>
      <c r="AH258" s="3">
        <v>2649546</v>
      </c>
      <c r="AI258" s="4">
        <v>1.04</v>
      </c>
      <c r="AJ258" s="3">
        <v>232834634</v>
      </c>
      <c r="AK258" s="3">
        <v>220813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4869</v>
      </c>
      <c r="AR258" s="3">
        <v>5042</v>
      </c>
      <c r="AS258" s="3">
        <v>4779431</v>
      </c>
      <c r="AT258" s="2">
        <v>942.72699999999998</v>
      </c>
      <c r="AV258" s="5" t="s">
        <v>1609</v>
      </c>
      <c r="BA258" s="3">
        <f t="shared" si="90"/>
        <v>6444</v>
      </c>
      <c r="BB258" s="3">
        <f t="shared" ref="BB258:BB321" si="101">IF(D258="Y",EWLev1/100*AQ258/5140,ROUND(EWLev1*MIN(1, IF(Y258&lt;0.1,1,Y258))/100,0))</f>
        <v>4869</v>
      </c>
      <c r="BC258" s="3">
        <f t="shared" ref="BC258:BC321" si="102">ROUND((IF(D258="Y",EWLev1/100*AQ258/5140,EWLev1*MIN(1, IF(Y258&lt;0.1,1,Y258))/100))*(1+(IF(D258="Y",CharterSchoolAdjCEI,Z258)-1)*0.71),0)</f>
        <v>5042</v>
      </c>
      <c r="BD258" s="3">
        <f t="shared" ref="BD258:BD321" si="103">ROUND(IF(D258="Y",EWLev1/100*BA258/5140,BC258*MAX(1,1 + IF(E258&lt;SmallDistrictADACap,(SmallDistrictADACap-E258)*IF(AA258="Y",SparseSmallDistrictMult,SmallDistrictMult),0),1+IF(E258&lt;MedDistrictADACap,(MedDistrictADACap-E258)*MedDistrictMult,0))),0)</f>
        <v>6444</v>
      </c>
      <c r="BE258" s="3">
        <f t="shared" ref="BE258:BE321" si="104">BD258*(E258*RegularProgramTIAAWeight+F258*RegularSpEdTIAAWeight+G258*MainstreamSpEdTIAAWeight+H258*ResCareSpEdTIAAWeight+I258*StateSchoolsSpEdTIAAWeight+J258*NonPublicContractSpEdTIAAWeight+K258*ExtYearSpEdTIAAWeight+L258*RegCTETIAAWeight+M258*GTTIAAWeight+N258*StateCompEdTIAAWeight+O258*PregnantTIAAWeight+P258*BilingualTIAAWeight+Q258*PegTIAAWeight)+SUM(R258:W258)+IF(P258=0,X258*EWLev1/514000,0)</f>
        <v>4779435.8954400001</v>
      </c>
      <c r="BF258" s="3">
        <f t="shared" si="91"/>
        <v>4670220.8954400001</v>
      </c>
      <c r="BG258" s="2">
        <f t="shared" ref="BG258:BG321" si="105">IF(UseCoRWADA,AU258,BF258/BB258*(BC258+BB258)/(2*BC258))</f>
        <v>942.71905875032235</v>
      </c>
      <c r="BH258" s="6">
        <f t="shared" ref="BH258:BH321" si="106">MAX(HHTaxRateFloor,IFERROR(AB258/AE258,0)+HHCEDRate)</f>
        <v>1.4999999999999999E-2</v>
      </c>
      <c r="BI258" s="3">
        <f t="shared" si="92"/>
        <v>2521275.41430652</v>
      </c>
      <c r="BJ258" s="3">
        <f t="shared" ref="BJ258:BJ321" si="107">IFERROR(BG258*MAX(EWLev1, BI258/BH258/BG258*((EWLev1/HHEWL-1)*AI258/HHMOTaxRate+1)),0)</f>
        <v>484557596.19766569</v>
      </c>
      <c r="BK258" s="3">
        <f t="shared" si="93"/>
        <v>0</v>
      </c>
      <c r="BL258" s="3">
        <f t="shared" si="94"/>
        <v>0</v>
      </c>
      <c r="BM258" s="3">
        <f t="shared" ref="BM258:BM321" si="108">IF(BL258=0,0,MAX(CostPerWADAFloorLev1,BL258/(BK258/(BJ258/BG258))))</f>
        <v>0</v>
      </c>
      <c r="BN258" s="3">
        <f t="shared" ref="BN258:BN321" si="109">IFERROR(MIN(BL258*EarlyAgreementCreditPct,BK258/(BJ258/BG258)*EarlyAgreementCreditPerWADA,AY258),0)</f>
        <v>0</v>
      </c>
      <c r="BO258" s="3">
        <f t="shared" si="95"/>
        <v>0</v>
      </c>
      <c r="BP258" s="3">
        <f t="shared" si="96"/>
        <v>0</v>
      </c>
      <c r="BQ258" s="3">
        <f t="shared" ref="BQ258:BQ321" si="110">IFERROR(BG258*MAX(EWLev3, BI258/BH258/BG258*((EWLev3/HHEWL-1)*AI258/HHMOTaxRate+1)),0)</f>
        <v>301198739.27072799</v>
      </c>
      <c r="BR258" s="3">
        <f t="shared" si="97"/>
        <v>0</v>
      </c>
      <c r="BS258" s="3">
        <f t="shared" si="98"/>
        <v>0</v>
      </c>
      <c r="BT258" s="3">
        <f t="shared" ref="BT258:BT321" si="111">IF(BS258=0,0,MAX(CostPerWADAFloorLev3,BS258/(BR258/(BQ258/BG258))))</f>
        <v>0</v>
      </c>
      <c r="BU258" s="3">
        <f t="shared" ref="BU258:BU321" si="112">IFERROR(MIN(BR258/(BQ258/BG258)*BT258*EarlyAgreementCreditPct,BR258/(BQ258/BG258)*EarlyAgreementCreditPerWADA,AZ258),0)</f>
        <v>0</v>
      </c>
      <c r="BV258" s="3">
        <f t="shared" ref="BV258:BV321" si="113">IFERROR(AN258*BS258/AH258+AO258+AP258,0)</f>
        <v>0</v>
      </c>
      <c r="BW258" s="3">
        <f t="shared" si="99"/>
        <v>0</v>
      </c>
      <c r="BX258" s="3">
        <f t="shared" ref="BX258:BX321" si="114">BW258+BP258</f>
        <v>0</v>
      </c>
      <c r="BY258" s="3">
        <f t="shared" si="100"/>
        <v>2573793.4075579997</v>
      </c>
    </row>
    <row r="259" spans="1:77" x14ac:dyDescent="0.25">
      <c r="A259">
        <v>184801</v>
      </c>
      <c r="B259" t="s">
        <v>333</v>
      </c>
      <c r="C259" s="37">
        <v>42776.52847222222</v>
      </c>
      <c r="D259" s="5" t="s">
        <v>76</v>
      </c>
      <c r="E259" s="2">
        <v>50.158999999999999</v>
      </c>
      <c r="F259" s="2">
        <v>3.5000000000000003E-2</v>
      </c>
      <c r="G259" s="2">
        <v>8.3230000000000004</v>
      </c>
      <c r="H259" s="2">
        <v>0</v>
      </c>
      <c r="I259" s="2">
        <v>0</v>
      </c>
      <c r="J259" s="2">
        <v>0</v>
      </c>
      <c r="K259" s="2">
        <v>0</v>
      </c>
      <c r="L259" s="2">
        <v>32.441000000000003</v>
      </c>
      <c r="M259" s="2">
        <v>0</v>
      </c>
      <c r="N259" s="2">
        <v>47</v>
      </c>
      <c r="O259" s="2">
        <v>0.51800000000000002</v>
      </c>
      <c r="P259" s="2">
        <v>0</v>
      </c>
      <c r="Q259" s="2">
        <v>0</v>
      </c>
      <c r="R259" s="3">
        <v>22717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4">
        <v>0</v>
      </c>
      <c r="Z259" s="4">
        <v>1</v>
      </c>
      <c r="AA259" s="5" t="s">
        <v>75</v>
      </c>
      <c r="AB259" s="3">
        <v>0</v>
      </c>
      <c r="AC259" s="3">
        <v>0</v>
      </c>
      <c r="AD259" s="2">
        <v>0</v>
      </c>
      <c r="AE259" s="3">
        <v>0</v>
      </c>
      <c r="AF259" s="3">
        <v>0</v>
      </c>
      <c r="AG259" s="3">
        <v>0</v>
      </c>
      <c r="AH259" s="3">
        <v>0</v>
      </c>
      <c r="AI259" s="4">
        <v>0</v>
      </c>
      <c r="AJ259" s="3">
        <v>0</v>
      </c>
      <c r="AK259" s="3">
        <v>32932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5050</v>
      </c>
      <c r="AR259" s="3">
        <v>5334</v>
      </c>
      <c r="AS259" s="3">
        <v>758389</v>
      </c>
      <c r="AT259" s="2">
        <v>141.803</v>
      </c>
      <c r="AV259" s="5" t="s">
        <v>2031</v>
      </c>
      <c r="AX259" s="3">
        <v>0</v>
      </c>
      <c r="AZ259" s="3">
        <v>0</v>
      </c>
      <c r="BA259" s="3">
        <f t="shared" ref="BA259:BA322" si="115">RIGHT(AV259,6)*1</f>
        <v>6465</v>
      </c>
      <c r="BB259" s="3">
        <f t="shared" si="101"/>
        <v>5050</v>
      </c>
      <c r="BC259" s="3">
        <f t="shared" si="102"/>
        <v>5335</v>
      </c>
      <c r="BD259" s="3">
        <f t="shared" si="103"/>
        <v>6465</v>
      </c>
      <c r="BE259" s="3">
        <f t="shared" si="104"/>
        <v>758388.9389500001</v>
      </c>
      <c r="BF259" s="3">
        <f t="shared" ref="BF259:BF322" si="116">BE259-W259-V259-R259-T259</f>
        <v>735671.9389500001</v>
      </c>
      <c r="BG259" s="2">
        <f t="shared" si="105"/>
        <v>141.7865039575334</v>
      </c>
      <c r="BH259" s="6">
        <f t="shared" si="106"/>
        <v>1.4999999999999999E-2</v>
      </c>
      <c r="BI259" s="3">
        <f t="shared" ref="BI259:BI322" si="117">IFERROR((AB259+AC259)*BG259/AD259-AK259,0)</f>
        <v>0</v>
      </c>
      <c r="BJ259" s="3">
        <f t="shared" si="107"/>
        <v>72878263.034172162</v>
      </c>
      <c r="BK259" s="3">
        <f t="shared" ref="BK259:BK322" si="118">MAX(0,AJ259-BJ259)</f>
        <v>0</v>
      </c>
      <c r="BL259" s="3">
        <f t="shared" ref="BL259:BL322" si="119">IFERROR(BK259/AJ259*AF259,0)</f>
        <v>0</v>
      </c>
      <c r="BM259" s="3">
        <f t="shared" si="108"/>
        <v>0</v>
      </c>
      <c r="BN259" s="3">
        <f t="shared" si="109"/>
        <v>0</v>
      </c>
      <c r="BO259" s="3">
        <f t="shared" ref="BO259:BO322" si="120">IFERROR(AN259*BL259/AH259+AO259+AP259,0)</f>
        <v>0</v>
      </c>
      <c r="BP259" s="3">
        <f t="shared" ref="BP259:BP322" si="121">MAX(0, IFERROR(BM259*BK259/(BJ259/BG259)-BN259-BO259*0-AL259*AM259-V259,0))</f>
        <v>0</v>
      </c>
      <c r="BQ259" s="3">
        <f t="shared" si="110"/>
        <v>45300788.014431924</v>
      </c>
      <c r="BR259" s="3">
        <f t="shared" ref="BR259:BR322" si="122">MAX(0,AJ259-BQ259)</f>
        <v>0</v>
      </c>
      <c r="BS259" s="3">
        <f t="shared" ref="BS259:BS322" si="123">IFERROR(BR259/AJ259*AG259,0)</f>
        <v>0</v>
      </c>
      <c r="BT259" s="3">
        <f t="shared" si="111"/>
        <v>0</v>
      </c>
      <c r="BU259" s="3">
        <f t="shared" si="112"/>
        <v>0</v>
      </c>
      <c r="BV259" s="3">
        <f t="shared" si="113"/>
        <v>0</v>
      </c>
      <c r="BW259" s="3">
        <f t="shared" ref="BW259:BW322" si="124">MAX(0, IFERROR(BT259*BR259/(BQ259/BG259)-BU259-BV259-AL259*AM259-V259,0))</f>
        <v>0</v>
      </c>
      <c r="BX259" s="3">
        <f t="shared" si="114"/>
        <v>0</v>
      </c>
      <c r="BY259" s="3">
        <f t="shared" ref="BY259:BY322" si="125">MAX(0,BE259-AJ259*Y259/100)</f>
        <v>758388.9389500001</v>
      </c>
    </row>
    <row r="260" spans="1:77" x14ac:dyDescent="0.25">
      <c r="A260">
        <v>78901</v>
      </c>
      <c r="B260" t="s">
        <v>334</v>
      </c>
      <c r="C260" s="37">
        <v>42776.52847222222</v>
      </c>
      <c r="D260" s="5" t="s">
        <v>75</v>
      </c>
      <c r="E260" s="2">
        <v>176.01300000000001</v>
      </c>
      <c r="F260" s="2">
        <v>20.106000000000002</v>
      </c>
      <c r="G260" s="2">
        <v>14.175000000000001</v>
      </c>
      <c r="H260" s="2">
        <v>0</v>
      </c>
      <c r="I260" s="2">
        <v>0</v>
      </c>
      <c r="J260" s="2">
        <v>0</v>
      </c>
      <c r="K260" s="2">
        <v>0</v>
      </c>
      <c r="L260" s="2">
        <v>23.013000000000002</v>
      </c>
      <c r="M260" s="2">
        <v>10.269</v>
      </c>
      <c r="N260" s="2">
        <v>157.03299999999999</v>
      </c>
      <c r="O260" s="2">
        <v>0</v>
      </c>
      <c r="P260" s="2">
        <v>0.95799999999999996</v>
      </c>
      <c r="Q260" s="2">
        <v>0</v>
      </c>
      <c r="R260" s="3">
        <v>16402</v>
      </c>
      <c r="S260" s="3">
        <v>0</v>
      </c>
      <c r="T260" s="3">
        <v>-2297</v>
      </c>
      <c r="U260" s="3">
        <v>-89</v>
      </c>
      <c r="V260" s="3">
        <v>0</v>
      </c>
      <c r="W260" s="3">
        <v>28405</v>
      </c>
      <c r="X260" s="3">
        <v>795</v>
      </c>
      <c r="Y260" s="4">
        <v>1</v>
      </c>
      <c r="Z260" s="4">
        <v>1.04</v>
      </c>
      <c r="AA260" s="5" t="s">
        <v>76</v>
      </c>
      <c r="AB260" s="3">
        <v>6205</v>
      </c>
      <c r="AC260" s="3">
        <v>1802064</v>
      </c>
      <c r="AD260" s="2">
        <v>726.37684260000003</v>
      </c>
      <c r="AE260" s="3">
        <v>60667635</v>
      </c>
      <c r="AF260" s="3">
        <v>2104168</v>
      </c>
      <c r="AG260" s="3">
        <v>231458</v>
      </c>
      <c r="AH260" s="3">
        <v>2461876</v>
      </c>
      <c r="AI260" s="4">
        <v>1.17</v>
      </c>
      <c r="AJ260" s="3">
        <v>204408389</v>
      </c>
      <c r="AK260" s="3">
        <v>70462</v>
      </c>
      <c r="AL260" s="3">
        <v>0</v>
      </c>
      <c r="AM260" s="3">
        <v>0</v>
      </c>
      <c r="AN260" s="3">
        <v>30000</v>
      </c>
      <c r="AO260" s="3">
        <v>0</v>
      </c>
      <c r="AP260" s="3">
        <v>0</v>
      </c>
      <c r="AQ260" s="3">
        <v>5140</v>
      </c>
      <c r="AR260" s="3">
        <v>5286</v>
      </c>
      <c r="AS260" s="3">
        <v>2328358</v>
      </c>
      <c r="AT260" s="2">
        <v>438.59300000000002</v>
      </c>
      <c r="AU260" s="2">
        <v>428.9</v>
      </c>
      <c r="AV260" s="5" t="s">
        <v>1527</v>
      </c>
      <c r="AW260" s="3">
        <v>0</v>
      </c>
      <c r="AX260" s="3">
        <v>74648</v>
      </c>
      <c r="AY260" s="3">
        <v>0</v>
      </c>
      <c r="AZ260" s="3">
        <v>3150</v>
      </c>
      <c r="BA260" s="3">
        <f t="shared" si="115"/>
        <v>8297</v>
      </c>
      <c r="BB260" s="3">
        <f t="shared" si="101"/>
        <v>5140</v>
      </c>
      <c r="BC260" s="3">
        <f t="shared" si="102"/>
        <v>5286</v>
      </c>
      <c r="BD260" s="3">
        <f t="shared" si="103"/>
        <v>8297</v>
      </c>
      <c r="BE260" s="3">
        <f t="shared" si="104"/>
        <v>2328358.41781</v>
      </c>
      <c r="BF260" s="3">
        <f t="shared" si="116"/>
        <v>2285848.41781</v>
      </c>
      <c r="BG260" s="2">
        <f t="shared" si="105"/>
        <v>438.57601247710824</v>
      </c>
      <c r="BH260" s="6">
        <f t="shared" si="106"/>
        <v>1.4999999999999999E-2</v>
      </c>
      <c r="BI260" s="3">
        <f t="shared" si="117"/>
        <v>1021345.1185574548</v>
      </c>
      <c r="BJ260" s="3">
        <f t="shared" si="107"/>
        <v>225428070.41323364</v>
      </c>
      <c r="BK260" s="3">
        <f t="shared" si="118"/>
        <v>0</v>
      </c>
      <c r="BL260" s="3">
        <f t="shared" si="119"/>
        <v>0</v>
      </c>
      <c r="BM260" s="3">
        <f t="shared" si="108"/>
        <v>0</v>
      </c>
      <c r="BN260" s="3">
        <f t="shared" si="109"/>
        <v>0</v>
      </c>
      <c r="BO260" s="3">
        <f t="shared" si="120"/>
        <v>0</v>
      </c>
      <c r="BP260" s="3">
        <f t="shared" si="121"/>
        <v>0</v>
      </c>
      <c r="BQ260" s="3">
        <f t="shared" si="110"/>
        <v>140125035.98643607</v>
      </c>
      <c r="BR260" s="3">
        <f t="shared" si="122"/>
        <v>64283353.013563931</v>
      </c>
      <c r="BS260" s="3">
        <f t="shared" si="123"/>
        <v>72790.047387993851</v>
      </c>
      <c r="BT260" s="3">
        <f t="shared" si="111"/>
        <v>361.77982401690963</v>
      </c>
      <c r="BU260" s="3">
        <f t="shared" si="112"/>
        <v>2911.6018955197542</v>
      </c>
      <c r="BV260" s="3">
        <f t="shared" si="113"/>
        <v>887.00707169646864</v>
      </c>
      <c r="BW260" s="3">
        <f t="shared" si="124"/>
        <v>68991.438420777631</v>
      </c>
      <c r="BX260" s="3">
        <f t="shared" si="114"/>
        <v>68991.438420777631</v>
      </c>
      <c r="BY260" s="3">
        <f t="shared" si="125"/>
        <v>284274.52781000012</v>
      </c>
    </row>
    <row r="261" spans="1:77" x14ac:dyDescent="0.25">
      <c r="A261">
        <v>220912</v>
      </c>
      <c r="B261" t="s">
        <v>335</v>
      </c>
      <c r="C261" s="37">
        <v>42779.493055555555</v>
      </c>
      <c r="D261" s="5" t="s">
        <v>75</v>
      </c>
      <c r="E261" s="2">
        <v>12867.2969999999</v>
      </c>
      <c r="F261" s="2">
        <v>1235.385</v>
      </c>
      <c r="G261" s="2">
        <v>220.084</v>
      </c>
      <c r="H261" s="2">
        <v>3.99</v>
      </c>
      <c r="I261" s="2">
        <v>0</v>
      </c>
      <c r="J261" s="2">
        <v>0.96399999999999997</v>
      </c>
      <c r="K261" s="2">
        <v>0</v>
      </c>
      <c r="L261" s="2">
        <v>704.28399999999999</v>
      </c>
      <c r="M261" s="2">
        <v>698.48099999999999</v>
      </c>
      <c r="N261" s="2">
        <v>9723.473</v>
      </c>
      <c r="O261" s="2">
        <v>0.60599999999999998</v>
      </c>
      <c r="P261" s="2">
        <v>1647.51</v>
      </c>
      <c r="Q261" s="2">
        <v>0</v>
      </c>
      <c r="R261" s="3">
        <v>1102279</v>
      </c>
      <c r="S261" s="3">
        <v>0</v>
      </c>
      <c r="T261" s="3">
        <v>-56661</v>
      </c>
      <c r="U261" s="3">
        <v>-2190</v>
      </c>
      <c r="V261" s="3">
        <v>0</v>
      </c>
      <c r="W261" s="3">
        <v>1796945</v>
      </c>
      <c r="X261" s="3">
        <v>918981</v>
      </c>
      <c r="Y261" s="4">
        <v>1</v>
      </c>
      <c r="Z261" s="4">
        <v>1.1200000000000001</v>
      </c>
      <c r="AA261" s="5" t="s">
        <v>75</v>
      </c>
      <c r="AB261" s="3">
        <v>2463252</v>
      </c>
      <c r="AC261" s="3">
        <v>16374750</v>
      </c>
      <c r="AD261" s="2">
        <v>6752.1338140999896</v>
      </c>
      <c r="AE261" s="3">
        <v>1324315997</v>
      </c>
      <c r="AF261" s="3">
        <v>53053202</v>
      </c>
      <c r="AG261" s="3">
        <v>5835852</v>
      </c>
      <c r="AH261" s="3">
        <v>62072246</v>
      </c>
      <c r="AI261" s="4">
        <v>1.17</v>
      </c>
      <c r="AJ261" s="3">
        <v>5042341196</v>
      </c>
      <c r="AK261" s="3">
        <v>5471002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5140</v>
      </c>
      <c r="AR261" s="3">
        <v>5578</v>
      </c>
      <c r="AS261" s="3">
        <v>100499327</v>
      </c>
      <c r="AT261" s="2">
        <v>18253.838</v>
      </c>
      <c r="AV261" s="5" t="s">
        <v>1318</v>
      </c>
      <c r="BA261" s="3">
        <f t="shared" si="115"/>
        <v>5578</v>
      </c>
      <c r="BB261" s="3">
        <f t="shared" si="101"/>
        <v>5140</v>
      </c>
      <c r="BC261" s="3">
        <f t="shared" si="102"/>
        <v>5578</v>
      </c>
      <c r="BD261" s="3">
        <f t="shared" si="103"/>
        <v>5578</v>
      </c>
      <c r="BE261" s="3">
        <f t="shared" si="104"/>
        <v>100499329.75963943</v>
      </c>
      <c r="BF261" s="3">
        <f t="shared" si="116"/>
        <v>97656766.759639427</v>
      </c>
      <c r="BG261" s="2">
        <f t="shared" si="105"/>
        <v>18253.429365535103</v>
      </c>
      <c r="BH261" s="6">
        <f t="shared" si="106"/>
        <v>1.4999999999999999E-2</v>
      </c>
      <c r="BI261" s="3">
        <f t="shared" si="117"/>
        <v>45454845.792997688</v>
      </c>
      <c r="BJ261" s="3">
        <f t="shared" si="107"/>
        <v>9382262693.8850422</v>
      </c>
      <c r="BK261" s="3">
        <f t="shared" si="118"/>
        <v>0</v>
      </c>
      <c r="BL261" s="3">
        <f t="shared" si="119"/>
        <v>0</v>
      </c>
      <c r="BM261" s="3">
        <f t="shared" si="108"/>
        <v>0</v>
      </c>
      <c r="BN261" s="3">
        <f t="shared" si="109"/>
        <v>0</v>
      </c>
      <c r="BO261" s="3">
        <f t="shared" si="120"/>
        <v>0</v>
      </c>
      <c r="BP261" s="3">
        <f t="shared" si="121"/>
        <v>0</v>
      </c>
      <c r="BQ261" s="3">
        <f t="shared" si="110"/>
        <v>5831970682.2884655</v>
      </c>
      <c r="BR261" s="3">
        <f t="shared" si="122"/>
        <v>0</v>
      </c>
      <c r="BS261" s="3">
        <f t="shared" si="123"/>
        <v>0</v>
      </c>
      <c r="BT261" s="3">
        <f t="shared" si="111"/>
        <v>0</v>
      </c>
      <c r="BU261" s="3">
        <f t="shared" si="112"/>
        <v>0</v>
      </c>
      <c r="BV261" s="3">
        <f t="shared" si="113"/>
        <v>0</v>
      </c>
      <c r="BW261" s="3">
        <f t="shared" si="124"/>
        <v>0</v>
      </c>
      <c r="BX261" s="3">
        <f t="shared" si="114"/>
        <v>0</v>
      </c>
      <c r="BY261" s="3">
        <f t="shared" si="125"/>
        <v>50075917.799639426</v>
      </c>
    </row>
    <row r="262" spans="1:77" x14ac:dyDescent="0.25">
      <c r="A262">
        <v>254901</v>
      </c>
      <c r="B262" t="s">
        <v>336</v>
      </c>
      <c r="C262" s="37">
        <v>42779.493055555555</v>
      </c>
      <c r="D262" s="5" t="s">
        <v>75</v>
      </c>
      <c r="E262" s="2">
        <v>1758.1469999999999</v>
      </c>
      <c r="F262" s="2">
        <v>132.86500000000001</v>
      </c>
      <c r="G262" s="2">
        <v>38.299999999999997</v>
      </c>
      <c r="H262" s="2">
        <v>0</v>
      </c>
      <c r="I262" s="2">
        <v>0</v>
      </c>
      <c r="J262" s="2">
        <v>0</v>
      </c>
      <c r="K262" s="2">
        <v>0</v>
      </c>
      <c r="L262" s="2">
        <v>143.4</v>
      </c>
      <c r="M262" s="2">
        <v>93.2</v>
      </c>
      <c r="N262" s="2">
        <v>1777.2</v>
      </c>
      <c r="O262" s="2">
        <v>2.5</v>
      </c>
      <c r="P262" s="2">
        <v>92.9</v>
      </c>
      <c r="Q262" s="2">
        <v>0</v>
      </c>
      <c r="R262" s="3">
        <v>136978</v>
      </c>
      <c r="S262" s="3">
        <v>0</v>
      </c>
      <c r="T262" s="3">
        <v>-12475</v>
      </c>
      <c r="U262" s="3">
        <v>-483</v>
      </c>
      <c r="V262" s="3">
        <v>0</v>
      </c>
      <c r="W262" s="3">
        <v>126275</v>
      </c>
      <c r="X262" s="3">
        <v>56325</v>
      </c>
      <c r="Y262" s="4">
        <v>0.98670000000000002</v>
      </c>
      <c r="Z262" s="4">
        <v>1.149</v>
      </c>
      <c r="AA262" s="5" t="s">
        <v>76</v>
      </c>
      <c r="AB262" s="3">
        <v>415024</v>
      </c>
      <c r="AC262" s="3">
        <v>6341419</v>
      </c>
      <c r="AD262" s="2">
        <v>2715.2478749000002</v>
      </c>
      <c r="AE262" s="3">
        <v>208720652</v>
      </c>
      <c r="AF262" s="3">
        <v>10993897</v>
      </c>
      <c r="AG262" s="3">
        <v>1373819</v>
      </c>
      <c r="AH262" s="3">
        <v>13036241</v>
      </c>
      <c r="AI262" s="4">
        <v>1.17</v>
      </c>
      <c r="AJ262" s="3">
        <v>1110153741</v>
      </c>
      <c r="AK262" s="3">
        <v>705511</v>
      </c>
      <c r="AL262" s="3">
        <v>0</v>
      </c>
      <c r="AM262" s="3">
        <v>0</v>
      </c>
      <c r="AN262" s="3">
        <v>373951</v>
      </c>
      <c r="AO262" s="3">
        <v>0</v>
      </c>
      <c r="AP262" s="3">
        <v>0</v>
      </c>
      <c r="AQ262" s="3">
        <v>5072</v>
      </c>
      <c r="AR262" s="3">
        <v>5608</v>
      </c>
      <c r="AS262" s="3">
        <v>15460367</v>
      </c>
      <c r="AT262" s="2">
        <v>2855.627</v>
      </c>
      <c r="AU262" s="2">
        <v>2689.4450000000002</v>
      </c>
      <c r="AV262" s="5" t="s">
        <v>1994</v>
      </c>
      <c r="AW262" s="3">
        <v>0</v>
      </c>
      <c r="AX262" s="3">
        <v>203925</v>
      </c>
      <c r="AY262" s="3">
        <v>0</v>
      </c>
      <c r="AZ262" s="3">
        <v>8759</v>
      </c>
      <c r="BA262" s="3">
        <f t="shared" si="115"/>
        <v>6063</v>
      </c>
      <c r="BB262" s="3">
        <f t="shared" si="101"/>
        <v>5072</v>
      </c>
      <c r="BC262" s="3">
        <f t="shared" si="102"/>
        <v>5608</v>
      </c>
      <c r="BD262" s="3">
        <f t="shared" si="103"/>
        <v>6063</v>
      </c>
      <c r="BE262" s="3">
        <f t="shared" si="104"/>
        <v>15460367.273000002</v>
      </c>
      <c r="BF262" s="3">
        <f t="shared" si="116"/>
        <v>15209589.273000002</v>
      </c>
      <c r="BG262" s="2">
        <f t="shared" si="105"/>
        <v>2855.4298387745707</v>
      </c>
      <c r="BH262" s="6">
        <f t="shared" si="106"/>
        <v>1.4999999999999999E-2</v>
      </c>
      <c r="BI262" s="3">
        <f t="shared" si="117"/>
        <v>6399751.515633164</v>
      </c>
      <c r="BJ262" s="3">
        <f t="shared" si="107"/>
        <v>1467690937.1301293</v>
      </c>
      <c r="BK262" s="3">
        <f t="shared" si="118"/>
        <v>0</v>
      </c>
      <c r="BL262" s="3">
        <f t="shared" si="119"/>
        <v>0</v>
      </c>
      <c r="BM262" s="3">
        <f t="shared" si="108"/>
        <v>0</v>
      </c>
      <c r="BN262" s="3">
        <f t="shared" si="109"/>
        <v>0</v>
      </c>
      <c r="BO262" s="3">
        <f t="shared" si="120"/>
        <v>0</v>
      </c>
      <c r="BP262" s="3">
        <f t="shared" si="121"/>
        <v>0</v>
      </c>
      <c r="BQ262" s="3">
        <f t="shared" si="110"/>
        <v>912309833.48847532</v>
      </c>
      <c r="BR262" s="3">
        <f t="shared" si="122"/>
        <v>197843907.51152468</v>
      </c>
      <c r="BS262" s="3">
        <f t="shared" si="123"/>
        <v>244832.50304479705</v>
      </c>
      <c r="BT262" s="3">
        <f t="shared" si="111"/>
        <v>395.38232795091756</v>
      </c>
      <c r="BU262" s="3">
        <f t="shared" si="112"/>
        <v>8759</v>
      </c>
      <c r="BV262" s="3">
        <f t="shared" si="113"/>
        <v>7023.1410531690008</v>
      </c>
      <c r="BW262" s="3">
        <f t="shared" si="124"/>
        <v>229050.36199162801</v>
      </c>
      <c r="BX262" s="3">
        <f t="shared" si="114"/>
        <v>229050.36199162801</v>
      </c>
      <c r="BY262" s="3">
        <f t="shared" si="125"/>
        <v>4506480.3105530031</v>
      </c>
    </row>
    <row r="263" spans="1:77" x14ac:dyDescent="0.25">
      <c r="A263">
        <v>62901</v>
      </c>
      <c r="B263" t="s">
        <v>337</v>
      </c>
      <c r="C263" s="37">
        <v>42779.493055555555</v>
      </c>
      <c r="D263" s="5" t="s">
        <v>75</v>
      </c>
      <c r="E263" s="2">
        <v>1900.8489999999999</v>
      </c>
      <c r="F263" s="2">
        <v>152.708</v>
      </c>
      <c r="G263" s="2">
        <v>66</v>
      </c>
      <c r="H263" s="2">
        <v>0</v>
      </c>
      <c r="I263" s="2">
        <v>0</v>
      </c>
      <c r="J263" s="2">
        <v>0</v>
      </c>
      <c r="K263" s="2">
        <v>0</v>
      </c>
      <c r="L263" s="2">
        <v>114</v>
      </c>
      <c r="M263" s="2">
        <v>89</v>
      </c>
      <c r="N263" s="2">
        <v>1412</v>
      </c>
      <c r="O263" s="2">
        <v>1</v>
      </c>
      <c r="P263" s="2">
        <v>61</v>
      </c>
      <c r="Q263" s="2">
        <v>0</v>
      </c>
      <c r="R263" s="3">
        <v>165000</v>
      </c>
      <c r="S263" s="3">
        <v>0</v>
      </c>
      <c r="T263" s="3">
        <v>0</v>
      </c>
      <c r="U263" s="3">
        <v>0</v>
      </c>
      <c r="V263" s="3">
        <v>137658</v>
      </c>
      <c r="W263" s="3">
        <v>195923</v>
      </c>
      <c r="X263" s="3">
        <v>32135</v>
      </c>
      <c r="Y263" s="4">
        <v>0.9</v>
      </c>
      <c r="Z263" s="4">
        <v>1.08</v>
      </c>
      <c r="AA263" s="5" t="s">
        <v>75</v>
      </c>
      <c r="AB263" s="3">
        <v>451041</v>
      </c>
      <c r="AC263" s="3">
        <v>5719338</v>
      </c>
      <c r="AD263" s="2">
        <v>2235.5449874999999</v>
      </c>
      <c r="AE263" s="3">
        <v>153473782</v>
      </c>
      <c r="AF263" s="3">
        <v>14695514</v>
      </c>
      <c r="AG263" s="3">
        <v>0</v>
      </c>
      <c r="AH263" s="3">
        <v>15675215</v>
      </c>
      <c r="AI263" s="4">
        <v>0.96</v>
      </c>
      <c r="AJ263" s="3">
        <v>1608595790</v>
      </c>
      <c r="AK263" s="3">
        <v>771949</v>
      </c>
      <c r="AL263" s="3">
        <v>0</v>
      </c>
      <c r="AM263" s="3">
        <v>0</v>
      </c>
      <c r="AN263" s="3">
        <v>276912</v>
      </c>
      <c r="AO263" s="3">
        <v>0</v>
      </c>
      <c r="AP263" s="3">
        <v>0</v>
      </c>
      <c r="AQ263" s="3">
        <v>4626</v>
      </c>
      <c r="AR263" s="3">
        <v>4889</v>
      </c>
      <c r="AS263" s="3">
        <v>14098697</v>
      </c>
      <c r="AT263" s="2">
        <v>2860.8539999999998</v>
      </c>
      <c r="AU263" s="2">
        <v>2788.0949999999998</v>
      </c>
      <c r="AV263" s="5" t="s">
        <v>1469</v>
      </c>
      <c r="AW263" s="3">
        <v>1062750</v>
      </c>
      <c r="AX263" s="3">
        <v>0</v>
      </c>
      <c r="AY263" s="3">
        <v>27318</v>
      </c>
      <c r="AZ263" s="3">
        <v>0</v>
      </c>
      <c r="BA263" s="3">
        <f t="shared" si="115"/>
        <v>5268</v>
      </c>
      <c r="BB263" s="3">
        <f t="shared" si="101"/>
        <v>4626</v>
      </c>
      <c r="BC263" s="3">
        <f t="shared" si="102"/>
        <v>4889</v>
      </c>
      <c r="BD263" s="3">
        <f t="shared" si="103"/>
        <v>5268</v>
      </c>
      <c r="BE263" s="3">
        <f t="shared" si="104"/>
        <v>14098697.395999998</v>
      </c>
      <c r="BF263" s="3">
        <f t="shared" si="116"/>
        <v>13600116.395999998</v>
      </c>
      <c r="BG263" s="2">
        <f t="shared" si="105"/>
        <v>2860.8544072693958</v>
      </c>
      <c r="BH263" s="6">
        <f t="shared" si="106"/>
        <v>1.4999999999999999E-2</v>
      </c>
      <c r="BI263" s="3">
        <f t="shared" si="117"/>
        <v>7124360.873152364</v>
      </c>
      <c r="BJ263" s="3">
        <f t="shared" si="107"/>
        <v>1470479165.3364694</v>
      </c>
      <c r="BK263" s="3">
        <f t="shared" si="118"/>
        <v>138116624.66353059</v>
      </c>
      <c r="BL263" s="3">
        <f t="shared" si="119"/>
        <v>1261780.4945117126</v>
      </c>
      <c r="BM263" s="3">
        <f t="shared" si="108"/>
        <v>4695.7068040069908</v>
      </c>
      <c r="BN263" s="3">
        <f t="shared" si="109"/>
        <v>21496.750920393864</v>
      </c>
      <c r="BO263" s="3">
        <f t="shared" si="120"/>
        <v>22290.103216844385</v>
      </c>
      <c r="BP263" s="3">
        <f t="shared" si="121"/>
        <v>1102625.7435913188</v>
      </c>
      <c r="BQ263" s="3">
        <f t="shared" si="110"/>
        <v>914042983.12257195</v>
      </c>
      <c r="BR263" s="3">
        <f t="shared" si="122"/>
        <v>694552806.87742805</v>
      </c>
      <c r="BS263" s="3">
        <f t="shared" si="123"/>
        <v>0</v>
      </c>
      <c r="BT263" s="3">
        <f t="shared" si="111"/>
        <v>0</v>
      </c>
      <c r="BU263" s="3">
        <f t="shared" si="112"/>
        <v>0</v>
      </c>
      <c r="BV263" s="3">
        <f t="shared" si="113"/>
        <v>0</v>
      </c>
      <c r="BW263" s="3">
        <f t="shared" si="124"/>
        <v>0</v>
      </c>
      <c r="BX263" s="3">
        <f t="shared" si="114"/>
        <v>1102625.7435913188</v>
      </c>
      <c r="BY263" s="3">
        <f t="shared" si="125"/>
        <v>0</v>
      </c>
    </row>
    <row r="264" spans="1:77" x14ac:dyDescent="0.25">
      <c r="A264">
        <v>55901</v>
      </c>
      <c r="B264" t="s">
        <v>338</v>
      </c>
      <c r="C264" s="37">
        <v>42779.493055555555</v>
      </c>
      <c r="D264" s="5" t="s">
        <v>75</v>
      </c>
      <c r="E264" s="2">
        <v>344.68</v>
      </c>
      <c r="F264" s="2">
        <v>7.5</v>
      </c>
      <c r="G264" s="2">
        <v>12</v>
      </c>
      <c r="H264" s="2">
        <v>0</v>
      </c>
      <c r="I264" s="2">
        <v>0</v>
      </c>
      <c r="J264" s="2">
        <v>0</v>
      </c>
      <c r="K264" s="2">
        <v>0</v>
      </c>
      <c r="L264" s="2">
        <v>28</v>
      </c>
      <c r="M264" s="2">
        <v>18.75</v>
      </c>
      <c r="N264" s="2">
        <v>330</v>
      </c>
      <c r="O264" s="2">
        <v>0</v>
      </c>
      <c r="P264" s="2">
        <v>25</v>
      </c>
      <c r="Q264" s="2">
        <v>0</v>
      </c>
      <c r="R264" s="3">
        <v>28416</v>
      </c>
      <c r="S264" s="3">
        <v>0</v>
      </c>
      <c r="T264" s="3">
        <v>0</v>
      </c>
      <c r="U264" s="3">
        <v>0</v>
      </c>
      <c r="V264" s="3">
        <v>0</v>
      </c>
      <c r="W264" s="3">
        <v>18723</v>
      </c>
      <c r="X264" s="3">
        <v>20535</v>
      </c>
      <c r="Y264" s="4">
        <v>1</v>
      </c>
      <c r="Z264" s="4">
        <v>1.0900000000000001</v>
      </c>
      <c r="AA264" s="5" t="s">
        <v>76</v>
      </c>
      <c r="AB264" s="3">
        <v>881846</v>
      </c>
      <c r="AC264" s="3">
        <v>3186319</v>
      </c>
      <c r="AD264" s="2">
        <v>1328.8347481999999</v>
      </c>
      <c r="AE264" s="3">
        <v>387478749</v>
      </c>
      <c r="AF264" s="3">
        <v>9022240</v>
      </c>
      <c r="AG264" s="3">
        <v>0</v>
      </c>
      <c r="AH264" s="3">
        <v>9383130</v>
      </c>
      <c r="AI264" s="4">
        <v>1.04</v>
      </c>
      <c r="AJ264" s="3">
        <v>883087453</v>
      </c>
      <c r="AK264" s="3">
        <v>152688</v>
      </c>
      <c r="AL264" s="3">
        <v>0</v>
      </c>
      <c r="AM264" s="3">
        <v>0</v>
      </c>
      <c r="AN264" s="3">
        <v>130000</v>
      </c>
      <c r="AO264" s="3">
        <v>0</v>
      </c>
      <c r="AP264" s="3">
        <v>0</v>
      </c>
      <c r="AQ264" s="3">
        <v>5140</v>
      </c>
      <c r="AR264" s="3">
        <v>5468</v>
      </c>
      <c r="AS264" s="3">
        <v>3940001</v>
      </c>
      <c r="AT264" s="2">
        <v>734.65099999999995</v>
      </c>
      <c r="AU264" s="2">
        <v>734.65099999999995</v>
      </c>
      <c r="AV264" s="5" t="s">
        <v>2023</v>
      </c>
      <c r="AW264" s="3">
        <v>5014082</v>
      </c>
      <c r="AX264" s="3">
        <v>0</v>
      </c>
      <c r="AY264" s="3">
        <v>78673</v>
      </c>
      <c r="AZ264" s="3">
        <v>0</v>
      </c>
      <c r="BA264" s="3">
        <f t="shared" si="115"/>
        <v>8214</v>
      </c>
      <c r="BB264" s="3">
        <f t="shared" si="101"/>
        <v>5140</v>
      </c>
      <c r="BC264" s="3">
        <f t="shared" si="102"/>
        <v>5468</v>
      </c>
      <c r="BD264" s="3">
        <f t="shared" si="103"/>
        <v>8214</v>
      </c>
      <c r="BE264" s="3">
        <f t="shared" si="104"/>
        <v>3940000.02</v>
      </c>
      <c r="BF264" s="3">
        <f t="shared" si="116"/>
        <v>3892861.02</v>
      </c>
      <c r="BG264" s="2">
        <f t="shared" si="105"/>
        <v>734.65051883331103</v>
      </c>
      <c r="BH264" s="6">
        <f t="shared" si="106"/>
        <v>1.4999999999999999E-2</v>
      </c>
      <c r="BI264" s="3">
        <f t="shared" si="117"/>
        <v>2096409.9649635842</v>
      </c>
      <c r="BJ264" s="3">
        <f t="shared" si="107"/>
        <v>377610366.68032187</v>
      </c>
      <c r="BK264" s="3">
        <f t="shared" si="118"/>
        <v>505477086.31967813</v>
      </c>
      <c r="BL264" s="3">
        <f t="shared" si="119"/>
        <v>5164307.9875995619</v>
      </c>
      <c r="BM264" s="3">
        <f t="shared" si="108"/>
        <v>5251.3840438405596</v>
      </c>
      <c r="BN264" s="3">
        <f t="shared" si="109"/>
        <v>78673</v>
      </c>
      <c r="BO264" s="3">
        <f t="shared" si="120"/>
        <v>71549.68953728053</v>
      </c>
      <c r="BP264" s="3">
        <f t="shared" si="121"/>
        <v>5085634.9875995619</v>
      </c>
      <c r="BQ264" s="3">
        <f t="shared" si="110"/>
        <v>234720840.76724288</v>
      </c>
      <c r="BR264" s="3">
        <f t="shared" si="122"/>
        <v>648366612.23275709</v>
      </c>
      <c r="BS264" s="3">
        <f t="shared" si="123"/>
        <v>0</v>
      </c>
      <c r="BT264" s="3">
        <f t="shared" si="111"/>
        <v>0</v>
      </c>
      <c r="BU264" s="3">
        <f t="shared" si="112"/>
        <v>0</v>
      </c>
      <c r="BV264" s="3">
        <f t="shared" si="113"/>
        <v>0</v>
      </c>
      <c r="BW264" s="3">
        <f t="shared" si="124"/>
        <v>0</v>
      </c>
      <c r="BX264" s="3">
        <f t="shared" si="114"/>
        <v>5085634.9875995619</v>
      </c>
      <c r="BY264" s="3">
        <f t="shared" si="125"/>
        <v>0</v>
      </c>
    </row>
    <row r="265" spans="1:77" x14ac:dyDescent="0.25">
      <c r="A265">
        <v>212801</v>
      </c>
      <c r="B265" t="s">
        <v>339</v>
      </c>
      <c r="C265" s="37">
        <v>42776.52847222222</v>
      </c>
      <c r="D265" s="5" t="s">
        <v>76</v>
      </c>
      <c r="E265" s="2">
        <v>1323.3009999999999</v>
      </c>
      <c r="F265" s="2">
        <v>99.123999999999995</v>
      </c>
      <c r="G265" s="2">
        <v>23.413</v>
      </c>
      <c r="H265" s="2">
        <v>0</v>
      </c>
      <c r="I265" s="2">
        <v>0</v>
      </c>
      <c r="J265" s="2">
        <v>0</v>
      </c>
      <c r="K265" s="2">
        <v>0</v>
      </c>
      <c r="L265" s="2">
        <v>50.517000000000003</v>
      </c>
      <c r="M265" s="2">
        <v>0</v>
      </c>
      <c r="N265" s="2">
        <v>406.83</v>
      </c>
      <c r="O265" s="2">
        <v>0</v>
      </c>
      <c r="P265" s="2">
        <v>87.028000000000006</v>
      </c>
      <c r="Q265" s="2">
        <v>0</v>
      </c>
      <c r="R265" s="3">
        <v>0</v>
      </c>
      <c r="S265" s="3">
        <v>0</v>
      </c>
      <c r="T265" s="3">
        <v>0</v>
      </c>
      <c r="U265" s="3">
        <v>0</v>
      </c>
      <c r="V265" s="3">
        <v>64455</v>
      </c>
      <c r="W265" s="3">
        <v>0</v>
      </c>
      <c r="X265" s="3">
        <v>56264</v>
      </c>
      <c r="Y265" s="4">
        <v>0</v>
      </c>
      <c r="Z265" s="4">
        <v>1</v>
      </c>
      <c r="AA265" s="5" t="s">
        <v>75</v>
      </c>
      <c r="AB265" s="3">
        <v>0</v>
      </c>
      <c r="AC265" s="3">
        <v>0</v>
      </c>
      <c r="AD265" s="2">
        <v>0</v>
      </c>
      <c r="AE265" s="3">
        <v>0</v>
      </c>
      <c r="AF265" s="3">
        <v>0</v>
      </c>
      <c r="AG265" s="3">
        <v>0</v>
      </c>
      <c r="AH265" s="3">
        <v>0</v>
      </c>
      <c r="AI265" s="4">
        <v>0</v>
      </c>
      <c r="AJ265" s="3">
        <v>0</v>
      </c>
      <c r="AK265" s="3">
        <v>434468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5050</v>
      </c>
      <c r="AR265" s="3">
        <v>5334</v>
      </c>
      <c r="AS265" s="3">
        <v>10450130</v>
      </c>
      <c r="AT265" s="2">
        <v>2001.877</v>
      </c>
      <c r="AV265" s="5" t="s">
        <v>2031</v>
      </c>
      <c r="AX265" s="3">
        <v>0</v>
      </c>
      <c r="AZ265" s="3">
        <v>0</v>
      </c>
      <c r="BA265" s="3">
        <f t="shared" si="115"/>
        <v>6465</v>
      </c>
      <c r="BB265" s="3">
        <f t="shared" si="101"/>
        <v>5050</v>
      </c>
      <c r="BC265" s="3">
        <f t="shared" si="102"/>
        <v>5335</v>
      </c>
      <c r="BD265" s="3">
        <f t="shared" si="103"/>
        <v>6465</v>
      </c>
      <c r="BE265" s="3">
        <f t="shared" si="104"/>
        <v>10450128.71325</v>
      </c>
      <c r="BF265" s="3">
        <f t="shared" si="116"/>
        <v>10385673.71325</v>
      </c>
      <c r="BG265" s="2">
        <f t="shared" si="105"/>
        <v>2001.6372639509545</v>
      </c>
      <c r="BH265" s="6">
        <f t="shared" si="106"/>
        <v>1.4999999999999999E-2</v>
      </c>
      <c r="BI265" s="3">
        <f t="shared" si="117"/>
        <v>0</v>
      </c>
      <c r="BJ265" s="3">
        <f t="shared" si="107"/>
        <v>1028841553.6707907</v>
      </c>
      <c r="BK265" s="3">
        <f t="shared" si="118"/>
        <v>0</v>
      </c>
      <c r="BL265" s="3">
        <f t="shared" si="119"/>
        <v>0</v>
      </c>
      <c r="BM265" s="3">
        <f t="shared" si="108"/>
        <v>0</v>
      </c>
      <c r="BN265" s="3">
        <f t="shared" si="109"/>
        <v>0</v>
      </c>
      <c r="BO265" s="3">
        <f t="shared" si="120"/>
        <v>0</v>
      </c>
      <c r="BP265" s="3">
        <f t="shared" si="121"/>
        <v>0</v>
      </c>
      <c r="BQ265" s="3">
        <f t="shared" si="110"/>
        <v>639523105.83232999</v>
      </c>
      <c r="BR265" s="3">
        <f t="shared" si="122"/>
        <v>0</v>
      </c>
      <c r="BS265" s="3">
        <f t="shared" si="123"/>
        <v>0</v>
      </c>
      <c r="BT265" s="3">
        <f t="shared" si="111"/>
        <v>0</v>
      </c>
      <c r="BU265" s="3">
        <f t="shared" si="112"/>
        <v>0</v>
      </c>
      <c r="BV265" s="3">
        <f t="shared" si="113"/>
        <v>0</v>
      </c>
      <c r="BW265" s="3">
        <f t="shared" si="124"/>
        <v>0</v>
      </c>
      <c r="BX265" s="3">
        <f t="shared" si="114"/>
        <v>0</v>
      </c>
      <c r="BY265" s="3">
        <f t="shared" si="125"/>
        <v>10450128.71325</v>
      </c>
    </row>
    <row r="266" spans="1:77" x14ac:dyDescent="0.25">
      <c r="A266">
        <v>112905</v>
      </c>
      <c r="B266" t="s">
        <v>340</v>
      </c>
      <c r="C266" s="37">
        <v>42779.493055555555</v>
      </c>
      <c r="D266" s="5" t="s">
        <v>75</v>
      </c>
      <c r="E266" s="2">
        <v>284.13099999999997</v>
      </c>
      <c r="F266" s="2">
        <v>56.835000000000001</v>
      </c>
      <c r="G266" s="2">
        <v>3.7</v>
      </c>
      <c r="H266" s="2">
        <v>0</v>
      </c>
      <c r="I266" s="2">
        <v>0</v>
      </c>
      <c r="J266" s="2">
        <v>0</v>
      </c>
      <c r="K266" s="2">
        <v>0</v>
      </c>
      <c r="L266" s="2">
        <v>41.3</v>
      </c>
      <c r="M266" s="2">
        <v>17.2</v>
      </c>
      <c r="N266" s="2">
        <v>230</v>
      </c>
      <c r="O266" s="2">
        <v>0</v>
      </c>
      <c r="P266" s="2">
        <v>4.8</v>
      </c>
      <c r="Q266" s="2">
        <v>0</v>
      </c>
      <c r="R266" s="3">
        <v>25025</v>
      </c>
      <c r="S266" s="3">
        <v>0</v>
      </c>
      <c r="T266" s="3">
        <v>-739</v>
      </c>
      <c r="U266" s="3">
        <v>-29</v>
      </c>
      <c r="V266" s="3">
        <v>0</v>
      </c>
      <c r="W266" s="3">
        <v>35479</v>
      </c>
      <c r="X266" s="3">
        <v>3348</v>
      </c>
      <c r="Y266" s="4">
        <v>1</v>
      </c>
      <c r="Z266" s="4">
        <v>1.03</v>
      </c>
      <c r="AA266" s="5" t="s">
        <v>75</v>
      </c>
      <c r="AB266" s="3">
        <v>81751</v>
      </c>
      <c r="AC266" s="3">
        <v>857312</v>
      </c>
      <c r="AD266" s="2">
        <v>391.5886256</v>
      </c>
      <c r="AE266" s="3">
        <v>28221374</v>
      </c>
      <c r="AF266" s="3">
        <v>711263</v>
      </c>
      <c r="AG266" s="3">
        <v>78239</v>
      </c>
      <c r="AH266" s="3">
        <v>832178</v>
      </c>
      <c r="AI266" s="4">
        <v>1.17</v>
      </c>
      <c r="AJ266" s="3">
        <v>65737226</v>
      </c>
      <c r="AK266" s="3">
        <v>125881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5140</v>
      </c>
      <c r="AR266" s="3">
        <v>5249</v>
      </c>
      <c r="AS266" s="3">
        <v>3194292</v>
      </c>
      <c r="AT266" s="2">
        <v>603.50400000000002</v>
      </c>
      <c r="AV266" s="5" t="s">
        <v>1641</v>
      </c>
      <c r="BA266" s="3">
        <f t="shared" si="115"/>
        <v>6976</v>
      </c>
      <c r="BB266" s="3">
        <f t="shared" si="101"/>
        <v>5140</v>
      </c>
      <c r="BC266" s="3">
        <f t="shared" si="102"/>
        <v>5249</v>
      </c>
      <c r="BD266" s="3">
        <f t="shared" si="103"/>
        <v>6976</v>
      </c>
      <c r="BE266" s="3">
        <f t="shared" si="104"/>
        <v>3194296.96</v>
      </c>
      <c r="BF266" s="3">
        <f t="shared" si="116"/>
        <v>3134531.96</v>
      </c>
      <c r="BG266" s="2">
        <f t="shared" si="105"/>
        <v>603.49928673536476</v>
      </c>
      <c r="BH266" s="6">
        <f t="shared" si="106"/>
        <v>1.4999999999999999E-2</v>
      </c>
      <c r="BI266" s="3">
        <f t="shared" si="117"/>
        <v>1321361.8810495355</v>
      </c>
      <c r="BJ266" s="3">
        <f t="shared" si="107"/>
        <v>310198633.3819775</v>
      </c>
      <c r="BK266" s="3">
        <f t="shared" si="118"/>
        <v>0</v>
      </c>
      <c r="BL266" s="3">
        <f t="shared" si="119"/>
        <v>0</v>
      </c>
      <c r="BM266" s="3">
        <f t="shared" si="108"/>
        <v>0</v>
      </c>
      <c r="BN266" s="3">
        <f t="shared" si="109"/>
        <v>0</v>
      </c>
      <c r="BO266" s="3">
        <f t="shared" si="120"/>
        <v>0</v>
      </c>
      <c r="BP266" s="3">
        <f t="shared" si="121"/>
        <v>0</v>
      </c>
      <c r="BQ266" s="3">
        <f t="shared" si="110"/>
        <v>192818022.11194906</v>
      </c>
      <c r="BR266" s="3">
        <f t="shared" si="122"/>
        <v>0</v>
      </c>
      <c r="BS266" s="3">
        <f t="shared" si="123"/>
        <v>0</v>
      </c>
      <c r="BT266" s="3">
        <f t="shared" si="111"/>
        <v>0</v>
      </c>
      <c r="BU266" s="3">
        <f t="shared" si="112"/>
        <v>0</v>
      </c>
      <c r="BV266" s="3">
        <f t="shared" si="113"/>
        <v>0</v>
      </c>
      <c r="BW266" s="3">
        <f t="shared" si="124"/>
        <v>0</v>
      </c>
      <c r="BX266" s="3">
        <f t="shared" si="114"/>
        <v>0</v>
      </c>
      <c r="BY266" s="3">
        <f t="shared" si="125"/>
        <v>2536924.7000000002</v>
      </c>
    </row>
    <row r="267" spans="1:77" x14ac:dyDescent="0.25">
      <c r="A267">
        <v>174902</v>
      </c>
      <c r="B267" t="s">
        <v>341</v>
      </c>
      <c r="C267" s="37">
        <v>42779.493055555555</v>
      </c>
      <c r="D267" s="5" t="s">
        <v>75</v>
      </c>
      <c r="E267" s="2">
        <v>420.755</v>
      </c>
      <c r="F267" s="2">
        <v>49.173999999999999</v>
      </c>
      <c r="G267" s="2">
        <v>7.82</v>
      </c>
      <c r="H267" s="2">
        <v>0</v>
      </c>
      <c r="I267" s="2">
        <v>0</v>
      </c>
      <c r="J267" s="2">
        <v>0</v>
      </c>
      <c r="K267" s="2">
        <v>0</v>
      </c>
      <c r="L267" s="2">
        <v>22.672000000000001</v>
      </c>
      <c r="M267" s="2">
        <v>23.007999999999999</v>
      </c>
      <c r="N267" s="2">
        <v>372.02600000000001</v>
      </c>
      <c r="O267" s="2">
        <v>0</v>
      </c>
      <c r="P267" s="2">
        <v>21.573</v>
      </c>
      <c r="Q267" s="2">
        <v>0</v>
      </c>
      <c r="R267" s="3">
        <v>45422</v>
      </c>
      <c r="S267" s="3">
        <v>0</v>
      </c>
      <c r="T267" s="3">
        <v>-2675</v>
      </c>
      <c r="U267" s="3">
        <v>-104</v>
      </c>
      <c r="V267" s="3">
        <v>0</v>
      </c>
      <c r="W267" s="3">
        <v>58550</v>
      </c>
      <c r="X267" s="3">
        <v>14661</v>
      </c>
      <c r="Y267" s="4">
        <v>1</v>
      </c>
      <c r="Z267" s="4">
        <v>1.03</v>
      </c>
      <c r="AA267" s="5" t="s">
        <v>75</v>
      </c>
      <c r="AB267" s="3">
        <v>597062</v>
      </c>
      <c r="AC267" s="3">
        <v>1621229</v>
      </c>
      <c r="AD267" s="2">
        <v>687.79761899999903</v>
      </c>
      <c r="AE267" s="3">
        <v>159652072</v>
      </c>
      <c r="AF267" s="3">
        <v>2351132</v>
      </c>
      <c r="AG267" s="3">
        <v>0</v>
      </c>
      <c r="AH267" s="3">
        <v>2445177</v>
      </c>
      <c r="AI267" s="4">
        <v>1.04</v>
      </c>
      <c r="AJ267" s="3">
        <v>238020094</v>
      </c>
      <c r="AK267" s="3">
        <v>194812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5140</v>
      </c>
      <c r="AR267" s="3">
        <v>5249</v>
      </c>
      <c r="AS267" s="3">
        <v>4100379</v>
      </c>
      <c r="AT267" s="2">
        <v>769.97299999999996</v>
      </c>
      <c r="AV267" s="5" t="s">
        <v>1801</v>
      </c>
      <c r="AX267" s="3">
        <v>0</v>
      </c>
      <c r="AZ267" s="3">
        <v>0</v>
      </c>
      <c r="BA267" s="3">
        <f t="shared" si="115"/>
        <v>6796</v>
      </c>
      <c r="BB267" s="3">
        <f t="shared" si="101"/>
        <v>5140</v>
      </c>
      <c r="BC267" s="3">
        <f t="shared" si="102"/>
        <v>5249</v>
      </c>
      <c r="BD267" s="3">
        <f t="shared" si="103"/>
        <v>6796</v>
      </c>
      <c r="BE267" s="3">
        <f t="shared" si="104"/>
        <v>4100378.4413599996</v>
      </c>
      <c r="BF267" s="3">
        <f t="shared" si="116"/>
        <v>3999081.4413599996</v>
      </c>
      <c r="BG267" s="2">
        <f t="shared" si="105"/>
        <v>769.95316310553574</v>
      </c>
      <c r="BH267" s="6">
        <f t="shared" si="106"/>
        <v>1.4999999999999999E-2</v>
      </c>
      <c r="BI267" s="3">
        <f t="shared" si="117"/>
        <v>2288447.7917710217</v>
      </c>
      <c r="BJ267" s="3">
        <f t="shared" si="107"/>
        <v>395755925.83624536</v>
      </c>
      <c r="BK267" s="3">
        <f t="shared" si="118"/>
        <v>0</v>
      </c>
      <c r="BL267" s="3">
        <f t="shared" si="119"/>
        <v>0</v>
      </c>
      <c r="BM267" s="3">
        <f t="shared" si="108"/>
        <v>0</v>
      </c>
      <c r="BN267" s="3">
        <f t="shared" si="109"/>
        <v>0</v>
      </c>
      <c r="BO267" s="3">
        <f t="shared" si="120"/>
        <v>0</v>
      </c>
      <c r="BP267" s="3">
        <f t="shared" si="121"/>
        <v>0</v>
      </c>
      <c r="BQ267" s="3">
        <f t="shared" si="110"/>
        <v>246000035.61221868</v>
      </c>
      <c r="BR267" s="3">
        <f t="shared" si="122"/>
        <v>0</v>
      </c>
      <c r="BS267" s="3">
        <f t="shared" si="123"/>
        <v>0</v>
      </c>
      <c r="BT267" s="3">
        <f t="shared" si="111"/>
        <v>0</v>
      </c>
      <c r="BU267" s="3">
        <f t="shared" si="112"/>
        <v>0</v>
      </c>
      <c r="BV267" s="3">
        <f t="shared" si="113"/>
        <v>0</v>
      </c>
      <c r="BW267" s="3">
        <f t="shared" si="124"/>
        <v>0</v>
      </c>
      <c r="BX267" s="3">
        <f t="shared" si="114"/>
        <v>0</v>
      </c>
      <c r="BY267" s="3">
        <f t="shared" si="125"/>
        <v>1720177.5013599996</v>
      </c>
    </row>
    <row r="268" spans="1:77" x14ac:dyDescent="0.25">
      <c r="A268">
        <v>101907</v>
      </c>
      <c r="B268" t="s">
        <v>342</v>
      </c>
      <c r="C268" s="37">
        <v>42779.493055555555</v>
      </c>
      <c r="D268" s="5" t="s">
        <v>75</v>
      </c>
      <c r="E268" s="2">
        <v>104092.82799999999</v>
      </c>
      <c r="F268" s="2">
        <v>6134.3549999999996</v>
      </c>
      <c r="G268" s="2">
        <v>2401.4960000000001</v>
      </c>
      <c r="H268" s="2">
        <v>32.774999999999999</v>
      </c>
      <c r="I268" s="2">
        <v>0</v>
      </c>
      <c r="J268" s="2">
        <v>0</v>
      </c>
      <c r="K268" s="2">
        <v>0</v>
      </c>
      <c r="L268" s="2">
        <v>5004.2479999999996</v>
      </c>
      <c r="M268" s="2">
        <v>5553.1959999999999</v>
      </c>
      <c r="N268" s="2">
        <v>61029.715999999898</v>
      </c>
      <c r="O268" s="2">
        <v>19.440000000000001</v>
      </c>
      <c r="P268" s="2">
        <v>15470.058999999999</v>
      </c>
      <c r="Q268" s="2">
        <v>0</v>
      </c>
      <c r="R268" s="3">
        <v>8974033</v>
      </c>
      <c r="S268" s="3">
        <v>0</v>
      </c>
      <c r="T268" s="3">
        <v>-532783</v>
      </c>
      <c r="U268" s="3">
        <v>-20588</v>
      </c>
      <c r="V268" s="3">
        <v>157806</v>
      </c>
      <c r="W268" s="3">
        <v>8708523</v>
      </c>
      <c r="X268" s="3">
        <v>8855062</v>
      </c>
      <c r="Y268" s="4">
        <v>1</v>
      </c>
      <c r="Z268" s="4">
        <v>1.1599999999999999</v>
      </c>
      <c r="AA268" s="5" t="s">
        <v>75</v>
      </c>
      <c r="AB268" s="3">
        <v>43148686</v>
      </c>
      <c r="AC268" s="3">
        <v>118930897</v>
      </c>
      <c r="AD268" s="2">
        <v>49500.756267899997</v>
      </c>
      <c r="AE268" s="3">
        <v>8776227790</v>
      </c>
      <c r="AF268" s="3">
        <v>463070654</v>
      </c>
      <c r="AG268" s="3">
        <v>0</v>
      </c>
      <c r="AH268" s="3">
        <v>481593480</v>
      </c>
      <c r="AI268" s="4">
        <v>1.04</v>
      </c>
      <c r="AJ268" s="3">
        <v>47413420284</v>
      </c>
      <c r="AK268" s="3">
        <v>41820500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5140</v>
      </c>
      <c r="AR268" s="3">
        <v>5724</v>
      </c>
      <c r="AS268" s="3">
        <v>785572837</v>
      </c>
      <c r="AT268" s="2">
        <v>141846.9</v>
      </c>
      <c r="AU268" s="2">
        <v>141846.9</v>
      </c>
      <c r="AV268" s="5" t="s">
        <v>1450</v>
      </c>
      <c r="AW268" s="3">
        <v>0</v>
      </c>
      <c r="AX268" s="3">
        <v>0</v>
      </c>
      <c r="AY268" s="3">
        <v>0</v>
      </c>
      <c r="AZ268" s="3">
        <v>0</v>
      </c>
      <c r="BA268" s="3">
        <f t="shared" si="115"/>
        <v>5724</v>
      </c>
      <c r="BB268" s="3">
        <f t="shared" si="101"/>
        <v>5140</v>
      </c>
      <c r="BC268" s="3">
        <f t="shared" si="102"/>
        <v>5724</v>
      </c>
      <c r="BD268" s="3">
        <f t="shared" si="103"/>
        <v>5724</v>
      </c>
      <c r="BE268" s="3">
        <f t="shared" si="104"/>
        <v>785572839.90807974</v>
      </c>
      <c r="BF268" s="3">
        <f t="shared" si="116"/>
        <v>768265260.90807974</v>
      </c>
      <c r="BG268" s="2">
        <f t="shared" si="105"/>
        <v>141843.0996137734</v>
      </c>
      <c r="BH268" s="6">
        <f t="shared" si="106"/>
        <v>1.4999999999999999E-2</v>
      </c>
      <c r="BI268" s="3">
        <f t="shared" si="117"/>
        <v>422614231.30805904</v>
      </c>
      <c r="BJ268" s="3">
        <f t="shared" si="107"/>
        <v>72907353201.479523</v>
      </c>
      <c r="BK268" s="3">
        <f t="shared" si="118"/>
        <v>0</v>
      </c>
      <c r="BL268" s="3">
        <f t="shared" si="119"/>
        <v>0</v>
      </c>
      <c r="BM268" s="3">
        <f t="shared" si="108"/>
        <v>0</v>
      </c>
      <c r="BN268" s="3">
        <f t="shared" si="109"/>
        <v>0</v>
      </c>
      <c r="BO268" s="3">
        <f t="shared" si="120"/>
        <v>0</v>
      </c>
      <c r="BP268" s="3">
        <f t="shared" si="121"/>
        <v>0</v>
      </c>
      <c r="BQ268" s="3">
        <f t="shared" si="110"/>
        <v>45318870326.600601</v>
      </c>
      <c r="BR268" s="3">
        <f t="shared" si="122"/>
        <v>2094549957.3993988</v>
      </c>
      <c r="BS268" s="3">
        <f t="shared" si="123"/>
        <v>0</v>
      </c>
      <c r="BT268" s="3">
        <f t="shared" si="111"/>
        <v>0</v>
      </c>
      <c r="BU268" s="3">
        <f t="shared" si="112"/>
        <v>0</v>
      </c>
      <c r="BV268" s="3">
        <f t="shared" si="113"/>
        <v>0</v>
      </c>
      <c r="BW268" s="3">
        <f t="shared" si="124"/>
        <v>0</v>
      </c>
      <c r="BX268" s="3">
        <f t="shared" si="114"/>
        <v>0</v>
      </c>
      <c r="BY268" s="3">
        <f t="shared" si="125"/>
        <v>311438637.06807977</v>
      </c>
    </row>
    <row r="269" spans="1:77" x14ac:dyDescent="0.25">
      <c r="A269">
        <v>172902</v>
      </c>
      <c r="B269" t="s">
        <v>344</v>
      </c>
      <c r="C269" s="37">
        <v>42779.493055555555</v>
      </c>
      <c r="D269" s="5" t="s">
        <v>75</v>
      </c>
      <c r="E269" s="2">
        <v>884.21900000000005</v>
      </c>
      <c r="F269" s="2">
        <v>89.072000000000003</v>
      </c>
      <c r="G269" s="2">
        <v>36.162999999999997</v>
      </c>
      <c r="H269" s="2">
        <v>0</v>
      </c>
      <c r="I269" s="2">
        <v>0</v>
      </c>
      <c r="J269" s="2">
        <v>0</v>
      </c>
      <c r="K269" s="2">
        <v>0</v>
      </c>
      <c r="L269" s="2">
        <v>67.69</v>
      </c>
      <c r="M269" s="2">
        <v>30.504999999999999</v>
      </c>
      <c r="N269" s="2">
        <v>878.32799999999997</v>
      </c>
      <c r="O269" s="2">
        <v>4.2999999999999997E-2</v>
      </c>
      <c r="P269" s="2">
        <v>88.885999999999996</v>
      </c>
      <c r="Q269" s="2">
        <v>0</v>
      </c>
      <c r="R269" s="3">
        <v>76163</v>
      </c>
      <c r="S269" s="3">
        <v>0</v>
      </c>
      <c r="T269" s="3">
        <v>0</v>
      </c>
      <c r="U269" s="3">
        <v>0</v>
      </c>
      <c r="V269" s="3">
        <v>0</v>
      </c>
      <c r="W269" s="3">
        <v>124319</v>
      </c>
      <c r="X269" s="3">
        <v>56158</v>
      </c>
      <c r="Y269" s="4">
        <v>1</v>
      </c>
      <c r="Z269" s="4">
        <v>1.06</v>
      </c>
      <c r="AA269" s="5" t="s">
        <v>75</v>
      </c>
      <c r="AB269" s="3">
        <v>3186454</v>
      </c>
      <c r="AC269" s="3">
        <v>5386091</v>
      </c>
      <c r="AD269" s="2">
        <v>2279.5206159999998</v>
      </c>
      <c r="AE269" s="3">
        <v>665015929</v>
      </c>
      <c r="AF269" s="3">
        <v>8828967</v>
      </c>
      <c r="AG269" s="3">
        <v>0</v>
      </c>
      <c r="AH269" s="3">
        <v>9182126</v>
      </c>
      <c r="AI269" s="4">
        <v>1.04</v>
      </c>
      <c r="AJ269" s="3">
        <v>830702498</v>
      </c>
      <c r="AK269" s="3">
        <v>377510</v>
      </c>
      <c r="AL269" s="3">
        <v>0</v>
      </c>
      <c r="AM269" s="3">
        <v>0</v>
      </c>
      <c r="AN269" s="3">
        <v>258907</v>
      </c>
      <c r="AO269" s="3">
        <v>0</v>
      </c>
      <c r="AP269" s="3">
        <v>0</v>
      </c>
      <c r="AQ269" s="3">
        <v>5140</v>
      </c>
      <c r="AR269" s="3">
        <v>5359</v>
      </c>
      <c r="AS269" s="3">
        <v>8368205</v>
      </c>
      <c r="AT269" s="2">
        <v>1556.5820000000001</v>
      </c>
      <c r="AU269" s="2">
        <v>1551.99</v>
      </c>
      <c r="AV269" s="5" t="s">
        <v>1728</v>
      </c>
      <c r="AW269" s="3">
        <v>298778</v>
      </c>
      <c r="AX269" s="3">
        <v>0</v>
      </c>
      <c r="AY269" s="3">
        <v>5133</v>
      </c>
      <c r="AZ269" s="3">
        <v>0</v>
      </c>
      <c r="BA269" s="3">
        <f t="shared" si="115"/>
        <v>6318</v>
      </c>
      <c r="BB269" s="3">
        <f t="shared" si="101"/>
        <v>5140</v>
      </c>
      <c r="BC269" s="3">
        <f t="shared" si="102"/>
        <v>5359</v>
      </c>
      <c r="BD269" s="3">
        <f t="shared" si="103"/>
        <v>6318</v>
      </c>
      <c r="BE269" s="3">
        <f t="shared" si="104"/>
        <v>8368204.3131400002</v>
      </c>
      <c r="BF269" s="3">
        <f t="shared" si="116"/>
        <v>8167722.3131400002</v>
      </c>
      <c r="BG269" s="2">
        <f t="shared" si="105"/>
        <v>1556.5820864580123</v>
      </c>
      <c r="BH269" s="6">
        <f t="shared" si="106"/>
        <v>1.4999999999999999E-2</v>
      </c>
      <c r="BI269" s="3">
        <f t="shared" si="117"/>
        <v>5476295.352184278</v>
      </c>
      <c r="BJ269" s="3">
        <f t="shared" si="107"/>
        <v>800083192.43941832</v>
      </c>
      <c r="BK269" s="3">
        <f t="shared" si="118"/>
        <v>30619305.560581684</v>
      </c>
      <c r="BL269" s="3">
        <f t="shared" si="119"/>
        <v>325431.59435315937</v>
      </c>
      <c r="BM269" s="3">
        <f t="shared" si="108"/>
        <v>5462.953402603106</v>
      </c>
      <c r="BN269" s="3">
        <f t="shared" si="109"/>
        <v>4765.6506709076548</v>
      </c>
      <c r="BO269" s="3">
        <f t="shared" si="120"/>
        <v>9176.1448055922374</v>
      </c>
      <c r="BP269" s="3">
        <f t="shared" si="121"/>
        <v>320665.94368225173</v>
      </c>
      <c r="BQ269" s="3">
        <f t="shared" si="110"/>
        <v>497327976.62333494</v>
      </c>
      <c r="BR269" s="3">
        <f t="shared" si="122"/>
        <v>333374521.37666506</v>
      </c>
      <c r="BS269" s="3">
        <f t="shared" si="123"/>
        <v>0</v>
      </c>
      <c r="BT269" s="3">
        <f t="shared" si="111"/>
        <v>0</v>
      </c>
      <c r="BU269" s="3">
        <f t="shared" si="112"/>
        <v>0</v>
      </c>
      <c r="BV269" s="3">
        <f t="shared" si="113"/>
        <v>0</v>
      </c>
      <c r="BW269" s="3">
        <f t="shared" si="124"/>
        <v>0</v>
      </c>
      <c r="BX269" s="3">
        <f t="shared" si="114"/>
        <v>320665.94368225173</v>
      </c>
      <c r="BY269" s="3">
        <f t="shared" si="125"/>
        <v>61179.33313999977</v>
      </c>
    </row>
    <row r="270" spans="1:77" x14ac:dyDescent="0.25">
      <c r="A270">
        <v>56901</v>
      </c>
      <c r="B270" t="s">
        <v>345</v>
      </c>
      <c r="C270" s="37">
        <v>42779.493055555555</v>
      </c>
      <c r="D270" s="5" t="s">
        <v>75</v>
      </c>
      <c r="E270" s="2">
        <v>1593.9110000000001</v>
      </c>
      <c r="F270" s="2">
        <v>80.438000000000002</v>
      </c>
      <c r="G270" s="2">
        <v>34.396999999999998</v>
      </c>
      <c r="H270" s="2">
        <v>0</v>
      </c>
      <c r="I270" s="2">
        <v>0</v>
      </c>
      <c r="J270" s="2">
        <v>0</v>
      </c>
      <c r="K270" s="2">
        <v>0</v>
      </c>
      <c r="L270" s="2">
        <v>99.637</v>
      </c>
      <c r="M270" s="2">
        <v>39.131999999999998</v>
      </c>
      <c r="N270" s="2">
        <v>1188.615</v>
      </c>
      <c r="O270" s="2">
        <v>0.25900000000000001</v>
      </c>
      <c r="P270" s="2">
        <v>115.87799999999901</v>
      </c>
      <c r="Q270" s="2">
        <v>0</v>
      </c>
      <c r="R270" s="3">
        <v>139923</v>
      </c>
      <c r="S270" s="3">
        <v>0</v>
      </c>
      <c r="T270" s="3">
        <v>-8913</v>
      </c>
      <c r="U270" s="3">
        <v>-345</v>
      </c>
      <c r="V270" s="3">
        <v>0</v>
      </c>
      <c r="W270" s="3">
        <v>52129</v>
      </c>
      <c r="X270" s="3">
        <v>66016</v>
      </c>
      <c r="Y270" s="4">
        <v>0.96</v>
      </c>
      <c r="Z270" s="4">
        <v>1.0900000000000001</v>
      </c>
      <c r="AA270" s="5" t="s">
        <v>76</v>
      </c>
      <c r="AB270" s="3">
        <v>20726</v>
      </c>
      <c r="AC270" s="3">
        <v>4444413</v>
      </c>
      <c r="AD270" s="2">
        <v>1854.2750805000001</v>
      </c>
      <c r="AE270" s="3">
        <v>202660840</v>
      </c>
      <c r="AF270" s="3">
        <v>7870085</v>
      </c>
      <c r="AG270" s="3">
        <v>0</v>
      </c>
      <c r="AH270" s="3">
        <v>8361965</v>
      </c>
      <c r="AI270" s="4">
        <v>1.02</v>
      </c>
      <c r="AJ270" s="3">
        <v>793138128</v>
      </c>
      <c r="AK270" s="3">
        <v>631945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4934</v>
      </c>
      <c r="AR270" s="3">
        <v>5250</v>
      </c>
      <c r="AS270" s="3">
        <v>12154051</v>
      </c>
      <c r="AT270" s="2">
        <v>2353.1610000000001</v>
      </c>
      <c r="AU270" s="2">
        <v>2353.1610000000001</v>
      </c>
      <c r="AV270" s="5" t="s">
        <v>1448</v>
      </c>
      <c r="AW270" s="3">
        <v>0</v>
      </c>
      <c r="AX270" s="3">
        <v>0</v>
      </c>
      <c r="AY270" s="3">
        <v>0</v>
      </c>
      <c r="AZ270" s="3">
        <v>0</v>
      </c>
      <c r="BA270" s="3">
        <f t="shared" si="115"/>
        <v>5697</v>
      </c>
      <c r="BB270" s="3">
        <f t="shared" si="101"/>
        <v>4934</v>
      </c>
      <c r="BC270" s="3">
        <f t="shared" si="102"/>
        <v>5250</v>
      </c>
      <c r="BD270" s="3">
        <f t="shared" si="103"/>
        <v>5697</v>
      </c>
      <c r="BE270" s="3">
        <f t="shared" si="104"/>
        <v>12154050.956560001</v>
      </c>
      <c r="BF270" s="3">
        <f t="shared" si="116"/>
        <v>11970911.956560001</v>
      </c>
      <c r="BG270" s="2">
        <f t="shared" si="105"/>
        <v>2353.1910237150782</v>
      </c>
      <c r="BH270" s="6">
        <f t="shared" si="106"/>
        <v>1.4999999999999999E-2</v>
      </c>
      <c r="BI270" s="3">
        <f t="shared" si="117"/>
        <v>5034595.5931070652</v>
      </c>
      <c r="BJ270" s="3">
        <f t="shared" si="107"/>
        <v>1209540186.1895502</v>
      </c>
      <c r="BK270" s="3">
        <f t="shared" si="118"/>
        <v>0</v>
      </c>
      <c r="BL270" s="3">
        <f t="shared" si="119"/>
        <v>0</v>
      </c>
      <c r="BM270" s="3">
        <f t="shared" si="108"/>
        <v>0</v>
      </c>
      <c r="BN270" s="3">
        <f t="shared" si="109"/>
        <v>0</v>
      </c>
      <c r="BO270" s="3">
        <f t="shared" si="120"/>
        <v>0</v>
      </c>
      <c r="BP270" s="3">
        <f t="shared" si="121"/>
        <v>0</v>
      </c>
      <c r="BQ270" s="3">
        <f t="shared" si="110"/>
        <v>751844532.07696748</v>
      </c>
      <c r="BR270" s="3">
        <f t="shared" si="122"/>
        <v>41293595.923032522</v>
      </c>
      <c r="BS270" s="3">
        <f t="shared" si="123"/>
        <v>0</v>
      </c>
      <c r="BT270" s="3">
        <f t="shared" si="111"/>
        <v>0</v>
      </c>
      <c r="BU270" s="3">
        <f t="shared" si="112"/>
        <v>0</v>
      </c>
      <c r="BV270" s="3">
        <f t="shared" si="113"/>
        <v>0</v>
      </c>
      <c r="BW270" s="3">
        <f t="shared" si="124"/>
        <v>0</v>
      </c>
      <c r="BX270" s="3">
        <f t="shared" si="114"/>
        <v>0</v>
      </c>
      <c r="BY270" s="3">
        <f t="shared" si="125"/>
        <v>4539924.9277600013</v>
      </c>
    </row>
    <row r="271" spans="1:77" x14ac:dyDescent="0.25">
      <c r="A271">
        <v>57804</v>
      </c>
      <c r="B271" t="s">
        <v>1121</v>
      </c>
      <c r="C271" s="37">
        <v>42776.52847222222</v>
      </c>
      <c r="D271" s="5" t="s">
        <v>76</v>
      </c>
      <c r="E271" s="2">
        <v>4787.92</v>
      </c>
      <c r="F271" s="2">
        <v>12.69</v>
      </c>
      <c r="G271" s="2">
        <v>380.77</v>
      </c>
      <c r="H271" s="2">
        <v>0</v>
      </c>
      <c r="I271" s="2">
        <v>0</v>
      </c>
      <c r="J271" s="2">
        <v>0</v>
      </c>
      <c r="K271" s="2">
        <v>0</v>
      </c>
      <c r="L271" s="2">
        <v>124.32</v>
      </c>
      <c r="M271" s="2">
        <v>0</v>
      </c>
      <c r="N271" s="2">
        <v>4018.17</v>
      </c>
      <c r="O271" s="2">
        <v>0</v>
      </c>
      <c r="P271" s="2">
        <v>794.54</v>
      </c>
      <c r="Q271" s="2">
        <v>0</v>
      </c>
      <c r="R271" s="3">
        <v>486442</v>
      </c>
      <c r="S271" s="3">
        <v>0</v>
      </c>
      <c r="T271" s="3">
        <v>0</v>
      </c>
      <c r="U271" s="3">
        <v>0</v>
      </c>
      <c r="V271" s="3">
        <v>0</v>
      </c>
      <c r="W271" s="3">
        <v>882415</v>
      </c>
      <c r="X271" s="3">
        <v>513670</v>
      </c>
      <c r="Y271" s="4">
        <v>0</v>
      </c>
      <c r="Z271" s="4">
        <v>1</v>
      </c>
      <c r="AA271" s="5" t="s">
        <v>75</v>
      </c>
      <c r="AB271" s="3">
        <v>0</v>
      </c>
      <c r="AC271" s="3">
        <v>0</v>
      </c>
      <c r="AD271" s="2">
        <v>0</v>
      </c>
      <c r="AE271" s="3">
        <v>0</v>
      </c>
      <c r="AF271" s="3">
        <v>0</v>
      </c>
      <c r="AG271" s="3">
        <v>0</v>
      </c>
      <c r="AH271" s="3">
        <v>0</v>
      </c>
      <c r="AI271" s="4">
        <v>0</v>
      </c>
      <c r="AJ271" s="3">
        <v>0</v>
      </c>
      <c r="AK271" s="3">
        <v>1613071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5050</v>
      </c>
      <c r="AR271" s="3">
        <v>5334</v>
      </c>
      <c r="AS271" s="3">
        <v>41906845</v>
      </c>
      <c r="AT271" s="2">
        <v>7813.8440000000001</v>
      </c>
      <c r="AV271" s="5" t="s">
        <v>2031</v>
      </c>
      <c r="AX271" s="3">
        <v>0</v>
      </c>
      <c r="AZ271" s="3">
        <v>0</v>
      </c>
      <c r="BA271" s="3">
        <f t="shared" si="115"/>
        <v>6465</v>
      </c>
      <c r="BB271" s="3">
        <f t="shared" si="101"/>
        <v>5050</v>
      </c>
      <c r="BC271" s="3">
        <f t="shared" si="102"/>
        <v>5335</v>
      </c>
      <c r="BD271" s="3">
        <f t="shared" si="103"/>
        <v>6465</v>
      </c>
      <c r="BE271" s="3">
        <f t="shared" si="104"/>
        <v>41906844.305</v>
      </c>
      <c r="BF271" s="3">
        <f t="shared" si="116"/>
        <v>40537987.305</v>
      </c>
      <c r="BG271" s="2">
        <f t="shared" si="105"/>
        <v>7812.9111539232799</v>
      </c>
      <c r="BH271" s="6">
        <f t="shared" si="106"/>
        <v>1.4999999999999999E-2</v>
      </c>
      <c r="BI271" s="3">
        <f t="shared" si="117"/>
        <v>0</v>
      </c>
      <c r="BJ271" s="3">
        <f t="shared" si="107"/>
        <v>4015836333.1165657</v>
      </c>
      <c r="BK271" s="3">
        <f t="shared" si="118"/>
        <v>0</v>
      </c>
      <c r="BL271" s="3">
        <f t="shared" si="119"/>
        <v>0</v>
      </c>
      <c r="BM271" s="3">
        <f t="shared" si="108"/>
        <v>0</v>
      </c>
      <c r="BN271" s="3">
        <f t="shared" si="109"/>
        <v>0</v>
      </c>
      <c r="BO271" s="3">
        <f t="shared" si="120"/>
        <v>0</v>
      </c>
      <c r="BP271" s="3">
        <f t="shared" si="121"/>
        <v>0</v>
      </c>
      <c r="BQ271" s="3">
        <f t="shared" si="110"/>
        <v>2496225113.6784878</v>
      </c>
      <c r="BR271" s="3">
        <f t="shared" si="122"/>
        <v>0</v>
      </c>
      <c r="BS271" s="3">
        <f t="shared" si="123"/>
        <v>0</v>
      </c>
      <c r="BT271" s="3">
        <f t="shared" si="111"/>
        <v>0</v>
      </c>
      <c r="BU271" s="3">
        <f t="shared" si="112"/>
        <v>0</v>
      </c>
      <c r="BV271" s="3">
        <f t="shared" si="113"/>
        <v>0</v>
      </c>
      <c r="BW271" s="3">
        <f t="shared" si="124"/>
        <v>0</v>
      </c>
      <c r="BX271" s="3">
        <f t="shared" si="114"/>
        <v>0</v>
      </c>
      <c r="BY271" s="3">
        <f t="shared" si="125"/>
        <v>41906844.305</v>
      </c>
    </row>
    <row r="272" spans="1:77" x14ac:dyDescent="0.25">
      <c r="A272">
        <v>57805</v>
      </c>
      <c r="B272" t="s">
        <v>732</v>
      </c>
      <c r="C272" s="37">
        <v>42776.52847222222</v>
      </c>
      <c r="D272" s="5" t="s">
        <v>76</v>
      </c>
      <c r="E272" s="2">
        <v>193.20500000000001</v>
      </c>
      <c r="F272" s="2">
        <v>23.224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178</v>
      </c>
      <c r="O272" s="2">
        <v>0</v>
      </c>
      <c r="P272" s="2">
        <v>83.462000000000003</v>
      </c>
      <c r="Q272" s="2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53958</v>
      </c>
      <c r="Y272" s="4">
        <v>0</v>
      </c>
      <c r="Z272" s="4">
        <v>1</v>
      </c>
      <c r="AA272" s="5" t="s">
        <v>75</v>
      </c>
      <c r="AB272" s="3">
        <v>0</v>
      </c>
      <c r="AC272" s="3">
        <v>0</v>
      </c>
      <c r="AD272" s="2">
        <v>0</v>
      </c>
      <c r="AE272" s="3">
        <v>0</v>
      </c>
      <c r="AF272" s="3">
        <v>0</v>
      </c>
      <c r="AG272" s="3">
        <v>0</v>
      </c>
      <c r="AH272" s="3">
        <v>0</v>
      </c>
      <c r="AI272" s="4">
        <v>0</v>
      </c>
      <c r="AJ272" s="3">
        <v>0</v>
      </c>
      <c r="AK272" s="3">
        <v>79605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5050</v>
      </c>
      <c r="AR272" s="3">
        <v>5334</v>
      </c>
      <c r="AS272" s="3">
        <v>1683325</v>
      </c>
      <c r="AT272" s="2">
        <v>324.46699999999998</v>
      </c>
      <c r="AV272" s="5" t="s">
        <v>2031</v>
      </c>
      <c r="AX272" s="3">
        <v>0</v>
      </c>
      <c r="AZ272" s="3">
        <v>0</v>
      </c>
      <c r="BA272" s="3">
        <f t="shared" si="115"/>
        <v>6465</v>
      </c>
      <c r="BB272" s="3">
        <f t="shared" si="101"/>
        <v>5050</v>
      </c>
      <c r="BC272" s="3">
        <f t="shared" si="102"/>
        <v>5335</v>
      </c>
      <c r="BD272" s="3">
        <f t="shared" si="103"/>
        <v>6465</v>
      </c>
      <c r="BE272" s="3">
        <f t="shared" si="104"/>
        <v>1683325.6680000001</v>
      </c>
      <c r="BF272" s="3">
        <f t="shared" si="116"/>
        <v>1683325.6680000001</v>
      </c>
      <c r="BG272" s="2">
        <f t="shared" si="105"/>
        <v>324.42838832258485</v>
      </c>
      <c r="BH272" s="6">
        <f t="shared" si="106"/>
        <v>1.4999999999999999E-2</v>
      </c>
      <c r="BI272" s="3">
        <f t="shared" si="117"/>
        <v>0</v>
      </c>
      <c r="BJ272" s="3">
        <f t="shared" si="107"/>
        <v>166756191.5978086</v>
      </c>
      <c r="BK272" s="3">
        <f t="shared" si="118"/>
        <v>0</v>
      </c>
      <c r="BL272" s="3">
        <f t="shared" si="119"/>
        <v>0</v>
      </c>
      <c r="BM272" s="3">
        <f t="shared" si="108"/>
        <v>0</v>
      </c>
      <c r="BN272" s="3">
        <f t="shared" si="109"/>
        <v>0</v>
      </c>
      <c r="BO272" s="3">
        <f t="shared" si="120"/>
        <v>0</v>
      </c>
      <c r="BP272" s="3">
        <f t="shared" si="121"/>
        <v>0</v>
      </c>
      <c r="BQ272" s="3">
        <f t="shared" si="110"/>
        <v>103654870.06906585</v>
      </c>
      <c r="BR272" s="3">
        <f t="shared" si="122"/>
        <v>0</v>
      </c>
      <c r="BS272" s="3">
        <f t="shared" si="123"/>
        <v>0</v>
      </c>
      <c r="BT272" s="3">
        <f t="shared" si="111"/>
        <v>0</v>
      </c>
      <c r="BU272" s="3">
        <f t="shared" si="112"/>
        <v>0</v>
      </c>
      <c r="BV272" s="3">
        <f t="shared" si="113"/>
        <v>0</v>
      </c>
      <c r="BW272" s="3">
        <f t="shared" si="124"/>
        <v>0</v>
      </c>
      <c r="BX272" s="3">
        <f t="shared" si="114"/>
        <v>0</v>
      </c>
      <c r="BY272" s="3">
        <f t="shared" si="125"/>
        <v>1683325.6680000001</v>
      </c>
    </row>
    <row r="273" spans="1:77" x14ac:dyDescent="0.25">
      <c r="A273">
        <v>57814</v>
      </c>
      <c r="B273" t="s">
        <v>84</v>
      </c>
      <c r="C273" s="37">
        <v>42776.52847222222</v>
      </c>
      <c r="D273" s="5" t="s">
        <v>76</v>
      </c>
      <c r="E273" s="2">
        <v>354.96800000000002</v>
      </c>
      <c r="F273" s="2">
        <v>205.071</v>
      </c>
      <c r="G273" s="2">
        <v>4.125</v>
      </c>
      <c r="H273" s="2">
        <v>4.1210000000000004</v>
      </c>
      <c r="I273" s="2">
        <v>0</v>
      </c>
      <c r="J273" s="2">
        <v>0</v>
      </c>
      <c r="K273" s="2">
        <v>0</v>
      </c>
      <c r="L273" s="2">
        <v>10.537000000000001</v>
      </c>
      <c r="M273" s="2">
        <v>0</v>
      </c>
      <c r="N273" s="2">
        <v>0</v>
      </c>
      <c r="O273" s="2">
        <v>0</v>
      </c>
      <c r="P273" s="2">
        <v>67.587000000000003</v>
      </c>
      <c r="Q273" s="2">
        <v>0</v>
      </c>
      <c r="R273" s="3">
        <v>98355</v>
      </c>
      <c r="S273" s="3">
        <v>0</v>
      </c>
      <c r="T273" s="3">
        <v>0</v>
      </c>
      <c r="U273" s="3">
        <v>0</v>
      </c>
      <c r="V273" s="3">
        <v>0</v>
      </c>
      <c r="W273" s="3">
        <v>100074</v>
      </c>
      <c r="X273" s="3">
        <v>43695</v>
      </c>
      <c r="Y273" s="4">
        <v>0</v>
      </c>
      <c r="Z273" s="4">
        <v>1</v>
      </c>
      <c r="AA273" s="5" t="s">
        <v>75</v>
      </c>
      <c r="AB273" s="3">
        <v>0</v>
      </c>
      <c r="AC273" s="3">
        <v>0</v>
      </c>
      <c r="AD273" s="2">
        <v>0</v>
      </c>
      <c r="AE273" s="3">
        <v>0</v>
      </c>
      <c r="AF273" s="3">
        <v>0</v>
      </c>
      <c r="AG273" s="3">
        <v>0</v>
      </c>
      <c r="AH273" s="3">
        <v>0</v>
      </c>
      <c r="AI273" s="4">
        <v>0</v>
      </c>
      <c r="AJ273" s="3">
        <v>0</v>
      </c>
      <c r="AK273" s="3">
        <v>181295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5050</v>
      </c>
      <c r="AR273" s="3">
        <v>5334</v>
      </c>
      <c r="AS273" s="3">
        <v>4090644</v>
      </c>
      <c r="AT273" s="2">
        <v>750.23900000000003</v>
      </c>
      <c r="AV273" s="5" t="s">
        <v>2031</v>
      </c>
      <c r="AX273" s="3">
        <v>0</v>
      </c>
      <c r="AZ273" s="3">
        <v>0</v>
      </c>
      <c r="BA273" s="3">
        <f t="shared" si="115"/>
        <v>6465</v>
      </c>
      <c r="BB273" s="3">
        <f t="shared" si="101"/>
        <v>5050</v>
      </c>
      <c r="BC273" s="3">
        <f t="shared" si="102"/>
        <v>5335</v>
      </c>
      <c r="BD273" s="3">
        <f t="shared" si="103"/>
        <v>6465</v>
      </c>
      <c r="BE273" s="3">
        <f t="shared" si="104"/>
        <v>4090644.4297500006</v>
      </c>
      <c r="BF273" s="3">
        <f t="shared" si="116"/>
        <v>3892215.4297500006</v>
      </c>
      <c r="BG273" s="2">
        <f t="shared" si="105"/>
        <v>750.14906674499161</v>
      </c>
      <c r="BH273" s="6">
        <f t="shared" si="106"/>
        <v>1.4999999999999999E-2</v>
      </c>
      <c r="BI273" s="3">
        <f t="shared" si="117"/>
        <v>0</v>
      </c>
      <c r="BJ273" s="3">
        <f t="shared" si="107"/>
        <v>385576620.30692571</v>
      </c>
      <c r="BK273" s="3">
        <f t="shared" si="118"/>
        <v>0</v>
      </c>
      <c r="BL273" s="3">
        <f t="shared" si="119"/>
        <v>0</v>
      </c>
      <c r="BM273" s="3">
        <f t="shared" si="108"/>
        <v>0</v>
      </c>
      <c r="BN273" s="3">
        <f t="shared" si="109"/>
        <v>0</v>
      </c>
      <c r="BO273" s="3">
        <f t="shared" si="120"/>
        <v>0</v>
      </c>
      <c r="BP273" s="3">
        <f t="shared" si="121"/>
        <v>0</v>
      </c>
      <c r="BQ273" s="3">
        <f t="shared" si="110"/>
        <v>239672626.82502481</v>
      </c>
      <c r="BR273" s="3">
        <f t="shared" si="122"/>
        <v>0</v>
      </c>
      <c r="BS273" s="3">
        <f t="shared" si="123"/>
        <v>0</v>
      </c>
      <c r="BT273" s="3">
        <f t="shared" si="111"/>
        <v>0</v>
      </c>
      <c r="BU273" s="3">
        <f t="shared" si="112"/>
        <v>0</v>
      </c>
      <c r="BV273" s="3">
        <f t="shared" si="113"/>
        <v>0</v>
      </c>
      <c r="BW273" s="3">
        <f t="shared" si="124"/>
        <v>0</v>
      </c>
      <c r="BX273" s="3">
        <f t="shared" si="114"/>
        <v>0</v>
      </c>
      <c r="BY273" s="3">
        <f t="shared" si="125"/>
        <v>4090644.4297500006</v>
      </c>
    </row>
    <row r="274" spans="1:77" x14ac:dyDescent="0.25">
      <c r="A274">
        <v>57905</v>
      </c>
      <c r="B274" t="s">
        <v>346</v>
      </c>
      <c r="C274" s="37">
        <v>42779.493055555555</v>
      </c>
      <c r="D274" s="5" t="s">
        <v>75</v>
      </c>
      <c r="E274" s="2">
        <v>140631.53599999999</v>
      </c>
      <c r="F274" s="2">
        <v>9078.98</v>
      </c>
      <c r="G274" s="2">
        <v>4813.2359999999999</v>
      </c>
      <c r="H274" s="2">
        <v>15.769</v>
      </c>
      <c r="I274" s="2">
        <v>0</v>
      </c>
      <c r="J274" s="2">
        <v>1</v>
      </c>
      <c r="K274" s="2">
        <v>0</v>
      </c>
      <c r="L274" s="2">
        <v>5577.38</v>
      </c>
      <c r="M274" s="2">
        <v>7456.3519999999999</v>
      </c>
      <c r="N274" s="2">
        <v>148655.45300000001</v>
      </c>
      <c r="O274" s="2">
        <v>39.816000000000003</v>
      </c>
      <c r="P274" s="2">
        <v>59705.559000000001</v>
      </c>
      <c r="Q274" s="2">
        <v>0</v>
      </c>
      <c r="R274" s="3">
        <v>9948429</v>
      </c>
      <c r="S274" s="3">
        <v>0</v>
      </c>
      <c r="T274" s="3">
        <v>-1021854</v>
      </c>
      <c r="U274" s="3">
        <v>-39486</v>
      </c>
      <c r="V274" s="3">
        <v>166513</v>
      </c>
      <c r="W274" s="3">
        <v>0</v>
      </c>
      <c r="X274" s="3">
        <v>34175462</v>
      </c>
      <c r="Y274" s="4">
        <v>1</v>
      </c>
      <c r="Z274" s="4">
        <v>1.1599999999999999</v>
      </c>
      <c r="AA274" s="5" t="s">
        <v>76</v>
      </c>
      <c r="AB274" s="3">
        <v>119247272</v>
      </c>
      <c r="AC274" s="3">
        <v>397912889</v>
      </c>
      <c r="AD274" s="2">
        <v>168531.69079909899</v>
      </c>
      <c r="AE274" s="3">
        <v>41719042200</v>
      </c>
      <c r="AF274" s="3">
        <v>951706167</v>
      </c>
      <c r="AG274" s="3">
        <v>0</v>
      </c>
      <c r="AH274" s="3">
        <v>989869584</v>
      </c>
      <c r="AI274" s="4">
        <v>1.0401</v>
      </c>
      <c r="AJ274" s="3">
        <v>90936843690</v>
      </c>
      <c r="AK274" s="3">
        <v>56847805</v>
      </c>
      <c r="AL274" s="3">
        <v>0</v>
      </c>
      <c r="AM274" s="3">
        <v>0</v>
      </c>
      <c r="AN274" s="3">
        <v>4474079</v>
      </c>
      <c r="AO274" s="3">
        <v>0</v>
      </c>
      <c r="AP274" s="3">
        <v>0</v>
      </c>
      <c r="AQ274" s="3">
        <v>5140</v>
      </c>
      <c r="AR274" s="3">
        <v>5724</v>
      </c>
      <c r="AS274" s="3">
        <v>1149799179</v>
      </c>
      <c r="AT274" s="2">
        <v>210613.30900000001</v>
      </c>
      <c r="AU274" s="2">
        <v>205811.82</v>
      </c>
      <c r="AV274" s="5" t="s">
        <v>1450</v>
      </c>
      <c r="AW274" s="3">
        <v>0</v>
      </c>
      <c r="AX274" s="3">
        <v>0</v>
      </c>
      <c r="AY274" s="3">
        <v>0</v>
      </c>
      <c r="AZ274" s="3">
        <v>0</v>
      </c>
      <c r="BA274" s="3">
        <f t="shared" si="115"/>
        <v>5724</v>
      </c>
      <c r="BB274" s="3">
        <f t="shared" si="101"/>
        <v>5140</v>
      </c>
      <c r="BC274" s="3">
        <f t="shared" si="102"/>
        <v>5724</v>
      </c>
      <c r="BD274" s="3">
        <f t="shared" si="103"/>
        <v>5724</v>
      </c>
      <c r="BE274" s="3">
        <f t="shared" si="104"/>
        <v>1149799177.7476001</v>
      </c>
      <c r="BF274" s="3">
        <f t="shared" si="116"/>
        <v>1140706089.7476001</v>
      </c>
      <c r="BG274" s="2">
        <f t="shared" si="105"/>
        <v>210606.01819592851</v>
      </c>
      <c r="BH274" s="6">
        <f t="shared" si="106"/>
        <v>1.4999999999999999E-2</v>
      </c>
      <c r="BI274" s="3">
        <f t="shared" si="117"/>
        <v>589422589.37711263</v>
      </c>
      <c r="BJ274" s="3">
        <f t="shared" si="107"/>
        <v>108251493352.70726</v>
      </c>
      <c r="BK274" s="3">
        <f t="shared" si="118"/>
        <v>0</v>
      </c>
      <c r="BL274" s="3">
        <f t="shared" si="119"/>
        <v>0</v>
      </c>
      <c r="BM274" s="3">
        <f t="shared" si="108"/>
        <v>0</v>
      </c>
      <c r="BN274" s="3">
        <f t="shared" si="109"/>
        <v>0</v>
      </c>
      <c r="BO274" s="3">
        <f t="shared" si="120"/>
        <v>0</v>
      </c>
      <c r="BP274" s="3">
        <f t="shared" si="121"/>
        <v>0</v>
      </c>
      <c r="BQ274" s="3">
        <f t="shared" si="110"/>
        <v>67288622813.599159</v>
      </c>
      <c r="BR274" s="3">
        <f t="shared" si="122"/>
        <v>23648220876.400841</v>
      </c>
      <c r="BS274" s="3">
        <f t="shared" si="123"/>
        <v>0</v>
      </c>
      <c r="BT274" s="3">
        <f t="shared" si="111"/>
        <v>0</v>
      </c>
      <c r="BU274" s="3">
        <f t="shared" si="112"/>
        <v>0</v>
      </c>
      <c r="BV274" s="3">
        <f t="shared" si="113"/>
        <v>0</v>
      </c>
      <c r="BW274" s="3">
        <f t="shared" si="124"/>
        <v>0</v>
      </c>
      <c r="BX274" s="3">
        <f t="shared" si="114"/>
        <v>0</v>
      </c>
      <c r="BY274" s="3">
        <f t="shared" si="125"/>
        <v>240430740.8476001</v>
      </c>
    </row>
    <row r="275" spans="1:77" x14ac:dyDescent="0.25">
      <c r="A275">
        <v>20910</v>
      </c>
      <c r="B275" t="s">
        <v>347</v>
      </c>
      <c r="C275" s="37">
        <v>42776.52847222222</v>
      </c>
      <c r="D275" s="5" t="s">
        <v>75</v>
      </c>
      <c r="E275" s="2">
        <v>159.5</v>
      </c>
      <c r="F275" s="2">
        <v>31</v>
      </c>
      <c r="G275" s="2">
        <v>12</v>
      </c>
      <c r="H275" s="2">
        <v>0</v>
      </c>
      <c r="I275" s="2">
        <v>0</v>
      </c>
      <c r="J275" s="2">
        <v>0</v>
      </c>
      <c r="K275" s="2">
        <v>0</v>
      </c>
      <c r="L275" s="2">
        <v>2.5</v>
      </c>
      <c r="M275" s="2">
        <v>8</v>
      </c>
      <c r="N275" s="2">
        <v>185</v>
      </c>
      <c r="O275" s="2">
        <v>0</v>
      </c>
      <c r="P275" s="2">
        <v>34</v>
      </c>
      <c r="Q275" s="2">
        <v>0</v>
      </c>
      <c r="R275" s="3">
        <v>0</v>
      </c>
      <c r="S275" s="3">
        <v>0</v>
      </c>
      <c r="T275" s="3">
        <v>-625</v>
      </c>
      <c r="U275" s="3">
        <v>-25</v>
      </c>
      <c r="V275" s="3">
        <v>0</v>
      </c>
      <c r="W275" s="3">
        <v>19737</v>
      </c>
      <c r="X275" s="3">
        <v>25622</v>
      </c>
      <c r="Y275" s="4">
        <v>1</v>
      </c>
      <c r="Z275" s="4">
        <v>1.1100000000000001</v>
      </c>
      <c r="AA275" s="5" t="s">
        <v>75</v>
      </c>
      <c r="AB275" s="3">
        <v>98970</v>
      </c>
      <c r="AC275" s="3">
        <v>589374</v>
      </c>
      <c r="AD275" s="2">
        <v>356.78485110000003</v>
      </c>
      <c r="AE275" s="3">
        <v>33147963</v>
      </c>
      <c r="AF275" s="3">
        <v>522968</v>
      </c>
      <c r="AG275" s="3">
        <v>57526</v>
      </c>
      <c r="AH275" s="3">
        <v>651552</v>
      </c>
      <c r="AI275" s="4">
        <v>1.17</v>
      </c>
      <c r="AJ275" s="3">
        <v>55551439</v>
      </c>
      <c r="AK275" s="3">
        <v>64129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5140</v>
      </c>
      <c r="AR275" s="3">
        <v>5541</v>
      </c>
      <c r="AS275" s="3">
        <v>1891293</v>
      </c>
      <c r="AT275" s="2">
        <v>351.06200000000001</v>
      </c>
      <c r="AV275" s="5" t="s">
        <v>1350</v>
      </c>
      <c r="BA275" s="3">
        <f t="shared" si="115"/>
        <v>7536</v>
      </c>
      <c r="BB275" s="3">
        <f t="shared" si="101"/>
        <v>5140</v>
      </c>
      <c r="BC275" s="3">
        <f t="shared" si="102"/>
        <v>5541</v>
      </c>
      <c r="BD275" s="3">
        <f t="shared" si="103"/>
        <v>7536</v>
      </c>
      <c r="BE275" s="3">
        <f t="shared" si="104"/>
        <v>1891293.16</v>
      </c>
      <c r="BF275" s="3">
        <f t="shared" si="116"/>
        <v>1872181.16</v>
      </c>
      <c r="BG275" s="2">
        <f t="shared" si="105"/>
        <v>351.057714265149</v>
      </c>
      <c r="BH275" s="6">
        <f t="shared" si="106"/>
        <v>1.4999999999999999E-2</v>
      </c>
      <c r="BI275" s="3">
        <f t="shared" si="117"/>
        <v>613165.65116892045</v>
      </c>
      <c r="BJ275" s="3">
        <f t="shared" si="107"/>
        <v>180443665.13228658</v>
      </c>
      <c r="BK275" s="3">
        <f t="shared" si="118"/>
        <v>0</v>
      </c>
      <c r="BL275" s="3">
        <f t="shared" si="119"/>
        <v>0</v>
      </c>
      <c r="BM275" s="3">
        <f t="shared" si="108"/>
        <v>0</v>
      </c>
      <c r="BN275" s="3">
        <f t="shared" si="109"/>
        <v>0</v>
      </c>
      <c r="BO275" s="3">
        <f t="shared" si="120"/>
        <v>0</v>
      </c>
      <c r="BP275" s="3">
        <f t="shared" si="121"/>
        <v>0</v>
      </c>
      <c r="BQ275" s="3">
        <f t="shared" si="110"/>
        <v>112162939.70771511</v>
      </c>
      <c r="BR275" s="3">
        <f t="shared" si="122"/>
        <v>0</v>
      </c>
      <c r="BS275" s="3">
        <f t="shared" si="123"/>
        <v>0</v>
      </c>
      <c r="BT275" s="3">
        <f t="shared" si="111"/>
        <v>0</v>
      </c>
      <c r="BU275" s="3">
        <f t="shared" si="112"/>
        <v>0</v>
      </c>
      <c r="BV275" s="3">
        <f t="shared" si="113"/>
        <v>0</v>
      </c>
      <c r="BW275" s="3">
        <f t="shared" si="124"/>
        <v>0</v>
      </c>
      <c r="BX275" s="3">
        <f t="shared" si="114"/>
        <v>0</v>
      </c>
      <c r="BY275" s="3">
        <f t="shared" si="125"/>
        <v>1335778.77</v>
      </c>
    </row>
    <row r="276" spans="1:77" x14ac:dyDescent="0.25">
      <c r="A276">
        <v>20904</v>
      </c>
      <c r="B276" t="s">
        <v>348</v>
      </c>
      <c r="C276" s="37">
        <v>42779.493055555555</v>
      </c>
      <c r="D276" s="5" t="s">
        <v>75</v>
      </c>
      <c r="E276" s="2">
        <v>664.46799999999996</v>
      </c>
      <c r="F276" s="2">
        <v>51.286999999999999</v>
      </c>
      <c r="G276" s="2">
        <v>16.870999999999999</v>
      </c>
      <c r="H276" s="2">
        <v>0</v>
      </c>
      <c r="I276" s="2">
        <v>0</v>
      </c>
      <c r="J276" s="2">
        <v>0</v>
      </c>
      <c r="K276" s="2">
        <v>0</v>
      </c>
      <c r="L276" s="2">
        <v>56.848999999999997</v>
      </c>
      <c r="M276" s="2">
        <v>36.884</v>
      </c>
      <c r="N276" s="2">
        <v>263.15300000000002</v>
      </c>
      <c r="O276" s="2">
        <v>0.11600000000000001</v>
      </c>
      <c r="P276" s="2">
        <v>29.672000000000001</v>
      </c>
      <c r="Q276" s="2">
        <v>0</v>
      </c>
      <c r="R276" s="3">
        <v>63152</v>
      </c>
      <c r="S276" s="3">
        <v>0</v>
      </c>
      <c r="T276" s="3">
        <v>-2578</v>
      </c>
      <c r="U276" s="3">
        <v>-100</v>
      </c>
      <c r="V276" s="3">
        <v>0</v>
      </c>
      <c r="W276" s="3">
        <v>30125</v>
      </c>
      <c r="X276" s="3">
        <v>20287</v>
      </c>
      <c r="Y276" s="4">
        <v>1</v>
      </c>
      <c r="Z276" s="4">
        <v>1.1100000000000001</v>
      </c>
      <c r="AA276" s="5" t="s">
        <v>75</v>
      </c>
      <c r="AB276" s="3">
        <v>256260</v>
      </c>
      <c r="AC276" s="3">
        <v>2009072</v>
      </c>
      <c r="AD276" s="2">
        <v>830.4284993</v>
      </c>
      <c r="AE276" s="3">
        <v>64988501</v>
      </c>
      <c r="AF276" s="3">
        <v>2359556</v>
      </c>
      <c r="AG276" s="3">
        <v>259551</v>
      </c>
      <c r="AH276" s="3">
        <v>2760680</v>
      </c>
      <c r="AI276" s="4">
        <v>1.17</v>
      </c>
      <c r="AJ276" s="3">
        <v>229360813</v>
      </c>
      <c r="AK276" s="3">
        <v>286122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5140</v>
      </c>
      <c r="AR276" s="3">
        <v>5541</v>
      </c>
      <c r="AS276" s="3">
        <v>6048105</v>
      </c>
      <c r="AT276" s="2">
        <v>1117.1079999999999</v>
      </c>
      <c r="AV276" s="5" t="s">
        <v>1346</v>
      </c>
      <c r="BA276" s="3">
        <f t="shared" si="115"/>
        <v>6837</v>
      </c>
      <c r="BB276" s="3">
        <f t="shared" si="101"/>
        <v>5140</v>
      </c>
      <c r="BC276" s="3">
        <f t="shared" si="102"/>
        <v>5541</v>
      </c>
      <c r="BD276" s="3">
        <f t="shared" si="103"/>
        <v>6837</v>
      </c>
      <c r="BE276" s="3">
        <f t="shared" si="104"/>
        <v>6048105.71153</v>
      </c>
      <c r="BF276" s="3">
        <f t="shared" si="116"/>
        <v>5957406.71153</v>
      </c>
      <c r="BG276" s="2">
        <f t="shared" si="105"/>
        <v>1117.0893222200673</v>
      </c>
      <c r="BH276" s="6">
        <f t="shared" si="106"/>
        <v>1.4999999999999999E-2</v>
      </c>
      <c r="BI276" s="3">
        <f t="shared" si="117"/>
        <v>2761194.1634223186</v>
      </c>
      <c r="BJ276" s="3">
        <f t="shared" si="107"/>
        <v>574183911.62111461</v>
      </c>
      <c r="BK276" s="3">
        <f t="shared" si="118"/>
        <v>0</v>
      </c>
      <c r="BL276" s="3">
        <f t="shared" si="119"/>
        <v>0</v>
      </c>
      <c r="BM276" s="3">
        <f t="shared" si="108"/>
        <v>0</v>
      </c>
      <c r="BN276" s="3">
        <f t="shared" si="109"/>
        <v>0</v>
      </c>
      <c r="BO276" s="3">
        <f t="shared" si="120"/>
        <v>0</v>
      </c>
      <c r="BP276" s="3">
        <f t="shared" si="121"/>
        <v>0</v>
      </c>
      <c r="BQ276" s="3">
        <f t="shared" si="110"/>
        <v>356910038.44931149</v>
      </c>
      <c r="BR276" s="3">
        <f t="shared" si="122"/>
        <v>0</v>
      </c>
      <c r="BS276" s="3">
        <f t="shared" si="123"/>
        <v>0</v>
      </c>
      <c r="BT276" s="3">
        <f t="shared" si="111"/>
        <v>0</v>
      </c>
      <c r="BU276" s="3">
        <f t="shared" si="112"/>
        <v>0</v>
      </c>
      <c r="BV276" s="3">
        <f t="shared" si="113"/>
        <v>0</v>
      </c>
      <c r="BW276" s="3">
        <f t="shared" si="124"/>
        <v>0</v>
      </c>
      <c r="BX276" s="3">
        <f t="shared" si="114"/>
        <v>0</v>
      </c>
      <c r="BY276" s="3">
        <f t="shared" si="125"/>
        <v>3754497.5815300001</v>
      </c>
    </row>
    <row r="277" spans="1:77" x14ac:dyDescent="0.25">
      <c r="A277">
        <v>148905</v>
      </c>
      <c r="B277" t="s">
        <v>349</v>
      </c>
      <c r="C277" s="37">
        <v>42779.493055555555</v>
      </c>
      <c r="D277" s="5" t="s">
        <v>75</v>
      </c>
      <c r="E277" s="2">
        <v>130</v>
      </c>
      <c r="F277" s="2">
        <v>15.378</v>
      </c>
      <c r="G277" s="2">
        <v>2.343</v>
      </c>
      <c r="H277" s="2">
        <v>0</v>
      </c>
      <c r="I277" s="2">
        <v>0</v>
      </c>
      <c r="J277" s="2">
        <v>0</v>
      </c>
      <c r="K277" s="2">
        <v>0</v>
      </c>
      <c r="L277" s="2">
        <v>9.1050000000000004</v>
      </c>
      <c r="M277" s="2">
        <v>5.16699999999999</v>
      </c>
      <c r="N277" s="2">
        <v>88</v>
      </c>
      <c r="O277" s="2">
        <v>0</v>
      </c>
      <c r="P277" s="2">
        <v>1.9530000000000001</v>
      </c>
      <c r="Q277" s="2">
        <v>0</v>
      </c>
      <c r="R277" s="3">
        <v>7590</v>
      </c>
      <c r="S277" s="3">
        <v>0</v>
      </c>
      <c r="T277" s="3">
        <v>-1411</v>
      </c>
      <c r="U277" s="3">
        <v>-55</v>
      </c>
      <c r="V277" s="3">
        <v>0</v>
      </c>
      <c r="W277" s="3">
        <v>11271</v>
      </c>
      <c r="X277" s="3">
        <v>1356</v>
      </c>
      <c r="Y277" s="4">
        <v>0.93489999999999995</v>
      </c>
      <c r="Z277" s="4">
        <v>1.08</v>
      </c>
      <c r="AA277" s="5" t="s">
        <v>75</v>
      </c>
      <c r="AB277" s="3">
        <v>481715</v>
      </c>
      <c r="AC277" s="3">
        <v>297759</v>
      </c>
      <c r="AD277" s="2">
        <v>183.78205370000001</v>
      </c>
      <c r="AE277" s="3">
        <v>78930972</v>
      </c>
      <c r="AF277" s="3">
        <v>1193216</v>
      </c>
      <c r="AG277" s="3">
        <v>57562</v>
      </c>
      <c r="AH277" s="3">
        <v>1327356</v>
      </c>
      <c r="AI277" s="4">
        <v>1.04</v>
      </c>
      <c r="AJ277" s="3">
        <v>125518221</v>
      </c>
      <c r="AK277" s="3">
        <v>40582</v>
      </c>
      <c r="AL277" s="3">
        <v>0</v>
      </c>
      <c r="AM277" s="3">
        <v>0</v>
      </c>
      <c r="AN277" s="3">
        <v>30568</v>
      </c>
      <c r="AO277" s="3">
        <v>0</v>
      </c>
      <c r="AP277" s="3">
        <v>0</v>
      </c>
      <c r="AQ277" s="3">
        <v>4805</v>
      </c>
      <c r="AR277" s="3">
        <v>5078</v>
      </c>
      <c r="AS277" s="3">
        <v>1258027</v>
      </c>
      <c r="AT277" s="2">
        <v>251.245</v>
      </c>
      <c r="AU277" s="2">
        <v>235.876</v>
      </c>
      <c r="AV277" s="5" t="s">
        <v>1746</v>
      </c>
      <c r="AW277" s="3">
        <v>24919</v>
      </c>
      <c r="AX277" s="3">
        <v>12259</v>
      </c>
      <c r="AY277" s="3">
        <v>666</v>
      </c>
      <c r="AZ277" s="3">
        <v>523</v>
      </c>
      <c r="BA277" s="3">
        <f t="shared" si="115"/>
        <v>6944</v>
      </c>
      <c r="BB277" s="3">
        <f t="shared" si="101"/>
        <v>4805</v>
      </c>
      <c r="BC277" s="3">
        <f t="shared" si="102"/>
        <v>5078</v>
      </c>
      <c r="BD277" s="3">
        <f t="shared" si="103"/>
        <v>6944</v>
      </c>
      <c r="BE277" s="3">
        <f t="shared" si="104"/>
        <v>1258026.63616</v>
      </c>
      <c r="BF277" s="3">
        <f t="shared" si="116"/>
        <v>1240576.63616</v>
      </c>
      <c r="BG277" s="2">
        <f t="shared" si="105"/>
        <v>251.24435282371851</v>
      </c>
      <c r="BH277" s="6">
        <f t="shared" si="106"/>
        <v>1.4999999999999999E-2</v>
      </c>
      <c r="BI277" s="3">
        <f t="shared" si="117"/>
        <v>1025019.5466700336</v>
      </c>
      <c r="BJ277" s="3">
        <f t="shared" si="107"/>
        <v>129139597.35139132</v>
      </c>
      <c r="BK277" s="3">
        <f t="shared" si="118"/>
        <v>0</v>
      </c>
      <c r="BL277" s="3">
        <f t="shared" si="119"/>
        <v>0</v>
      </c>
      <c r="BM277" s="3">
        <f t="shared" si="108"/>
        <v>0</v>
      </c>
      <c r="BN277" s="3">
        <f t="shared" si="109"/>
        <v>0</v>
      </c>
      <c r="BO277" s="3">
        <f t="shared" si="120"/>
        <v>0</v>
      </c>
      <c r="BP277" s="3">
        <f t="shared" si="121"/>
        <v>0</v>
      </c>
      <c r="BQ277" s="3">
        <f t="shared" si="110"/>
        <v>80272570.727178067</v>
      </c>
      <c r="BR277" s="3">
        <f t="shared" si="122"/>
        <v>45245650.272821933</v>
      </c>
      <c r="BS277" s="3">
        <f t="shared" si="123"/>
        <v>20749.418692001509</v>
      </c>
      <c r="BT277" s="3">
        <f t="shared" si="111"/>
        <v>146.52102980331438</v>
      </c>
      <c r="BU277" s="3">
        <f t="shared" si="112"/>
        <v>523</v>
      </c>
      <c r="BV277" s="3">
        <f t="shared" si="113"/>
        <v>477.84334464687862</v>
      </c>
      <c r="BW277" s="3">
        <f t="shared" si="124"/>
        <v>19748.575347354628</v>
      </c>
      <c r="BX277" s="3">
        <f t="shared" si="114"/>
        <v>19748.575347354628</v>
      </c>
      <c r="BY277" s="3">
        <f t="shared" si="125"/>
        <v>84556.788031000178</v>
      </c>
    </row>
    <row r="278" spans="1:77" x14ac:dyDescent="0.25">
      <c r="A278">
        <v>58902</v>
      </c>
      <c r="B278" t="s">
        <v>350</v>
      </c>
      <c r="C278" s="37">
        <v>42776.52847222222</v>
      </c>
      <c r="D278" s="5" t="s">
        <v>75</v>
      </c>
      <c r="E278" s="2">
        <v>148.69499999999999</v>
      </c>
      <c r="F278" s="2">
        <v>7.3250000000000002</v>
      </c>
      <c r="G278" s="2">
        <v>4.3</v>
      </c>
      <c r="H278" s="2">
        <v>0</v>
      </c>
      <c r="I278" s="2">
        <v>0</v>
      </c>
      <c r="J278" s="2">
        <v>0</v>
      </c>
      <c r="K278" s="2">
        <v>0</v>
      </c>
      <c r="L278" s="2">
        <v>9.1</v>
      </c>
      <c r="M278" s="2">
        <v>8</v>
      </c>
      <c r="N278" s="2">
        <v>82</v>
      </c>
      <c r="O278" s="2">
        <v>0</v>
      </c>
      <c r="P278" s="2">
        <v>8.1</v>
      </c>
      <c r="Q278" s="2">
        <v>0</v>
      </c>
      <c r="R278" s="3">
        <v>12925</v>
      </c>
      <c r="S278" s="3">
        <v>0</v>
      </c>
      <c r="T278" s="3">
        <v>0</v>
      </c>
      <c r="U278" s="3">
        <v>0</v>
      </c>
      <c r="V278" s="3">
        <v>0</v>
      </c>
      <c r="W278" s="3">
        <v>16745</v>
      </c>
      <c r="X278" s="3">
        <v>5873</v>
      </c>
      <c r="Y278" s="4">
        <v>0.96</v>
      </c>
      <c r="Z278" s="4">
        <v>1.1100000000000001</v>
      </c>
      <c r="AA278" s="5" t="s">
        <v>75</v>
      </c>
      <c r="AB278" s="3">
        <v>517588</v>
      </c>
      <c r="AC278" s="3">
        <v>683603</v>
      </c>
      <c r="AD278" s="2">
        <v>230.33576869999899</v>
      </c>
      <c r="AE278" s="3">
        <v>236018956</v>
      </c>
      <c r="AF278" s="3">
        <v>1708890</v>
      </c>
      <c r="AG278" s="3">
        <v>35602</v>
      </c>
      <c r="AH278" s="3">
        <v>1851298</v>
      </c>
      <c r="AI278" s="4">
        <v>1.04</v>
      </c>
      <c r="AJ278" s="3">
        <v>166284918</v>
      </c>
      <c r="AK278" s="3">
        <v>63532</v>
      </c>
      <c r="AL278" s="3">
        <v>0</v>
      </c>
      <c r="AM278" s="3">
        <v>0</v>
      </c>
      <c r="AN278" s="3">
        <v>68000</v>
      </c>
      <c r="AO278" s="3">
        <v>0</v>
      </c>
      <c r="AP278" s="3">
        <v>0</v>
      </c>
      <c r="AQ278" s="3">
        <v>4934</v>
      </c>
      <c r="AR278" s="3">
        <v>5320</v>
      </c>
      <c r="AS278" s="3">
        <v>1415907</v>
      </c>
      <c r="AT278" s="2">
        <v>270.75200000000001</v>
      </c>
      <c r="AU278" s="2">
        <v>262.96600000000001</v>
      </c>
      <c r="AV278" s="5" t="s">
        <v>1455</v>
      </c>
      <c r="AW278" s="3">
        <v>73170</v>
      </c>
      <c r="AX278" s="3">
        <v>12080</v>
      </c>
      <c r="AY278" s="3">
        <v>1984</v>
      </c>
      <c r="AZ278" s="3">
        <v>523</v>
      </c>
      <c r="BA278" s="3">
        <f t="shared" si="115"/>
        <v>7250</v>
      </c>
      <c r="BB278" s="3">
        <f t="shared" si="101"/>
        <v>4934</v>
      </c>
      <c r="BC278" s="3">
        <f t="shared" si="102"/>
        <v>5320</v>
      </c>
      <c r="BD278" s="3">
        <f t="shared" si="103"/>
        <v>7250</v>
      </c>
      <c r="BE278" s="3">
        <f t="shared" si="104"/>
        <v>1415906.25</v>
      </c>
      <c r="BF278" s="3">
        <f t="shared" si="116"/>
        <v>1386236.25</v>
      </c>
      <c r="BG278" s="2">
        <f t="shared" si="105"/>
        <v>270.76329556727757</v>
      </c>
      <c r="BH278" s="6">
        <f t="shared" si="106"/>
        <v>1.4999999999999999E-2</v>
      </c>
      <c r="BI278" s="3">
        <f t="shared" si="117"/>
        <v>1348486.7915293379</v>
      </c>
      <c r="BJ278" s="3">
        <f t="shared" si="107"/>
        <v>156681322.44436118</v>
      </c>
      <c r="BK278" s="3">
        <f t="shared" si="118"/>
        <v>9603595.5556388199</v>
      </c>
      <c r="BL278" s="3">
        <f t="shared" si="119"/>
        <v>98694.990540727347</v>
      </c>
      <c r="BM278" s="3">
        <f t="shared" si="108"/>
        <v>5946.8732868158686</v>
      </c>
      <c r="BN278" s="3">
        <f t="shared" si="109"/>
        <v>1327.6891674760611</v>
      </c>
      <c r="BO278" s="3">
        <f t="shared" si="120"/>
        <v>3625.164266784418</v>
      </c>
      <c r="BP278" s="3">
        <f t="shared" si="121"/>
        <v>97367.301373251292</v>
      </c>
      <c r="BQ278" s="3">
        <f t="shared" si="110"/>
        <v>101172183.6184445</v>
      </c>
      <c r="BR278" s="3">
        <f t="shared" si="122"/>
        <v>65112734.381555498</v>
      </c>
      <c r="BS278" s="3">
        <f t="shared" si="123"/>
        <v>13940.792690844872</v>
      </c>
      <c r="BT278" s="3">
        <f t="shared" si="111"/>
        <v>80.000530588064464</v>
      </c>
      <c r="BU278" s="3">
        <f t="shared" si="112"/>
        <v>523</v>
      </c>
      <c r="BV278" s="3">
        <f t="shared" si="113"/>
        <v>512.05905422976275</v>
      </c>
      <c r="BW278" s="3">
        <f t="shared" si="124"/>
        <v>12905.733636615107</v>
      </c>
      <c r="BX278" s="3">
        <f t="shared" si="114"/>
        <v>110273.03500986641</v>
      </c>
      <c r="BY278" s="3">
        <f t="shared" si="125"/>
        <v>0</v>
      </c>
    </row>
    <row r="279" spans="1:77" x14ac:dyDescent="0.25">
      <c r="A279">
        <v>175904</v>
      </c>
      <c r="B279" t="s">
        <v>350</v>
      </c>
      <c r="C279" s="37">
        <v>42779.493055555555</v>
      </c>
      <c r="D279" s="5" t="s">
        <v>75</v>
      </c>
      <c r="E279" s="2">
        <v>374.35399999999998</v>
      </c>
      <c r="F279" s="2">
        <v>37.728999999999999</v>
      </c>
      <c r="G279" s="2">
        <v>10.69</v>
      </c>
      <c r="H279" s="2">
        <v>0</v>
      </c>
      <c r="I279" s="2">
        <v>0</v>
      </c>
      <c r="J279" s="2">
        <v>0</v>
      </c>
      <c r="K279" s="2">
        <v>0</v>
      </c>
      <c r="L279" s="2">
        <v>51.978999999999999</v>
      </c>
      <c r="M279" s="2">
        <v>21.93</v>
      </c>
      <c r="N279" s="2">
        <v>327.613</v>
      </c>
      <c r="O279" s="2">
        <v>0</v>
      </c>
      <c r="P279" s="2">
        <v>14.027999999999899</v>
      </c>
      <c r="Q279" s="2">
        <v>0</v>
      </c>
      <c r="R279" s="3">
        <v>36699</v>
      </c>
      <c r="S279" s="3">
        <v>0</v>
      </c>
      <c r="T279" s="3">
        <v>-1616</v>
      </c>
      <c r="U279" s="3">
        <v>-63</v>
      </c>
      <c r="V279" s="3">
        <v>0</v>
      </c>
      <c r="W279" s="3">
        <v>59851</v>
      </c>
      <c r="X279" s="3">
        <v>9688</v>
      </c>
      <c r="Y279" s="4">
        <v>1</v>
      </c>
      <c r="Z279" s="4">
        <v>1.04</v>
      </c>
      <c r="AA279" s="5" t="s">
        <v>75</v>
      </c>
      <c r="AB279" s="3">
        <v>0</v>
      </c>
      <c r="AC279" s="3">
        <v>1639680</v>
      </c>
      <c r="AD279" s="2">
        <v>693.19494610000004</v>
      </c>
      <c r="AE279" s="3">
        <v>40510064</v>
      </c>
      <c r="AF279" s="3">
        <v>1627759</v>
      </c>
      <c r="AG279" s="3">
        <v>0</v>
      </c>
      <c r="AH279" s="3">
        <v>1725425</v>
      </c>
      <c r="AI279" s="4">
        <v>1.06</v>
      </c>
      <c r="AJ279" s="3">
        <v>143784868</v>
      </c>
      <c r="AK279" s="3">
        <v>174216</v>
      </c>
      <c r="AL279" s="3">
        <v>0</v>
      </c>
      <c r="AM279" s="3">
        <v>0</v>
      </c>
      <c r="AN279" s="3">
        <v>0</v>
      </c>
      <c r="AO279" s="3">
        <v>0</v>
      </c>
      <c r="AP279" s="3">
        <v>0</v>
      </c>
      <c r="AQ279" s="3">
        <v>5140</v>
      </c>
      <c r="AR279" s="3">
        <v>5286</v>
      </c>
      <c r="AS279" s="3">
        <v>3986890</v>
      </c>
      <c r="AT279" s="2">
        <v>746.745</v>
      </c>
      <c r="AV279" s="5" t="s">
        <v>1807</v>
      </c>
      <c r="AX279" s="3">
        <v>0</v>
      </c>
      <c r="AZ279" s="3">
        <v>0</v>
      </c>
      <c r="BA279" s="3">
        <f t="shared" si="115"/>
        <v>6906</v>
      </c>
      <c r="BB279" s="3">
        <f t="shared" si="101"/>
        <v>5140</v>
      </c>
      <c r="BC279" s="3">
        <f t="shared" si="102"/>
        <v>5286</v>
      </c>
      <c r="BD279" s="3">
        <f t="shared" si="103"/>
        <v>6906</v>
      </c>
      <c r="BE279" s="3">
        <f t="shared" si="104"/>
        <v>3986889.9088999992</v>
      </c>
      <c r="BF279" s="3">
        <f t="shared" si="116"/>
        <v>3891955.9088999992</v>
      </c>
      <c r="BG279" s="2">
        <f t="shared" si="105"/>
        <v>746.73302479848007</v>
      </c>
      <c r="BH279" s="6">
        <f t="shared" si="106"/>
        <v>1.4999999999999999E-2</v>
      </c>
      <c r="BI279" s="3">
        <f t="shared" si="117"/>
        <v>1592102.7145120066</v>
      </c>
      <c r="BJ279" s="3">
        <f t="shared" si="107"/>
        <v>383820774.74641877</v>
      </c>
      <c r="BK279" s="3">
        <f t="shared" si="118"/>
        <v>0</v>
      </c>
      <c r="BL279" s="3">
        <f t="shared" si="119"/>
        <v>0</v>
      </c>
      <c r="BM279" s="3">
        <f t="shared" si="108"/>
        <v>0</v>
      </c>
      <c r="BN279" s="3">
        <f t="shared" si="109"/>
        <v>0</v>
      </c>
      <c r="BO279" s="3">
        <f t="shared" si="120"/>
        <v>0</v>
      </c>
      <c r="BP279" s="3">
        <f t="shared" si="121"/>
        <v>0</v>
      </c>
      <c r="BQ279" s="3">
        <f t="shared" si="110"/>
        <v>238581201.42311439</v>
      </c>
      <c r="BR279" s="3">
        <f t="shared" si="122"/>
        <v>0</v>
      </c>
      <c r="BS279" s="3">
        <f t="shared" si="123"/>
        <v>0</v>
      </c>
      <c r="BT279" s="3">
        <f t="shared" si="111"/>
        <v>0</v>
      </c>
      <c r="BU279" s="3">
        <f t="shared" si="112"/>
        <v>0</v>
      </c>
      <c r="BV279" s="3">
        <f t="shared" si="113"/>
        <v>0</v>
      </c>
      <c r="BW279" s="3">
        <f t="shared" si="124"/>
        <v>0</v>
      </c>
      <c r="BX279" s="3">
        <f t="shared" si="114"/>
        <v>0</v>
      </c>
      <c r="BY279" s="3">
        <f t="shared" si="125"/>
        <v>2549041.2288999995</v>
      </c>
    </row>
    <row r="280" spans="1:77" x14ac:dyDescent="0.25">
      <c r="A280">
        <v>146902</v>
      </c>
      <c r="B280" t="s">
        <v>351</v>
      </c>
      <c r="C280" s="37">
        <v>42779.493055555555</v>
      </c>
      <c r="D280" s="5" t="s">
        <v>75</v>
      </c>
      <c r="E280" s="2">
        <v>4421.7950000000001</v>
      </c>
      <c r="F280" s="2">
        <v>337.10899999999998</v>
      </c>
      <c r="G280" s="2">
        <v>101.874</v>
      </c>
      <c r="H280" s="2">
        <v>0</v>
      </c>
      <c r="I280" s="2">
        <v>0</v>
      </c>
      <c r="J280" s="2">
        <v>0</v>
      </c>
      <c r="K280" s="2">
        <v>0</v>
      </c>
      <c r="L280" s="2">
        <v>335.77199999999999</v>
      </c>
      <c r="M280" s="2">
        <v>198.642</v>
      </c>
      <c r="N280" s="2">
        <v>3535.0279999999998</v>
      </c>
      <c r="O280" s="2">
        <v>0.24</v>
      </c>
      <c r="P280" s="2">
        <v>685.95299999999997</v>
      </c>
      <c r="Q280" s="2">
        <v>0</v>
      </c>
      <c r="R280" s="3">
        <v>376677</v>
      </c>
      <c r="S280" s="3">
        <v>0</v>
      </c>
      <c r="T280" s="3">
        <v>-18259</v>
      </c>
      <c r="U280" s="3">
        <v>-706</v>
      </c>
      <c r="V280" s="3">
        <v>363600</v>
      </c>
      <c r="W280" s="3">
        <v>724140</v>
      </c>
      <c r="X280" s="3">
        <v>388181</v>
      </c>
      <c r="Y280" s="4">
        <v>1</v>
      </c>
      <c r="Z280" s="4">
        <v>1.1200000000000001</v>
      </c>
      <c r="AA280" s="5" t="s">
        <v>75</v>
      </c>
      <c r="AB280" s="3">
        <v>315026</v>
      </c>
      <c r="AC280" s="3">
        <v>9353474</v>
      </c>
      <c r="AD280" s="2">
        <v>3846.0732518</v>
      </c>
      <c r="AE280" s="3">
        <v>380608221</v>
      </c>
      <c r="AF280" s="3">
        <v>16214892</v>
      </c>
      <c r="AG280" s="3">
        <v>0</v>
      </c>
      <c r="AH280" s="3">
        <v>16863488</v>
      </c>
      <c r="AI280" s="4">
        <v>1.04</v>
      </c>
      <c r="AJ280" s="3">
        <v>1624869112</v>
      </c>
      <c r="AK280" s="3">
        <v>1908257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5140</v>
      </c>
      <c r="AR280" s="3">
        <v>5578</v>
      </c>
      <c r="AS280" s="3">
        <v>36102720</v>
      </c>
      <c r="AT280" s="2">
        <v>6477.933</v>
      </c>
      <c r="AV280" s="5" t="s">
        <v>1738</v>
      </c>
      <c r="AX280" s="3">
        <v>0</v>
      </c>
      <c r="AZ280" s="3">
        <v>0</v>
      </c>
      <c r="BA280" s="3">
        <f t="shared" si="115"/>
        <v>5659</v>
      </c>
      <c r="BB280" s="3">
        <f t="shared" si="101"/>
        <v>5140</v>
      </c>
      <c r="BC280" s="3">
        <f t="shared" si="102"/>
        <v>5578</v>
      </c>
      <c r="BD280" s="3">
        <f t="shared" si="103"/>
        <v>5659</v>
      </c>
      <c r="BE280" s="3">
        <f t="shared" si="104"/>
        <v>36102718.226460002</v>
      </c>
      <c r="BF280" s="3">
        <f t="shared" si="116"/>
        <v>34656560.226460002</v>
      </c>
      <c r="BG280" s="2">
        <f t="shared" si="105"/>
        <v>6477.8007212045914</v>
      </c>
      <c r="BH280" s="6">
        <f t="shared" si="106"/>
        <v>1.4999999999999999E-2</v>
      </c>
      <c r="BI280" s="3">
        <f t="shared" si="117"/>
        <v>14376044.460887374</v>
      </c>
      <c r="BJ280" s="3">
        <f t="shared" si="107"/>
        <v>3329589570.6991601</v>
      </c>
      <c r="BK280" s="3">
        <f t="shared" si="118"/>
        <v>0</v>
      </c>
      <c r="BL280" s="3">
        <f t="shared" si="119"/>
        <v>0</v>
      </c>
      <c r="BM280" s="3">
        <f t="shared" si="108"/>
        <v>0</v>
      </c>
      <c r="BN280" s="3">
        <f t="shared" si="109"/>
        <v>0</v>
      </c>
      <c r="BO280" s="3">
        <f t="shared" si="120"/>
        <v>0</v>
      </c>
      <c r="BP280" s="3">
        <f t="shared" si="121"/>
        <v>0</v>
      </c>
      <c r="BQ280" s="3">
        <f t="shared" si="110"/>
        <v>2069657330.4248669</v>
      </c>
      <c r="BR280" s="3">
        <f t="shared" si="122"/>
        <v>0</v>
      </c>
      <c r="BS280" s="3">
        <f t="shared" si="123"/>
        <v>0</v>
      </c>
      <c r="BT280" s="3">
        <f t="shared" si="111"/>
        <v>0</v>
      </c>
      <c r="BU280" s="3">
        <f t="shared" si="112"/>
        <v>0</v>
      </c>
      <c r="BV280" s="3">
        <f t="shared" si="113"/>
        <v>0</v>
      </c>
      <c r="BW280" s="3">
        <f t="shared" si="124"/>
        <v>0</v>
      </c>
      <c r="BX280" s="3">
        <f t="shared" si="114"/>
        <v>0</v>
      </c>
      <c r="BY280" s="3">
        <f t="shared" si="125"/>
        <v>19854027.106460005</v>
      </c>
    </row>
    <row r="281" spans="1:77" x14ac:dyDescent="0.25">
      <c r="A281">
        <v>47902</v>
      </c>
      <c r="B281" t="s">
        <v>352</v>
      </c>
      <c r="C281" s="37">
        <v>42779.493055555555</v>
      </c>
      <c r="D281" s="5" t="s">
        <v>75</v>
      </c>
      <c r="E281" s="2">
        <v>536.04999999999995</v>
      </c>
      <c r="F281" s="2">
        <v>46.75</v>
      </c>
      <c r="G281" s="2">
        <v>18</v>
      </c>
      <c r="H281" s="2">
        <v>0</v>
      </c>
      <c r="I281" s="2">
        <v>0</v>
      </c>
      <c r="J281" s="2">
        <v>0</v>
      </c>
      <c r="K281" s="2">
        <v>0</v>
      </c>
      <c r="L281" s="2">
        <v>61</v>
      </c>
      <c r="M281" s="2">
        <v>30.6</v>
      </c>
      <c r="N281" s="2">
        <v>370</v>
      </c>
      <c r="O281" s="2">
        <v>0.4</v>
      </c>
      <c r="P281" s="2">
        <v>16</v>
      </c>
      <c r="Q281" s="2">
        <v>0</v>
      </c>
      <c r="R281" s="3">
        <v>47025</v>
      </c>
      <c r="S281" s="3">
        <v>0</v>
      </c>
      <c r="T281" s="3">
        <v>-1932</v>
      </c>
      <c r="U281" s="3">
        <v>-75</v>
      </c>
      <c r="V281" s="3">
        <v>0</v>
      </c>
      <c r="W281" s="3">
        <v>38454</v>
      </c>
      <c r="X281" s="3">
        <v>10707</v>
      </c>
      <c r="Y281" s="4">
        <v>1</v>
      </c>
      <c r="Z281" s="4">
        <v>1.04</v>
      </c>
      <c r="AA281" s="5" t="s">
        <v>75</v>
      </c>
      <c r="AB281" s="3">
        <v>103886</v>
      </c>
      <c r="AC281" s="3">
        <v>2449514</v>
      </c>
      <c r="AD281" s="2">
        <v>1054.5389772000001</v>
      </c>
      <c r="AE281" s="3">
        <v>90831349</v>
      </c>
      <c r="AF281" s="3">
        <v>1869755</v>
      </c>
      <c r="AG281" s="3">
        <v>205673</v>
      </c>
      <c r="AH281" s="3">
        <v>2187613</v>
      </c>
      <c r="AI281" s="4">
        <v>1.17</v>
      </c>
      <c r="AJ281" s="3">
        <v>171882351</v>
      </c>
      <c r="AK281" s="3">
        <v>246468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5140</v>
      </c>
      <c r="AR281" s="3">
        <v>5286</v>
      </c>
      <c r="AS281" s="3">
        <v>5204097</v>
      </c>
      <c r="AT281" s="2">
        <v>982.47299999999996</v>
      </c>
      <c r="AV281" s="5" t="s">
        <v>1706</v>
      </c>
      <c r="BA281" s="3">
        <f t="shared" si="115"/>
        <v>6692</v>
      </c>
      <c r="BB281" s="3">
        <f t="shared" si="101"/>
        <v>5140</v>
      </c>
      <c r="BC281" s="3">
        <f t="shared" si="102"/>
        <v>5286</v>
      </c>
      <c r="BD281" s="3">
        <f t="shared" si="103"/>
        <v>6692</v>
      </c>
      <c r="BE281" s="3">
        <f t="shared" si="104"/>
        <v>5204096.7120000003</v>
      </c>
      <c r="BF281" s="3">
        <f t="shared" si="116"/>
        <v>5120549.7120000003</v>
      </c>
      <c r="BG281" s="2">
        <f t="shared" si="105"/>
        <v>982.45809165742855</v>
      </c>
      <c r="BH281" s="6">
        <f t="shared" si="106"/>
        <v>1.4999999999999999E-2</v>
      </c>
      <c r="BI281" s="3">
        <f t="shared" si="117"/>
        <v>2132399.4913647166</v>
      </c>
      <c r="BJ281" s="3">
        <f t="shared" si="107"/>
        <v>504983459.11191827</v>
      </c>
      <c r="BK281" s="3">
        <f t="shared" si="118"/>
        <v>0</v>
      </c>
      <c r="BL281" s="3">
        <f t="shared" si="119"/>
        <v>0</v>
      </c>
      <c r="BM281" s="3">
        <f t="shared" si="108"/>
        <v>0</v>
      </c>
      <c r="BN281" s="3">
        <f t="shared" si="109"/>
        <v>0</v>
      </c>
      <c r="BO281" s="3">
        <f t="shared" si="120"/>
        <v>0</v>
      </c>
      <c r="BP281" s="3">
        <f t="shared" si="121"/>
        <v>0</v>
      </c>
      <c r="BQ281" s="3">
        <f t="shared" si="110"/>
        <v>313895360.2845484</v>
      </c>
      <c r="BR281" s="3">
        <f t="shared" si="122"/>
        <v>0</v>
      </c>
      <c r="BS281" s="3">
        <f t="shared" si="123"/>
        <v>0</v>
      </c>
      <c r="BT281" s="3">
        <f t="shared" si="111"/>
        <v>0</v>
      </c>
      <c r="BU281" s="3">
        <f t="shared" si="112"/>
        <v>0</v>
      </c>
      <c r="BV281" s="3">
        <f t="shared" si="113"/>
        <v>0</v>
      </c>
      <c r="BW281" s="3">
        <f t="shared" si="124"/>
        <v>0</v>
      </c>
      <c r="BX281" s="3">
        <f t="shared" si="114"/>
        <v>0</v>
      </c>
      <c r="BY281" s="3">
        <f t="shared" si="125"/>
        <v>3485273.2020000005</v>
      </c>
    </row>
    <row r="282" spans="1:77" x14ac:dyDescent="0.25">
      <c r="A282">
        <v>249905</v>
      </c>
      <c r="B282" t="s">
        <v>353</v>
      </c>
      <c r="C282" s="37">
        <v>42779.493055555555</v>
      </c>
      <c r="D282" s="5" t="s">
        <v>75</v>
      </c>
      <c r="E282" s="2">
        <v>2572</v>
      </c>
      <c r="F282" s="2">
        <v>271.3</v>
      </c>
      <c r="G282" s="2">
        <v>8</v>
      </c>
      <c r="H282" s="2">
        <v>0</v>
      </c>
      <c r="I282" s="2">
        <v>0</v>
      </c>
      <c r="J282" s="2">
        <v>0</v>
      </c>
      <c r="K282" s="2">
        <v>0</v>
      </c>
      <c r="L282" s="2">
        <v>180</v>
      </c>
      <c r="M282" s="2">
        <v>140</v>
      </c>
      <c r="N282" s="2">
        <v>1465</v>
      </c>
      <c r="O282" s="2">
        <v>0</v>
      </c>
      <c r="P282" s="2">
        <v>360</v>
      </c>
      <c r="Q282" s="2">
        <v>0</v>
      </c>
      <c r="R282" s="3">
        <v>228250</v>
      </c>
      <c r="S282" s="3">
        <v>0</v>
      </c>
      <c r="T282" s="3">
        <v>0</v>
      </c>
      <c r="U282" s="3">
        <v>0</v>
      </c>
      <c r="V282" s="3">
        <v>0</v>
      </c>
      <c r="W282" s="3">
        <v>333326</v>
      </c>
      <c r="X282" s="3">
        <v>203220</v>
      </c>
      <c r="Y282" s="4">
        <v>0.9667</v>
      </c>
      <c r="Z282" s="4">
        <v>1.1000000000000001</v>
      </c>
      <c r="AA282" s="5" t="s">
        <v>75</v>
      </c>
      <c r="AB282" s="3">
        <v>1517971</v>
      </c>
      <c r="AC282" s="3">
        <v>4733647</v>
      </c>
      <c r="AD282" s="2">
        <v>1935.7044963999999</v>
      </c>
      <c r="AE282" s="3">
        <v>285097120</v>
      </c>
      <c r="AF282" s="3">
        <v>23452392</v>
      </c>
      <c r="AG282" s="3">
        <v>322661</v>
      </c>
      <c r="AH282" s="3">
        <v>25230669</v>
      </c>
      <c r="AI282" s="4">
        <v>1.04</v>
      </c>
      <c r="AJ282" s="3">
        <v>2251569151</v>
      </c>
      <c r="AK282" s="3">
        <v>1127906</v>
      </c>
      <c r="AL282" s="3">
        <v>0</v>
      </c>
      <c r="AM282" s="3">
        <v>0</v>
      </c>
      <c r="AN282" s="3">
        <v>314436</v>
      </c>
      <c r="AO282" s="3">
        <v>0</v>
      </c>
      <c r="AP282" s="3">
        <v>0</v>
      </c>
      <c r="AQ282" s="3">
        <v>4969</v>
      </c>
      <c r="AR282" s="3">
        <v>5322</v>
      </c>
      <c r="AS282" s="3">
        <v>19985457</v>
      </c>
      <c r="AT282" s="2">
        <v>3779.4360000000001</v>
      </c>
      <c r="AU282" s="2">
        <v>4029.6909999999998</v>
      </c>
      <c r="AV282" s="5" t="s">
        <v>1591</v>
      </c>
      <c r="AW282" s="3">
        <v>1388343</v>
      </c>
      <c r="AX282" s="3">
        <v>204774</v>
      </c>
      <c r="AY282" s="3">
        <v>28063</v>
      </c>
      <c r="AZ282" s="3">
        <v>8644</v>
      </c>
      <c r="BA282" s="3">
        <f t="shared" si="115"/>
        <v>5645</v>
      </c>
      <c r="BB282" s="3">
        <f t="shared" si="101"/>
        <v>4969</v>
      </c>
      <c r="BC282" s="3">
        <f t="shared" si="102"/>
        <v>5322</v>
      </c>
      <c r="BD282" s="3">
        <f t="shared" si="103"/>
        <v>5645</v>
      </c>
      <c r="BE282" s="3">
        <f t="shared" si="104"/>
        <v>19985456.500000004</v>
      </c>
      <c r="BF282" s="3">
        <f t="shared" si="116"/>
        <v>19423880.500000004</v>
      </c>
      <c r="BG282" s="2">
        <f t="shared" si="105"/>
        <v>3779.3726256019195</v>
      </c>
      <c r="BH282" s="6">
        <f t="shared" si="106"/>
        <v>1.4999999999999999E-2</v>
      </c>
      <c r="BI282" s="3">
        <f t="shared" si="117"/>
        <v>11078086.174353985</v>
      </c>
      <c r="BJ282" s="3">
        <f t="shared" si="107"/>
        <v>1942597529.5593867</v>
      </c>
      <c r="BK282" s="3">
        <f t="shared" si="118"/>
        <v>308971621.44061327</v>
      </c>
      <c r="BL282" s="3">
        <f t="shared" si="119"/>
        <v>3218254.9577402994</v>
      </c>
      <c r="BM282" s="3">
        <f t="shared" si="108"/>
        <v>5353.8348944984282</v>
      </c>
      <c r="BN282" s="3">
        <f t="shared" si="109"/>
        <v>28063</v>
      </c>
      <c r="BO282" s="3">
        <f t="shared" si="120"/>
        <v>40107.347763629608</v>
      </c>
      <c r="BP282" s="3">
        <f t="shared" si="121"/>
        <v>3190191.9577402989</v>
      </c>
      <c r="BQ282" s="3">
        <f t="shared" si="110"/>
        <v>1207509553.8798132</v>
      </c>
      <c r="BR282" s="3">
        <f t="shared" si="122"/>
        <v>1044059597.1201868</v>
      </c>
      <c r="BS282" s="3">
        <f t="shared" si="123"/>
        <v>149618.90622669872</v>
      </c>
      <c r="BT282" s="3">
        <f t="shared" si="111"/>
        <v>71.62</v>
      </c>
      <c r="BU282" s="3">
        <f t="shared" si="112"/>
        <v>8644</v>
      </c>
      <c r="BV282" s="3">
        <f t="shared" si="113"/>
        <v>1864.6184291941779</v>
      </c>
      <c r="BW282" s="3">
        <f t="shared" si="124"/>
        <v>223530.65651837323</v>
      </c>
      <c r="BX282" s="3">
        <f t="shared" si="114"/>
        <v>3413722.6142586721</v>
      </c>
      <c r="BY282" s="3">
        <f t="shared" si="125"/>
        <v>0</v>
      </c>
    </row>
    <row r="283" spans="1:77" x14ac:dyDescent="0.25">
      <c r="A283">
        <v>101908</v>
      </c>
      <c r="B283" t="s">
        <v>354</v>
      </c>
      <c r="C283" s="37">
        <v>42779.493055555555</v>
      </c>
      <c r="D283" s="5" t="s">
        <v>75</v>
      </c>
      <c r="E283" s="2">
        <v>11443.934999999999</v>
      </c>
      <c r="F283" s="2">
        <v>876.10299999999995</v>
      </c>
      <c r="G283" s="2">
        <v>525</v>
      </c>
      <c r="H283" s="2">
        <v>0</v>
      </c>
      <c r="I283" s="2">
        <v>0</v>
      </c>
      <c r="J283" s="2">
        <v>0</v>
      </c>
      <c r="K283" s="2">
        <v>0</v>
      </c>
      <c r="L283" s="2">
        <v>650</v>
      </c>
      <c r="M283" s="2">
        <v>618.75</v>
      </c>
      <c r="N283" s="2">
        <v>6401.8519999999999</v>
      </c>
      <c r="O283" s="2">
        <v>1.2270000000000001</v>
      </c>
      <c r="P283" s="2">
        <v>1359.944</v>
      </c>
      <c r="Q283" s="2">
        <v>0</v>
      </c>
      <c r="R283" s="3">
        <v>1062335</v>
      </c>
      <c r="S283" s="3">
        <v>0</v>
      </c>
      <c r="T283" s="3">
        <v>-87194</v>
      </c>
      <c r="U283" s="3">
        <v>-3370</v>
      </c>
      <c r="V283" s="3">
        <v>0</v>
      </c>
      <c r="W283" s="3">
        <v>759644</v>
      </c>
      <c r="X283" s="3">
        <v>778432</v>
      </c>
      <c r="Y283" s="4">
        <v>1.0667</v>
      </c>
      <c r="Z283" s="4">
        <v>1.1599999999999999</v>
      </c>
      <c r="AA283" s="5" t="s">
        <v>75</v>
      </c>
      <c r="AB283" s="3">
        <v>17733284</v>
      </c>
      <c r="AC283" s="3">
        <v>27169337</v>
      </c>
      <c r="AD283" s="2">
        <v>11426.540253200001</v>
      </c>
      <c r="AE283" s="3">
        <v>5671945194</v>
      </c>
      <c r="AF283" s="3">
        <v>88604450</v>
      </c>
      <c r="AG283" s="3">
        <v>9137048</v>
      </c>
      <c r="AH283" s="3">
        <v>102725343</v>
      </c>
      <c r="AI283" s="4">
        <v>1.2366999999999999</v>
      </c>
      <c r="AJ283" s="3">
        <v>7759508770</v>
      </c>
      <c r="AK283" s="3">
        <v>4865693</v>
      </c>
      <c r="AL283" s="3">
        <v>0</v>
      </c>
      <c r="AM283" s="3">
        <v>0</v>
      </c>
      <c r="AN283" s="3">
        <v>871874</v>
      </c>
      <c r="AO283" s="3">
        <v>0</v>
      </c>
      <c r="AP283" s="3">
        <v>0</v>
      </c>
      <c r="AQ283" s="3">
        <v>5140</v>
      </c>
      <c r="AR283" s="3">
        <v>5724</v>
      </c>
      <c r="AS283" s="3">
        <v>89128937</v>
      </c>
      <c r="AT283" s="2">
        <v>16136.0089999999</v>
      </c>
      <c r="AU283" s="2">
        <v>16000</v>
      </c>
      <c r="AV283" s="5" t="s">
        <v>1450</v>
      </c>
      <c r="AW283" s="3">
        <v>0</v>
      </c>
      <c r="AX283" s="3">
        <v>2640356</v>
      </c>
      <c r="AY283" s="3">
        <v>0</v>
      </c>
      <c r="AZ283" s="3">
        <v>110996</v>
      </c>
      <c r="BA283" s="3">
        <f t="shared" si="115"/>
        <v>5724</v>
      </c>
      <c r="BB283" s="3">
        <f t="shared" si="101"/>
        <v>5140</v>
      </c>
      <c r="BC283" s="3">
        <f t="shared" si="102"/>
        <v>5724</v>
      </c>
      <c r="BD283" s="3">
        <f t="shared" si="103"/>
        <v>5724</v>
      </c>
      <c r="BE283" s="3">
        <f t="shared" si="104"/>
        <v>89128937.895879984</v>
      </c>
      <c r="BF283" s="3">
        <f t="shared" si="116"/>
        <v>87394152.895879984</v>
      </c>
      <c r="BG283" s="2">
        <f t="shared" si="105"/>
        <v>16135.387301281113</v>
      </c>
      <c r="BH283" s="6">
        <f t="shared" si="106"/>
        <v>1.4999999999999999E-2</v>
      </c>
      <c r="BI283" s="3">
        <f t="shared" si="117"/>
        <v>58541179.476096749</v>
      </c>
      <c r="BJ283" s="3">
        <f t="shared" si="107"/>
        <v>8293589072.8584919</v>
      </c>
      <c r="BK283" s="3">
        <f t="shared" si="118"/>
        <v>0</v>
      </c>
      <c r="BL283" s="3">
        <f t="shared" si="119"/>
        <v>0</v>
      </c>
      <c r="BM283" s="3">
        <f t="shared" si="108"/>
        <v>0</v>
      </c>
      <c r="BN283" s="3">
        <f t="shared" si="109"/>
        <v>0</v>
      </c>
      <c r="BO283" s="3">
        <f t="shared" si="120"/>
        <v>0</v>
      </c>
      <c r="BP283" s="3">
        <f t="shared" si="121"/>
        <v>0</v>
      </c>
      <c r="BQ283" s="3">
        <f t="shared" si="110"/>
        <v>5155256242.7593155</v>
      </c>
      <c r="BR283" s="3">
        <f t="shared" si="122"/>
        <v>2604252527.2406845</v>
      </c>
      <c r="BS283" s="3">
        <f t="shared" si="123"/>
        <v>3066583.3432029802</v>
      </c>
      <c r="BT283" s="3">
        <f t="shared" si="111"/>
        <v>376.22057304537338</v>
      </c>
      <c r="BU283" s="3">
        <f t="shared" si="112"/>
        <v>110996</v>
      </c>
      <c r="BV283" s="3">
        <f t="shared" si="113"/>
        <v>26027.406749780872</v>
      </c>
      <c r="BW283" s="3">
        <f t="shared" si="124"/>
        <v>2929559.9364531995</v>
      </c>
      <c r="BX283" s="3">
        <f t="shared" si="114"/>
        <v>2929559.9364531995</v>
      </c>
      <c r="BY283" s="3">
        <f t="shared" si="125"/>
        <v>6358257.8462899923</v>
      </c>
    </row>
    <row r="284" spans="1:77" x14ac:dyDescent="0.25">
      <c r="A284">
        <v>19901</v>
      </c>
      <c r="B284" t="s">
        <v>355</v>
      </c>
      <c r="C284" s="37">
        <v>42776.52847222222</v>
      </c>
      <c r="D284" s="5" t="s">
        <v>75</v>
      </c>
      <c r="E284" s="2">
        <v>631.97299999999996</v>
      </c>
      <c r="F284" s="2">
        <v>69.11</v>
      </c>
      <c r="G284" s="2">
        <v>22</v>
      </c>
      <c r="H284" s="2">
        <v>0</v>
      </c>
      <c r="I284" s="2">
        <v>0</v>
      </c>
      <c r="J284" s="2">
        <v>0</v>
      </c>
      <c r="K284" s="2">
        <v>0</v>
      </c>
      <c r="L284" s="2">
        <v>95</v>
      </c>
      <c r="M284" s="2">
        <v>37.5</v>
      </c>
      <c r="N284" s="2">
        <v>550</v>
      </c>
      <c r="O284" s="2">
        <v>6.6000000000000003E-2</v>
      </c>
      <c r="P284" s="2">
        <v>44</v>
      </c>
      <c r="Q284" s="2">
        <v>0</v>
      </c>
      <c r="R284" s="3">
        <v>66000</v>
      </c>
      <c r="S284" s="3">
        <v>0</v>
      </c>
      <c r="T284" s="3">
        <v>-1979</v>
      </c>
      <c r="U284" s="3">
        <v>-77</v>
      </c>
      <c r="V284" s="3">
        <v>0</v>
      </c>
      <c r="W284" s="3">
        <v>0</v>
      </c>
      <c r="X284" s="3">
        <v>28684</v>
      </c>
      <c r="Y284" s="4">
        <v>1</v>
      </c>
      <c r="Z284" s="4">
        <v>1.03</v>
      </c>
      <c r="AA284" s="5" t="s">
        <v>75</v>
      </c>
      <c r="AB284" s="3">
        <v>122420</v>
      </c>
      <c r="AC284" s="3">
        <v>3271874</v>
      </c>
      <c r="AD284" s="2">
        <v>1357.65015779999</v>
      </c>
      <c r="AE284" s="3">
        <v>77687500</v>
      </c>
      <c r="AF284" s="3">
        <v>1853159</v>
      </c>
      <c r="AG284" s="3">
        <v>203847</v>
      </c>
      <c r="AH284" s="3">
        <v>2168196</v>
      </c>
      <c r="AI284" s="4">
        <v>1.17</v>
      </c>
      <c r="AJ284" s="3">
        <v>176065920</v>
      </c>
      <c r="AK284" s="3">
        <v>288978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5140</v>
      </c>
      <c r="AR284" s="3">
        <v>5249</v>
      </c>
      <c r="AS284" s="3">
        <v>6404272</v>
      </c>
      <c r="AT284" s="2">
        <v>1220.7190000000001</v>
      </c>
      <c r="AV284" s="5" t="s">
        <v>1286</v>
      </c>
      <c r="BA284" s="3">
        <f t="shared" si="115"/>
        <v>6519</v>
      </c>
      <c r="BB284" s="3">
        <f t="shared" si="101"/>
        <v>5140</v>
      </c>
      <c r="BC284" s="3">
        <f t="shared" si="102"/>
        <v>5249</v>
      </c>
      <c r="BD284" s="3">
        <f t="shared" si="103"/>
        <v>6519</v>
      </c>
      <c r="BE284" s="3">
        <f t="shared" si="104"/>
        <v>6404271.6391399996</v>
      </c>
      <c r="BF284" s="3">
        <f t="shared" si="116"/>
        <v>6340250.6391399996</v>
      </c>
      <c r="BG284" s="2">
        <f t="shared" si="105"/>
        <v>1220.7043307494082</v>
      </c>
      <c r="BH284" s="6">
        <f t="shared" si="106"/>
        <v>1.4999999999999999E-2</v>
      </c>
      <c r="BI284" s="3">
        <f t="shared" si="117"/>
        <v>2762934.4251795243</v>
      </c>
      <c r="BJ284" s="3">
        <f t="shared" si="107"/>
        <v>627442026.00519586</v>
      </c>
      <c r="BK284" s="3">
        <f t="shared" si="118"/>
        <v>0</v>
      </c>
      <c r="BL284" s="3">
        <f t="shared" si="119"/>
        <v>0</v>
      </c>
      <c r="BM284" s="3">
        <f t="shared" si="108"/>
        <v>0</v>
      </c>
      <c r="BN284" s="3">
        <f t="shared" si="109"/>
        <v>0</v>
      </c>
      <c r="BO284" s="3">
        <f t="shared" si="120"/>
        <v>0</v>
      </c>
      <c r="BP284" s="3">
        <f t="shared" si="121"/>
        <v>0</v>
      </c>
      <c r="BQ284" s="3">
        <f t="shared" si="110"/>
        <v>390015033.67443591</v>
      </c>
      <c r="BR284" s="3">
        <f t="shared" si="122"/>
        <v>0</v>
      </c>
      <c r="BS284" s="3">
        <f t="shared" si="123"/>
        <v>0</v>
      </c>
      <c r="BT284" s="3">
        <f t="shared" si="111"/>
        <v>0</v>
      </c>
      <c r="BU284" s="3">
        <f t="shared" si="112"/>
        <v>0</v>
      </c>
      <c r="BV284" s="3">
        <f t="shared" si="113"/>
        <v>0</v>
      </c>
      <c r="BW284" s="3">
        <f t="shared" si="124"/>
        <v>0</v>
      </c>
      <c r="BX284" s="3">
        <f t="shared" si="114"/>
        <v>0</v>
      </c>
      <c r="BY284" s="3">
        <f t="shared" si="125"/>
        <v>4643612.4391399994</v>
      </c>
    </row>
    <row r="285" spans="1:77" x14ac:dyDescent="0.25">
      <c r="A285">
        <v>227910</v>
      </c>
      <c r="B285" t="s">
        <v>356</v>
      </c>
      <c r="C285" s="37">
        <v>42779.493055555555</v>
      </c>
      <c r="D285" s="5" t="s">
        <v>75</v>
      </c>
      <c r="E285" s="2">
        <v>10908.856</v>
      </c>
      <c r="F285" s="2">
        <v>929.18499999999995</v>
      </c>
      <c r="G285" s="2">
        <v>298.16000000000003</v>
      </c>
      <c r="H285" s="2">
        <v>4.7880000000000003</v>
      </c>
      <c r="I285" s="2">
        <v>0</v>
      </c>
      <c r="J285" s="2">
        <v>0</v>
      </c>
      <c r="K285" s="2">
        <v>0</v>
      </c>
      <c r="L285" s="2">
        <v>518.78399999999999</v>
      </c>
      <c r="M285" s="2">
        <v>543.94500000000005</v>
      </c>
      <c r="N285" s="2">
        <v>11598.486000000001</v>
      </c>
      <c r="O285" s="2">
        <v>1.716</v>
      </c>
      <c r="P285" s="2">
        <v>3808.223</v>
      </c>
      <c r="Q285" s="2">
        <v>0</v>
      </c>
      <c r="R285" s="3">
        <v>775700</v>
      </c>
      <c r="S285" s="3">
        <v>0</v>
      </c>
      <c r="T285" s="3">
        <v>-46666</v>
      </c>
      <c r="U285" s="3">
        <v>-1804</v>
      </c>
      <c r="V285" s="3">
        <v>0</v>
      </c>
      <c r="W285" s="3">
        <v>1603243</v>
      </c>
      <c r="X285" s="3">
        <v>2110136</v>
      </c>
      <c r="Y285" s="4">
        <v>1</v>
      </c>
      <c r="Z285" s="4">
        <v>1.1100000000000001</v>
      </c>
      <c r="AA285" s="5" t="s">
        <v>75</v>
      </c>
      <c r="AB285" s="3">
        <v>1891464</v>
      </c>
      <c r="AC285" s="3">
        <v>14494806</v>
      </c>
      <c r="AD285" s="2">
        <v>5931.965878</v>
      </c>
      <c r="AE285" s="3">
        <v>731931577</v>
      </c>
      <c r="AF285" s="3">
        <v>37970785</v>
      </c>
      <c r="AG285" s="3">
        <v>0</v>
      </c>
      <c r="AH285" s="3">
        <v>39489616</v>
      </c>
      <c r="AI285" s="4">
        <v>1.04</v>
      </c>
      <c r="AJ285" s="3">
        <v>4152830934</v>
      </c>
      <c r="AK285" s="3">
        <v>4127864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5140</v>
      </c>
      <c r="AR285" s="3">
        <v>5541</v>
      </c>
      <c r="AS285" s="3">
        <v>89077352</v>
      </c>
      <c r="AT285" s="2">
        <v>16266.14</v>
      </c>
      <c r="AV285" s="5" t="s">
        <v>1323</v>
      </c>
      <c r="AX285" s="3">
        <v>0</v>
      </c>
      <c r="AZ285" s="3">
        <v>0</v>
      </c>
      <c r="BA285" s="3">
        <f t="shared" si="115"/>
        <v>5541</v>
      </c>
      <c r="BB285" s="3">
        <f t="shared" si="101"/>
        <v>5140</v>
      </c>
      <c r="BC285" s="3">
        <f t="shared" si="102"/>
        <v>5541</v>
      </c>
      <c r="BD285" s="3">
        <f t="shared" si="103"/>
        <v>5541</v>
      </c>
      <c r="BE285" s="3">
        <f t="shared" si="104"/>
        <v>89077353.920259997</v>
      </c>
      <c r="BF285" s="3">
        <f t="shared" si="116"/>
        <v>86745076.920259997</v>
      </c>
      <c r="BG285" s="2">
        <f t="shared" si="105"/>
        <v>16265.802197999366</v>
      </c>
      <c r="BH285" s="6">
        <f t="shared" si="106"/>
        <v>1.4999999999999999E-2</v>
      </c>
      <c r="BI285" s="3">
        <f t="shared" si="117"/>
        <v>40804260.031852208</v>
      </c>
      <c r="BJ285" s="3">
        <f t="shared" si="107"/>
        <v>8360622329.7716742</v>
      </c>
      <c r="BK285" s="3">
        <f t="shared" si="118"/>
        <v>0</v>
      </c>
      <c r="BL285" s="3">
        <f t="shared" si="119"/>
        <v>0</v>
      </c>
      <c r="BM285" s="3">
        <f t="shared" si="108"/>
        <v>0</v>
      </c>
      <c r="BN285" s="3">
        <f t="shared" si="109"/>
        <v>0</v>
      </c>
      <c r="BO285" s="3">
        <f t="shared" si="120"/>
        <v>0</v>
      </c>
      <c r="BP285" s="3">
        <f t="shared" si="121"/>
        <v>0</v>
      </c>
      <c r="BQ285" s="3">
        <f t="shared" si="110"/>
        <v>5196923802.2607975</v>
      </c>
      <c r="BR285" s="3">
        <f t="shared" si="122"/>
        <v>0</v>
      </c>
      <c r="BS285" s="3">
        <f t="shared" si="123"/>
        <v>0</v>
      </c>
      <c r="BT285" s="3">
        <f t="shared" si="111"/>
        <v>0</v>
      </c>
      <c r="BU285" s="3">
        <f t="shared" si="112"/>
        <v>0</v>
      </c>
      <c r="BV285" s="3">
        <f t="shared" si="113"/>
        <v>0</v>
      </c>
      <c r="BW285" s="3">
        <f t="shared" si="124"/>
        <v>0</v>
      </c>
      <c r="BX285" s="3">
        <f t="shared" si="114"/>
        <v>0</v>
      </c>
      <c r="BY285" s="3">
        <f t="shared" si="125"/>
        <v>47549044.580259994</v>
      </c>
    </row>
    <row r="286" spans="1:77" x14ac:dyDescent="0.25">
      <c r="A286">
        <v>115903</v>
      </c>
      <c r="B286" t="s">
        <v>357</v>
      </c>
      <c r="C286" s="37">
        <v>42776.52847222222</v>
      </c>
      <c r="D286" s="5" t="s">
        <v>75</v>
      </c>
      <c r="E286" s="2">
        <v>130</v>
      </c>
      <c r="F286" s="2">
        <v>6.4960000000000004</v>
      </c>
      <c r="G286" s="2">
        <v>13.887</v>
      </c>
      <c r="H286" s="2">
        <v>0</v>
      </c>
      <c r="I286" s="2">
        <v>0</v>
      </c>
      <c r="J286" s="2">
        <v>0</v>
      </c>
      <c r="K286" s="2">
        <v>0</v>
      </c>
      <c r="L286" s="2">
        <v>12.012</v>
      </c>
      <c r="M286" s="2">
        <v>3.375</v>
      </c>
      <c r="N286" s="2">
        <v>65.048000000000002</v>
      </c>
      <c r="O286" s="2">
        <v>0.27800000000000002</v>
      </c>
      <c r="P286" s="2">
        <v>57.780999999999999</v>
      </c>
      <c r="Q286" s="2">
        <v>0</v>
      </c>
      <c r="R286" s="3">
        <v>8539</v>
      </c>
      <c r="S286" s="3">
        <v>0</v>
      </c>
      <c r="T286" s="3">
        <v>-696</v>
      </c>
      <c r="U286" s="3">
        <v>-27</v>
      </c>
      <c r="V286" s="3">
        <v>0</v>
      </c>
      <c r="W286" s="3">
        <v>29280</v>
      </c>
      <c r="X286" s="3">
        <v>49842</v>
      </c>
      <c r="Y286" s="4">
        <v>0.98670000000000002</v>
      </c>
      <c r="Z286" s="4">
        <v>1.1000000000000001</v>
      </c>
      <c r="AA286" s="5" t="s">
        <v>76</v>
      </c>
      <c r="AB286" s="3">
        <v>115417</v>
      </c>
      <c r="AC286" s="3">
        <v>1080008</v>
      </c>
      <c r="AD286" s="2">
        <v>399.9215585</v>
      </c>
      <c r="AE286" s="3">
        <v>36418479</v>
      </c>
      <c r="AF286" s="3">
        <v>584064</v>
      </c>
      <c r="AG286" s="3">
        <v>0</v>
      </c>
      <c r="AH286" s="3">
        <v>615673</v>
      </c>
      <c r="AI286" s="4">
        <v>1.0401</v>
      </c>
      <c r="AJ286" s="3">
        <v>61927291</v>
      </c>
      <c r="AK286" s="3">
        <v>26482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5072</v>
      </c>
      <c r="AR286" s="3">
        <v>5432</v>
      </c>
      <c r="AS286" s="3">
        <v>1657495</v>
      </c>
      <c r="AT286" s="2">
        <v>308.904</v>
      </c>
      <c r="AV286" s="5" t="s">
        <v>1656</v>
      </c>
      <c r="AX286" s="3">
        <v>0</v>
      </c>
      <c r="AZ286" s="3">
        <v>0</v>
      </c>
      <c r="BA286" s="3">
        <f t="shared" si="115"/>
        <v>8626</v>
      </c>
      <c r="BB286" s="3">
        <f t="shared" si="101"/>
        <v>5072</v>
      </c>
      <c r="BC286" s="3">
        <f t="shared" si="102"/>
        <v>5432</v>
      </c>
      <c r="BD286" s="3">
        <f t="shared" si="103"/>
        <v>8626</v>
      </c>
      <c r="BE286" s="3">
        <f t="shared" si="104"/>
        <v>1657495.1030800003</v>
      </c>
      <c r="BF286" s="3">
        <f t="shared" si="116"/>
        <v>1620372.1030800003</v>
      </c>
      <c r="BG286" s="2">
        <f t="shared" si="105"/>
        <v>308.88759613321344</v>
      </c>
      <c r="BH286" s="6">
        <f t="shared" si="106"/>
        <v>1.4999999999999999E-2</v>
      </c>
      <c r="BI286" s="3">
        <f t="shared" si="117"/>
        <v>896828.95125882467</v>
      </c>
      <c r="BJ286" s="3">
        <f t="shared" si="107"/>
        <v>158768224.41247171</v>
      </c>
      <c r="BK286" s="3">
        <f t="shared" si="118"/>
        <v>0</v>
      </c>
      <c r="BL286" s="3">
        <f t="shared" si="119"/>
        <v>0</v>
      </c>
      <c r="BM286" s="3">
        <f t="shared" si="108"/>
        <v>0</v>
      </c>
      <c r="BN286" s="3">
        <f t="shared" si="109"/>
        <v>0</v>
      </c>
      <c r="BO286" s="3">
        <f t="shared" si="120"/>
        <v>0</v>
      </c>
      <c r="BP286" s="3">
        <f t="shared" si="121"/>
        <v>0</v>
      </c>
      <c r="BQ286" s="3">
        <f t="shared" si="110"/>
        <v>98689586.964561686</v>
      </c>
      <c r="BR286" s="3">
        <f t="shared" si="122"/>
        <v>0</v>
      </c>
      <c r="BS286" s="3">
        <f t="shared" si="123"/>
        <v>0</v>
      </c>
      <c r="BT286" s="3">
        <f t="shared" si="111"/>
        <v>0</v>
      </c>
      <c r="BU286" s="3">
        <f t="shared" si="112"/>
        <v>0</v>
      </c>
      <c r="BV286" s="3">
        <f t="shared" si="113"/>
        <v>0</v>
      </c>
      <c r="BW286" s="3">
        <f t="shared" si="124"/>
        <v>0</v>
      </c>
      <c r="BX286" s="3">
        <f t="shared" si="114"/>
        <v>0</v>
      </c>
      <c r="BY286" s="3">
        <f t="shared" si="125"/>
        <v>1046458.5227830003</v>
      </c>
    </row>
    <row r="287" spans="1:77" x14ac:dyDescent="0.25">
      <c r="A287">
        <v>91903</v>
      </c>
      <c r="B287" t="s">
        <v>358</v>
      </c>
      <c r="C287" s="37">
        <v>42779.493055555555</v>
      </c>
      <c r="D287" s="5" t="s">
        <v>75</v>
      </c>
      <c r="E287" s="2">
        <v>3736.2370000000001</v>
      </c>
      <c r="F287" s="2">
        <v>602.05999999999995</v>
      </c>
      <c r="G287" s="2">
        <v>130</v>
      </c>
      <c r="H287" s="2">
        <v>1.46</v>
      </c>
      <c r="I287" s="2">
        <v>0</v>
      </c>
      <c r="J287" s="2">
        <v>0</v>
      </c>
      <c r="K287" s="2">
        <v>0</v>
      </c>
      <c r="L287" s="2">
        <v>292.68299999999999</v>
      </c>
      <c r="M287" s="2">
        <v>149</v>
      </c>
      <c r="N287" s="2">
        <v>3041.4589999999998</v>
      </c>
      <c r="O287" s="2">
        <v>0.85</v>
      </c>
      <c r="P287" s="2">
        <v>210</v>
      </c>
      <c r="Q287" s="2">
        <v>0</v>
      </c>
      <c r="R287" s="3">
        <v>319000</v>
      </c>
      <c r="S287" s="3">
        <v>0</v>
      </c>
      <c r="T287" s="3">
        <v>-15658</v>
      </c>
      <c r="U287" s="3">
        <v>-606</v>
      </c>
      <c r="V287" s="3">
        <v>0</v>
      </c>
      <c r="W287" s="3">
        <v>349537</v>
      </c>
      <c r="X287" s="3">
        <v>118461</v>
      </c>
      <c r="Y287" s="4">
        <v>0.99329999999999996</v>
      </c>
      <c r="Z287" s="4">
        <v>1.1000000000000001</v>
      </c>
      <c r="AA287" s="5" t="s">
        <v>75</v>
      </c>
      <c r="AB287" s="3">
        <v>1556080</v>
      </c>
      <c r="AC287" s="3">
        <v>12246210</v>
      </c>
      <c r="AD287" s="2">
        <v>5305.4575827999997</v>
      </c>
      <c r="AE287" s="3">
        <v>613841494</v>
      </c>
      <c r="AF287" s="3">
        <v>15031528</v>
      </c>
      <c r="AG287" s="3">
        <v>1766012</v>
      </c>
      <c r="AH287" s="3">
        <v>17705515</v>
      </c>
      <c r="AI287" s="4">
        <v>1.17</v>
      </c>
      <c r="AJ287" s="3">
        <v>1393357363</v>
      </c>
      <c r="AK287" s="3">
        <v>1659052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5106</v>
      </c>
      <c r="AR287" s="3">
        <v>5468</v>
      </c>
      <c r="AS287" s="3">
        <v>31855347</v>
      </c>
      <c r="AT287" s="2">
        <v>5909.0360000000001</v>
      </c>
      <c r="AV287" s="5" t="s">
        <v>1558</v>
      </c>
      <c r="BA287" s="3">
        <f t="shared" si="115"/>
        <v>5641</v>
      </c>
      <c r="BB287" s="3">
        <f t="shared" si="101"/>
        <v>5106</v>
      </c>
      <c r="BC287" s="3">
        <f t="shared" si="102"/>
        <v>5468</v>
      </c>
      <c r="BD287" s="3">
        <f t="shared" si="103"/>
        <v>5641</v>
      </c>
      <c r="BE287" s="3">
        <f t="shared" si="104"/>
        <v>31855348.013350002</v>
      </c>
      <c r="BF287" s="3">
        <f t="shared" si="116"/>
        <v>31202469.013350002</v>
      </c>
      <c r="BG287" s="2">
        <f t="shared" si="105"/>
        <v>5908.659379228443</v>
      </c>
      <c r="BH287" s="6">
        <f t="shared" si="106"/>
        <v>1.4999999999999999E-2</v>
      </c>
      <c r="BI287" s="3">
        <f t="shared" si="117"/>
        <v>13712483.629221005</v>
      </c>
      <c r="BJ287" s="3">
        <f t="shared" si="107"/>
        <v>3037050920.9234195</v>
      </c>
      <c r="BK287" s="3">
        <f t="shared" si="118"/>
        <v>0</v>
      </c>
      <c r="BL287" s="3">
        <f t="shared" si="119"/>
        <v>0</v>
      </c>
      <c r="BM287" s="3">
        <f t="shared" si="108"/>
        <v>0</v>
      </c>
      <c r="BN287" s="3">
        <f t="shared" si="109"/>
        <v>0</v>
      </c>
      <c r="BO287" s="3">
        <f t="shared" si="120"/>
        <v>0</v>
      </c>
      <c r="BP287" s="3">
        <f t="shared" si="121"/>
        <v>0</v>
      </c>
      <c r="BQ287" s="3">
        <f t="shared" si="110"/>
        <v>1887816671.6634874</v>
      </c>
      <c r="BR287" s="3">
        <f t="shared" si="122"/>
        <v>0</v>
      </c>
      <c r="BS287" s="3">
        <f t="shared" si="123"/>
        <v>0</v>
      </c>
      <c r="BT287" s="3">
        <f t="shared" si="111"/>
        <v>0</v>
      </c>
      <c r="BU287" s="3">
        <f t="shared" si="112"/>
        <v>0</v>
      </c>
      <c r="BV287" s="3">
        <f t="shared" si="113"/>
        <v>0</v>
      </c>
      <c r="BW287" s="3">
        <f t="shared" si="124"/>
        <v>0</v>
      </c>
      <c r="BX287" s="3">
        <f t="shared" si="114"/>
        <v>0</v>
      </c>
      <c r="BY287" s="3">
        <f t="shared" si="125"/>
        <v>18015129.326671004</v>
      </c>
    </row>
    <row r="288" spans="1:77" x14ac:dyDescent="0.25">
      <c r="A288">
        <v>61901</v>
      </c>
      <c r="B288" t="s">
        <v>359</v>
      </c>
      <c r="C288" s="37">
        <v>42779.493055555555</v>
      </c>
      <c r="D288" s="5" t="s">
        <v>75</v>
      </c>
      <c r="E288" s="2">
        <v>25236.602999999999</v>
      </c>
      <c r="F288" s="2">
        <v>2398.7730000000001</v>
      </c>
      <c r="G288" s="2">
        <v>536</v>
      </c>
      <c r="H288" s="2">
        <v>14.5</v>
      </c>
      <c r="I288" s="2">
        <v>0</v>
      </c>
      <c r="J288" s="2">
        <v>0</v>
      </c>
      <c r="K288" s="2">
        <v>0</v>
      </c>
      <c r="L288" s="2">
        <v>1346.0429999999999</v>
      </c>
      <c r="M288" s="2">
        <v>1368.01</v>
      </c>
      <c r="N288" s="2">
        <v>13240</v>
      </c>
      <c r="O288" s="2">
        <v>3.5</v>
      </c>
      <c r="P288" s="2">
        <v>3772.4879999999998</v>
      </c>
      <c r="Q288" s="2">
        <v>0</v>
      </c>
      <c r="R288" s="3">
        <v>2006476</v>
      </c>
      <c r="S288" s="3">
        <v>0</v>
      </c>
      <c r="T288" s="3">
        <v>-142340</v>
      </c>
      <c r="U288" s="3">
        <v>-5501</v>
      </c>
      <c r="V288" s="3">
        <v>367061</v>
      </c>
      <c r="W288" s="3">
        <v>2112949</v>
      </c>
      <c r="X288" s="3">
        <v>2131833</v>
      </c>
      <c r="Y288" s="4">
        <v>1</v>
      </c>
      <c r="Z288" s="4">
        <v>1.1399999999999999</v>
      </c>
      <c r="AA288" s="5" t="s">
        <v>75</v>
      </c>
      <c r="AB288" s="3">
        <v>7523388</v>
      </c>
      <c r="AC288" s="3">
        <v>29904013</v>
      </c>
      <c r="AD288" s="2">
        <v>12405.0061835</v>
      </c>
      <c r="AE288" s="3">
        <v>2242103646</v>
      </c>
      <c r="AF288" s="3">
        <v>135320021</v>
      </c>
      <c r="AG288" s="3">
        <v>0</v>
      </c>
      <c r="AH288" s="3">
        <v>140732822</v>
      </c>
      <c r="AI288" s="4">
        <v>1.04</v>
      </c>
      <c r="AJ288" s="3">
        <v>12667105436</v>
      </c>
      <c r="AK288" s="3">
        <v>10046360</v>
      </c>
      <c r="AL288" s="3">
        <v>0</v>
      </c>
      <c r="AM288" s="3">
        <v>0</v>
      </c>
      <c r="AN288" s="3">
        <v>1297324</v>
      </c>
      <c r="AO288" s="3">
        <v>0</v>
      </c>
      <c r="AP288" s="3">
        <v>0</v>
      </c>
      <c r="AQ288" s="3">
        <v>5140</v>
      </c>
      <c r="AR288" s="3">
        <v>5651</v>
      </c>
      <c r="AS288" s="3">
        <v>192505525</v>
      </c>
      <c r="AT288" s="2">
        <v>34953.161</v>
      </c>
      <c r="AU288" s="2">
        <v>33589.557999999997</v>
      </c>
      <c r="AV288" s="5" t="s">
        <v>1321</v>
      </c>
      <c r="AW288" s="3">
        <v>0</v>
      </c>
      <c r="AX288" s="3">
        <v>0</v>
      </c>
      <c r="AY288" s="3">
        <v>0</v>
      </c>
      <c r="AZ288" s="3">
        <v>0</v>
      </c>
      <c r="BA288" s="3">
        <f t="shared" si="115"/>
        <v>5651</v>
      </c>
      <c r="BB288" s="3">
        <f t="shared" si="101"/>
        <v>5140</v>
      </c>
      <c r="BC288" s="3">
        <f t="shared" si="102"/>
        <v>5651</v>
      </c>
      <c r="BD288" s="3">
        <f t="shared" si="103"/>
        <v>5651</v>
      </c>
      <c r="BE288" s="3">
        <f t="shared" si="104"/>
        <v>192505524.61154997</v>
      </c>
      <c r="BF288" s="3">
        <f t="shared" si="116"/>
        <v>188161378.61154997</v>
      </c>
      <c r="BG288" s="2">
        <f t="shared" si="105"/>
        <v>34952.138848694449</v>
      </c>
      <c r="BH288" s="6">
        <f t="shared" si="106"/>
        <v>1.4999999999999999E-2</v>
      </c>
      <c r="BI288" s="3">
        <f t="shared" si="117"/>
        <v>95408461.799103171</v>
      </c>
      <c r="BJ288" s="3">
        <f t="shared" si="107"/>
        <v>17965399368.228947</v>
      </c>
      <c r="BK288" s="3">
        <f t="shared" si="118"/>
        <v>0</v>
      </c>
      <c r="BL288" s="3">
        <f t="shared" si="119"/>
        <v>0</v>
      </c>
      <c r="BM288" s="3">
        <f t="shared" si="108"/>
        <v>0</v>
      </c>
      <c r="BN288" s="3">
        <f t="shared" si="109"/>
        <v>0</v>
      </c>
      <c r="BO288" s="3">
        <f t="shared" si="120"/>
        <v>0</v>
      </c>
      <c r="BP288" s="3">
        <f t="shared" si="121"/>
        <v>0</v>
      </c>
      <c r="BQ288" s="3">
        <f t="shared" si="110"/>
        <v>11167208362.157877</v>
      </c>
      <c r="BR288" s="3">
        <f t="shared" si="122"/>
        <v>1499897073.842123</v>
      </c>
      <c r="BS288" s="3">
        <f t="shared" si="123"/>
        <v>0</v>
      </c>
      <c r="BT288" s="3">
        <f t="shared" si="111"/>
        <v>0</v>
      </c>
      <c r="BU288" s="3">
        <f t="shared" si="112"/>
        <v>0</v>
      </c>
      <c r="BV288" s="3">
        <f t="shared" si="113"/>
        <v>0</v>
      </c>
      <c r="BW288" s="3">
        <f t="shared" si="124"/>
        <v>0</v>
      </c>
      <c r="BX288" s="3">
        <f t="shared" si="114"/>
        <v>0</v>
      </c>
      <c r="BY288" s="3">
        <f t="shared" si="125"/>
        <v>65834470.251549974</v>
      </c>
    </row>
    <row r="289" spans="1:77" x14ac:dyDescent="0.25">
      <c r="A289">
        <v>251901</v>
      </c>
      <c r="B289" t="s">
        <v>360</v>
      </c>
      <c r="C289" s="37">
        <v>42779.493055555555</v>
      </c>
      <c r="D289" s="5" t="s">
        <v>75</v>
      </c>
      <c r="E289" s="2">
        <v>1569.24</v>
      </c>
      <c r="F289" s="2">
        <v>32.61</v>
      </c>
      <c r="G289" s="2">
        <v>50</v>
      </c>
      <c r="H289" s="2">
        <v>0</v>
      </c>
      <c r="I289" s="2">
        <v>0</v>
      </c>
      <c r="J289" s="2">
        <v>0</v>
      </c>
      <c r="K289" s="2">
        <v>0</v>
      </c>
      <c r="L289" s="2">
        <v>100</v>
      </c>
      <c r="M289" s="2">
        <v>70</v>
      </c>
      <c r="N289" s="2">
        <v>975</v>
      </c>
      <c r="O289" s="2">
        <v>0</v>
      </c>
      <c r="P289" s="2">
        <v>300</v>
      </c>
      <c r="Q289" s="2">
        <v>0</v>
      </c>
      <c r="R289" s="3">
        <v>133939</v>
      </c>
      <c r="S289" s="3">
        <v>0</v>
      </c>
      <c r="T289" s="3">
        <v>0</v>
      </c>
      <c r="U289" s="3">
        <v>0</v>
      </c>
      <c r="V289" s="3">
        <v>0</v>
      </c>
      <c r="W289" s="3">
        <v>165741</v>
      </c>
      <c r="X289" s="3">
        <v>180480</v>
      </c>
      <c r="Y289" s="4">
        <v>1</v>
      </c>
      <c r="Z289" s="4">
        <v>1.1100000000000001</v>
      </c>
      <c r="AA289" s="5" t="s">
        <v>75</v>
      </c>
      <c r="AB289" s="3">
        <v>5151413</v>
      </c>
      <c r="AC289" s="3">
        <v>5362796</v>
      </c>
      <c r="AD289" s="2">
        <v>2030.6287143</v>
      </c>
      <c r="AE289" s="3">
        <v>2012148981</v>
      </c>
      <c r="AF289" s="3">
        <v>20624913</v>
      </c>
      <c r="AG289" s="3">
        <v>0</v>
      </c>
      <c r="AH289" s="3">
        <v>21449909</v>
      </c>
      <c r="AI289" s="4">
        <v>1.04</v>
      </c>
      <c r="AJ289" s="3">
        <v>1995314726</v>
      </c>
      <c r="AK289" s="3">
        <v>637110</v>
      </c>
      <c r="AL289" s="3">
        <v>0</v>
      </c>
      <c r="AM289" s="3">
        <v>0</v>
      </c>
      <c r="AN289" s="3">
        <v>230000</v>
      </c>
      <c r="AO289" s="3">
        <v>0</v>
      </c>
      <c r="AP289" s="3">
        <v>0</v>
      </c>
      <c r="AQ289" s="3">
        <v>5140</v>
      </c>
      <c r="AR289" s="3">
        <v>5541</v>
      </c>
      <c r="AS289" s="3">
        <v>12483584</v>
      </c>
      <c r="AT289" s="2">
        <v>2284.6370000000002</v>
      </c>
      <c r="AU289" s="2">
        <v>2217.5839999999998</v>
      </c>
      <c r="AV289" s="5" t="s">
        <v>1844</v>
      </c>
      <c r="AW289" s="3">
        <v>4263484</v>
      </c>
      <c r="AX289" s="3">
        <v>0</v>
      </c>
      <c r="AY289" s="3">
        <v>102833</v>
      </c>
      <c r="AZ289" s="3">
        <v>0</v>
      </c>
      <c r="BA289" s="3">
        <f t="shared" si="115"/>
        <v>6016</v>
      </c>
      <c r="BB289" s="3">
        <f t="shared" si="101"/>
        <v>5140</v>
      </c>
      <c r="BC289" s="3">
        <f t="shared" si="102"/>
        <v>5541</v>
      </c>
      <c r="BD289" s="3">
        <f t="shared" si="103"/>
        <v>6016</v>
      </c>
      <c r="BE289" s="3">
        <f t="shared" si="104"/>
        <v>12483584</v>
      </c>
      <c r="BF289" s="3">
        <f t="shared" si="116"/>
        <v>12183904</v>
      </c>
      <c r="BG289" s="2">
        <f t="shared" si="105"/>
        <v>2284.6365407640392</v>
      </c>
      <c r="BH289" s="6">
        <f t="shared" si="106"/>
        <v>1.4999999999999999E-2</v>
      </c>
      <c r="BI289" s="3">
        <f t="shared" si="117"/>
        <v>11192303.180986518</v>
      </c>
      <c r="BJ289" s="3">
        <f t="shared" si="107"/>
        <v>1300439036.2670052</v>
      </c>
      <c r="BK289" s="3">
        <f t="shared" si="118"/>
        <v>694875689.73299479</v>
      </c>
      <c r="BL289" s="3">
        <f t="shared" si="119"/>
        <v>7182701.7862434257</v>
      </c>
      <c r="BM289" s="3">
        <f t="shared" si="108"/>
        <v>5883.7416691502121</v>
      </c>
      <c r="BN289" s="3">
        <f t="shared" si="109"/>
        <v>97661.687954846217</v>
      </c>
      <c r="BO289" s="3">
        <f t="shared" si="120"/>
        <v>77017.641932000173</v>
      </c>
      <c r="BP289" s="3">
        <f t="shared" si="121"/>
        <v>7085040.0982885798</v>
      </c>
      <c r="BQ289" s="3">
        <f t="shared" si="110"/>
        <v>839718831.25073457</v>
      </c>
      <c r="BR289" s="3">
        <f t="shared" si="122"/>
        <v>1155595894.7492654</v>
      </c>
      <c r="BS289" s="3">
        <f t="shared" si="123"/>
        <v>0</v>
      </c>
      <c r="BT289" s="3">
        <f t="shared" si="111"/>
        <v>0</v>
      </c>
      <c r="BU289" s="3">
        <f t="shared" si="112"/>
        <v>0</v>
      </c>
      <c r="BV289" s="3">
        <f t="shared" si="113"/>
        <v>0</v>
      </c>
      <c r="BW289" s="3">
        <f t="shared" si="124"/>
        <v>0</v>
      </c>
      <c r="BX289" s="3">
        <f t="shared" si="114"/>
        <v>7085040.0982885798</v>
      </c>
      <c r="BY289" s="3">
        <f t="shared" si="125"/>
        <v>0</v>
      </c>
    </row>
    <row r="290" spans="1:77" x14ac:dyDescent="0.25">
      <c r="A290">
        <v>57906</v>
      </c>
      <c r="B290" t="s">
        <v>361</v>
      </c>
      <c r="C290" s="37">
        <v>42779.493055555555</v>
      </c>
      <c r="D290" s="5" t="s">
        <v>75</v>
      </c>
      <c r="E290" s="2">
        <v>8452.8230000000003</v>
      </c>
      <c r="F290" s="2">
        <v>866.76499999999999</v>
      </c>
      <c r="G290" s="2">
        <v>231.76599999999999</v>
      </c>
      <c r="H290" s="2">
        <v>27.055999999999901</v>
      </c>
      <c r="I290" s="2">
        <v>0</v>
      </c>
      <c r="J290" s="2">
        <v>0</v>
      </c>
      <c r="K290" s="2">
        <v>0</v>
      </c>
      <c r="L290" s="2">
        <v>641.952</v>
      </c>
      <c r="M290" s="2">
        <v>470.01400000000001</v>
      </c>
      <c r="N290" s="2">
        <v>7127</v>
      </c>
      <c r="O290" s="2">
        <v>2.56</v>
      </c>
      <c r="P290" s="2">
        <v>597.00900000000001</v>
      </c>
      <c r="Q290" s="2">
        <v>0</v>
      </c>
      <c r="R290" s="3">
        <v>800099</v>
      </c>
      <c r="S290" s="3">
        <v>0</v>
      </c>
      <c r="T290" s="3">
        <v>-25065</v>
      </c>
      <c r="U290" s="3">
        <v>-969</v>
      </c>
      <c r="V290" s="3">
        <v>0</v>
      </c>
      <c r="W290" s="3">
        <v>0</v>
      </c>
      <c r="X290" s="3">
        <v>335161</v>
      </c>
      <c r="Y290" s="4">
        <v>1</v>
      </c>
      <c r="Z290" s="4">
        <v>1.1299999999999999</v>
      </c>
      <c r="AA290" s="5" t="s">
        <v>75</v>
      </c>
      <c r="AB290" s="3">
        <v>2285083</v>
      </c>
      <c r="AC290" s="3">
        <v>16279146</v>
      </c>
      <c r="AD290" s="2">
        <v>7037.2575525000002</v>
      </c>
      <c r="AE290" s="3">
        <v>1080408507</v>
      </c>
      <c r="AF290" s="3">
        <v>22169190</v>
      </c>
      <c r="AG290" s="3">
        <v>2438611</v>
      </c>
      <c r="AH290" s="3">
        <v>25937952</v>
      </c>
      <c r="AI290" s="4">
        <v>1.17</v>
      </c>
      <c r="AJ290" s="3">
        <v>2230583033</v>
      </c>
      <c r="AK290" s="3">
        <v>3557052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5140</v>
      </c>
      <c r="AR290" s="3">
        <v>5614</v>
      </c>
      <c r="AS290" s="3">
        <v>68686972</v>
      </c>
      <c r="AT290" s="2">
        <v>12654.844999999999</v>
      </c>
      <c r="AV290" s="5" t="s">
        <v>1417</v>
      </c>
      <c r="BA290" s="3">
        <f t="shared" si="115"/>
        <v>5614</v>
      </c>
      <c r="BB290" s="3">
        <f t="shared" si="101"/>
        <v>5140</v>
      </c>
      <c r="BC290" s="3">
        <f t="shared" si="102"/>
        <v>5614</v>
      </c>
      <c r="BD290" s="3">
        <f t="shared" si="103"/>
        <v>5614</v>
      </c>
      <c r="BE290" s="3">
        <f t="shared" si="104"/>
        <v>68686970.955720007</v>
      </c>
      <c r="BF290" s="3">
        <f t="shared" si="116"/>
        <v>67911936.955720007</v>
      </c>
      <c r="BG290" s="2">
        <f t="shared" si="105"/>
        <v>12654.664236119903</v>
      </c>
      <c r="BH290" s="6">
        <f t="shared" si="106"/>
        <v>1.4999999999999999E-2</v>
      </c>
      <c r="BI290" s="3">
        <f t="shared" si="117"/>
        <v>29825850.792009179</v>
      </c>
      <c r="BJ290" s="3">
        <f t="shared" si="107"/>
        <v>6504497417.3656301</v>
      </c>
      <c r="BK290" s="3">
        <f t="shared" si="118"/>
        <v>0</v>
      </c>
      <c r="BL290" s="3">
        <f t="shared" si="119"/>
        <v>0</v>
      </c>
      <c r="BM290" s="3">
        <f t="shared" si="108"/>
        <v>0</v>
      </c>
      <c r="BN290" s="3">
        <f t="shared" si="109"/>
        <v>0</v>
      </c>
      <c r="BO290" s="3">
        <f t="shared" si="120"/>
        <v>0</v>
      </c>
      <c r="BP290" s="3">
        <f t="shared" si="121"/>
        <v>0</v>
      </c>
      <c r="BQ290" s="3">
        <f t="shared" si="110"/>
        <v>4043165223.440309</v>
      </c>
      <c r="BR290" s="3">
        <f t="shared" si="122"/>
        <v>0</v>
      </c>
      <c r="BS290" s="3">
        <f t="shared" si="123"/>
        <v>0</v>
      </c>
      <c r="BT290" s="3">
        <f t="shared" si="111"/>
        <v>0</v>
      </c>
      <c r="BU290" s="3">
        <f t="shared" si="112"/>
        <v>0</v>
      </c>
      <c r="BV290" s="3">
        <f t="shared" si="113"/>
        <v>0</v>
      </c>
      <c r="BW290" s="3">
        <f t="shared" si="124"/>
        <v>0</v>
      </c>
      <c r="BX290" s="3">
        <f t="shared" si="114"/>
        <v>0</v>
      </c>
      <c r="BY290" s="3">
        <f t="shared" si="125"/>
        <v>46381140.625720009</v>
      </c>
    </row>
    <row r="291" spans="1:77" x14ac:dyDescent="0.25">
      <c r="A291">
        <v>194905</v>
      </c>
      <c r="B291" t="s">
        <v>362</v>
      </c>
      <c r="C291" s="37">
        <v>42779.493055555555</v>
      </c>
      <c r="D291" s="5" t="s">
        <v>75</v>
      </c>
      <c r="E291" s="2">
        <v>427.113</v>
      </c>
      <c r="F291" s="2">
        <v>26.050999999999998</v>
      </c>
      <c r="G291" s="2">
        <v>33.997999999999998</v>
      </c>
      <c r="H291" s="2">
        <v>0</v>
      </c>
      <c r="I291" s="2">
        <v>0</v>
      </c>
      <c r="J291" s="2">
        <v>0</v>
      </c>
      <c r="K291" s="2">
        <v>0</v>
      </c>
      <c r="L291" s="2">
        <v>45.825000000000003</v>
      </c>
      <c r="M291" s="2">
        <v>24.056999999999999</v>
      </c>
      <c r="N291" s="2">
        <v>369.67099999999999</v>
      </c>
      <c r="O291" s="2">
        <v>0.56399999999999995</v>
      </c>
      <c r="P291" s="2">
        <v>4.0979999999999999</v>
      </c>
      <c r="Q291" s="2">
        <v>0</v>
      </c>
      <c r="R291" s="3">
        <v>34968</v>
      </c>
      <c r="S291" s="3">
        <v>0</v>
      </c>
      <c r="T291" s="3">
        <v>-684</v>
      </c>
      <c r="U291" s="3">
        <v>-27</v>
      </c>
      <c r="V291" s="3">
        <v>0</v>
      </c>
      <c r="W291" s="3">
        <v>67178</v>
      </c>
      <c r="X291" s="3">
        <v>2652</v>
      </c>
      <c r="Y291" s="4">
        <v>0.94669999999999999</v>
      </c>
      <c r="Z291" s="4">
        <v>1.04</v>
      </c>
      <c r="AA291" s="5" t="s">
        <v>75</v>
      </c>
      <c r="AB291" s="3">
        <v>38213</v>
      </c>
      <c r="AC291" s="3">
        <v>1475140</v>
      </c>
      <c r="AD291" s="2">
        <v>617.84064290000003</v>
      </c>
      <c r="AE291" s="3">
        <v>30169151</v>
      </c>
      <c r="AF291" s="3">
        <v>640067</v>
      </c>
      <c r="AG291" s="3">
        <v>110408</v>
      </c>
      <c r="AH291" s="3">
        <v>791041</v>
      </c>
      <c r="AI291" s="4">
        <v>1.17</v>
      </c>
      <c r="AJ291" s="3">
        <v>60861111</v>
      </c>
      <c r="AK291" s="3">
        <v>191961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4866</v>
      </c>
      <c r="AR291" s="3">
        <v>5004</v>
      </c>
      <c r="AS291" s="3">
        <v>4184737</v>
      </c>
      <c r="AT291" s="2">
        <v>827.57500000000005</v>
      </c>
      <c r="AV291" s="5" t="s">
        <v>1304</v>
      </c>
      <c r="BA291" s="3">
        <f t="shared" si="115"/>
        <v>6471</v>
      </c>
      <c r="BB291" s="3">
        <f t="shared" si="101"/>
        <v>4866</v>
      </c>
      <c r="BC291" s="3">
        <f t="shared" si="102"/>
        <v>5004</v>
      </c>
      <c r="BD291" s="3">
        <f t="shared" si="103"/>
        <v>6471</v>
      </c>
      <c r="BE291" s="3">
        <f t="shared" si="104"/>
        <v>4184737.1417300007</v>
      </c>
      <c r="BF291" s="3">
        <f t="shared" si="116"/>
        <v>4083275.1417300007</v>
      </c>
      <c r="BG291" s="2">
        <f t="shared" si="105"/>
        <v>827.57315826079594</v>
      </c>
      <c r="BH291" s="6">
        <f t="shared" si="106"/>
        <v>1.4999999999999999E-2</v>
      </c>
      <c r="BI291" s="3">
        <f t="shared" si="117"/>
        <v>1835115.6194579368</v>
      </c>
      <c r="BJ291" s="3">
        <f t="shared" si="107"/>
        <v>425372603.34604913</v>
      </c>
      <c r="BK291" s="3">
        <f t="shared" si="118"/>
        <v>0</v>
      </c>
      <c r="BL291" s="3">
        <f t="shared" si="119"/>
        <v>0</v>
      </c>
      <c r="BM291" s="3">
        <f t="shared" si="108"/>
        <v>0</v>
      </c>
      <c r="BN291" s="3">
        <f t="shared" si="109"/>
        <v>0</v>
      </c>
      <c r="BO291" s="3">
        <f t="shared" si="120"/>
        <v>0</v>
      </c>
      <c r="BP291" s="3">
        <f t="shared" si="121"/>
        <v>0</v>
      </c>
      <c r="BQ291" s="3">
        <f t="shared" si="110"/>
        <v>264409624.06432429</v>
      </c>
      <c r="BR291" s="3">
        <f t="shared" si="122"/>
        <v>0</v>
      </c>
      <c r="BS291" s="3">
        <f t="shared" si="123"/>
        <v>0</v>
      </c>
      <c r="BT291" s="3">
        <f t="shared" si="111"/>
        <v>0</v>
      </c>
      <c r="BU291" s="3">
        <f t="shared" si="112"/>
        <v>0</v>
      </c>
      <c r="BV291" s="3">
        <f t="shared" si="113"/>
        <v>0</v>
      </c>
      <c r="BW291" s="3">
        <f t="shared" si="124"/>
        <v>0</v>
      </c>
      <c r="BX291" s="3">
        <f t="shared" si="114"/>
        <v>0</v>
      </c>
      <c r="BY291" s="3">
        <f t="shared" si="125"/>
        <v>3608565.003893001</v>
      </c>
    </row>
    <row r="292" spans="1:77" x14ac:dyDescent="0.25">
      <c r="A292">
        <v>146903</v>
      </c>
      <c r="B292" t="s">
        <v>363</v>
      </c>
      <c r="C292" s="37">
        <v>42779.493055555555</v>
      </c>
      <c r="D292" s="5" t="s">
        <v>75</v>
      </c>
      <c r="E292" s="2">
        <v>162.75899999999999</v>
      </c>
      <c r="F292" s="2">
        <v>12.125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7.335</v>
      </c>
      <c r="N292" s="2">
        <v>85.613</v>
      </c>
      <c r="O292" s="2">
        <v>0</v>
      </c>
      <c r="P292" s="2">
        <v>19.46</v>
      </c>
      <c r="Q292" s="2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9824</v>
      </c>
      <c r="X292" s="3">
        <v>13486</v>
      </c>
      <c r="Y292" s="4">
        <v>0.92</v>
      </c>
      <c r="Z292" s="4">
        <v>1.1100000000000001</v>
      </c>
      <c r="AA292" s="5" t="s">
        <v>75</v>
      </c>
      <c r="AB292" s="3">
        <v>570682</v>
      </c>
      <c r="AC292" s="3">
        <v>390571</v>
      </c>
      <c r="AD292" s="2">
        <v>240.08146199999999</v>
      </c>
      <c r="AE292" s="3">
        <v>102834898</v>
      </c>
      <c r="AF292" s="3">
        <v>2169027</v>
      </c>
      <c r="AG292" s="3">
        <v>141458</v>
      </c>
      <c r="AH292" s="3">
        <v>2451943</v>
      </c>
      <c r="AI292" s="4">
        <v>1.04</v>
      </c>
      <c r="AJ292" s="3">
        <v>223712412</v>
      </c>
      <c r="AK292" s="3">
        <v>65534</v>
      </c>
      <c r="AL292" s="3">
        <v>39</v>
      </c>
      <c r="AM292" s="3">
        <v>3128.56</v>
      </c>
      <c r="AN292" s="3">
        <v>72448</v>
      </c>
      <c r="AO292" s="3">
        <v>0</v>
      </c>
      <c r="AP292" s="3">
        <v>0</v>
      </c>
      <c r="AQ292" s="3">
        <v>4729</v>
      </c>
      <c r="AR292" s="3">
        <v>5098</v>
      </c>
      <c r="AS292" s="3">
        <v>1360019</v>
      </c>
      <c r="AT292" s="2">
        <v>275.18700000000001</v>
      </c>
      <c r="AU292" s="2">
        <v>283.77600000000001</v>
      </c>
      <c r="AV292" s="5" t="s">
        <v>1739</v>
      </c>
      <c r="AW292" s="3">
        <v>389842</v>
      </c>
      <c r="AX292" s="3">
        <v>55992</v>
      </c>
      <c r="AY292" s="3">
        <v>12117</v>
      </c>
      <c r="AZ292" s="3">
        <v>2407</v>
      </c>
      <c r="BA292" s="3">
        <f t="shared" si="115"/>
        <v>6930</v>
      </c>
      <c r="BB292" s="3">
        <f t="shared" si="101"/>
        <v>4729</v>
      </c>
      <c r="BC292" s="3">
        <f t="shared" si="102"/>
        <v>5098</v>
      </c>
      <c r="BD292" s="3">
        <f t="shared" si="103"/>
        <v>6930</v>
      </c>
      <c r="BE292" s="3">
        <f t="shared" si="104"/>
        <v>1360015.304</v>
      </c>
      <c r="BF292" s="3">
        <f t="shared" si="116"/>
        <v>1350191.304</v>
      </c>
      <c r="BG292" s="2">
        <f t="shared" si="105"/>
        <v>275.18016187873116</v>
      </c>
      <c r="BH292" s="6">
        <f t="shared" si="106"/>
        <v>1.4999999999999999E-2</v>
      </c>
      <c r="BI292" s="3">
        <f t="shared" si="117"/>
        <v>1036249.344465038</v>
      </c>
      <c r="BJ292" s="3">
        <f t="shared" si="107"/>
        <v>141442603.20566782</v>
      </c>
      <c r="BK292" s="3">
        <f t="shared" si="118"/>
        <v>82269808.794332176</v>
      </c>
      <c r="BL292" s="3">
        <f t="shared" si="119"/>
        <v>797655.50317227794</v>
      </c>
      <c r="BM292" s="3">
        <f t="shared" si="108"/>
        <v>4983.5405556308615</v>
      </c>
      <c r="BN292" s="3">
        <f t="shared" si="109"/>
        <v>12117</v>
      </c>
      <c r="BO292" s="3">
        <f t="shared" si="120"/>
        <v>23568.470349361789</v>
      </c>
      <c r="BP292" s="3">
        <f t="shared" si="121"/>
        <v>663524.66317227797</v>
      </c>
      <c r="BQ292" s="3">
        <f t="shared" si="110"/>
        <v>87920061.7202546</v>
      </c>
      <c r="BR292" s="3">
        <f t="shared" si="122"/>
        <v>135792350.2797454</v>
      </c>
      <c r="BS292" s="3">
        <f t="shared" si="123"/>
        <v>85864.320688081556</v>
      </c>
      <c r="BT292" s="3">
        <f t="shared" si="111"/>
        <v>202.02647942484299</v>
      </c>
      <c r="BU292" s="3">
        <f t="shared" si="112"/>
        <v>2407</v>
      </c>
      <c r="BV292" s="3">
        <f t="shared" si="113"/>
        <v>2537.0484979504549</v>
      </c>
      <c r="BW292" s="3">
        <f t="shared" si="124"/>
        <v>0</v>
      </c>
      <c r="BX292" s="3">
        <f t="shared" si="114"/>
        <v>663524.66317227797</v>
      </c>
      <c r="BY292" s="3">
        <f t="shared" si="125"/>
        <v>0</v>
      </c>
    </row>
    <row r="293" spans="1:77" x14ac:dyDescent="0.25">
      <c r="A293">
        <v>163901</v>
      </c>
      <c r="B293" t="s">
        <v>364</v>
      </c>
      <c r="C293" s="37">
        <v>42779.493055555555</v>
      </c>
      <c r="D293" s="5" t="s">
        <v>75</v>
      </c>
      <c r="E293" s="2">
        <v>1665.2</v>
      </c>
      <c r="F293" s="2">
        <v>111.25</v>
      </c>
      <c r="G293" s="2">
        <v>76</v>
      </c>
      <c r="H293" s="2">
        <v>0</v>
      </c>
      <c r="I293" s="2">
        <v>0</v>
      </c>
      <c r="J293" s="2">
        <v>0</v>
      </c>
      <c r="K293" s="2">
        <v>0</v>
      </c>
      <c r="L293" s="2">
        <v>160</v>
      </c>
      <c r="M293" s="2">
        <v>93</v>
      </c>
      <c r="N293" s="2">
        <v>1230</v>
      </c>
      <c r="O293" s="2">
        <v>0.4</v>
      </c>
      <c r="P293" s="2">
        <v>49</v>
      </c>
      <c r="Q293" s="2">
        <v>0</v>
      </c>
      <c r="R293" s="3">
        <v>147125</v>
      </c>
      <c r="S293" s="3">
        <v>0</v>
      </c>
      <c r="T293" s="3">
        <v>-4535</v>
      </c>
      <c r="U293" s="3">
        <v>-176</v>
      </c>
      <c r="V293" s="3">
        <v>0</v>
      </c>
      <c r="W293" s="3">
        <v>129420</v>
      </c>
      <c r="X293" s="3">
        <v>29047</v>
      </c>
      <c r="Y293" s="4">
        <v>1</v>
      </c>
      <c r="Z293" s="4">
        <v>1.091</v>
      </c>
      <c r="AA293" s="5" t="s">
        <v>75</v>
      </c>
      <c r="AB293" s="3">
        <v>206560</v>
      </c>
      <c r="AC293" s="3">
        <v>4588500</v>
      </c>
      <c r="AD293" s="2">
        <v>1931.1863951</v>
      </c>
      <c r="AE293" s="3">
        <v>134939976</v>
      </c>
      <c r="AF293" s="3">
        <v>4419692</v>
      </c>
      <c r="AG293" s="3">
        <v>486166</v>
      </c>
      <c r="AH293" s="3">
        <v>5171040</v>
      </c>
      <c r="AI293" s="4">
        <v>1.17</v>
      </c>
      <c r="AJ293" s="3">
        <v>403575591</v>
      </c>
      <c r="AK293" s="3">
        <v>724058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5140</v>
      </c>
      <c r="AR293" s="3">
        <v>5472</v>
      </c>
      <c r="AS293" s="3">
        <v>14137865</v>
      </c>
      <c r="AT293" s="2">
        <v>2615.8339999999998</v>
      </c>
      <c r="AV293" s="5" t="s">
        <v>1780</v>
      </c>
      <c r="BA293" s="3">
        <f t="shared" si="115"/>
        <v>5928</v>
      </c>
      <c r="BB293" s="3">
        <f t="shared" si="101"/>
        <v>5140</v>
      </c>
      <c r="BC293" s="3">
        <f t="shared" si="102"/>
        <v>5472</v>
      </c>
      <c r="BD293" s="3">
        <f t="shared" si="103"/>
        <v>5928</v>
      </c>
      <c r="BE293" s="3">
        <f t="shared" si="104"/>
        <v>14137864.672</v>
      </c>
      <c r="BF293" s="3">
        <f t="shared" si="116"/>
        <v>13865854.672</v>
      </c>
      <c r="BG293" s="2">
        <f t="shared" si="105"/>
        <v>2615.8008826552436</v>
      </c>
      <c r="BH293" s="6">
        <f t="shared" si="106"/>
        <v>1.4999999999999999E-2</v>
      </c>
      <c r="BI293" s="3">
        <f t="shared" si="117"/>
        <v>5770872.8944025366</v>
      </c>
      <c r="BJ293" s="3">
        <f t="shared" si="107"/>
        <v>1344521653.6847951</v>
      </c>
      <c r="BK293" s="3">
        <f t="shared" si="118"/>
        <v>0</v>
      </c>
      <c r="BL293" s="3">
        <f t="shared" si="119"/>
        <v>0</v>
      </c>
      <c r="BM293" s="3">
        <f t="shared" si="108"/>
        <v>0</v>
      </c>
      <c r="BN293" s="3">
        <f t="shared" si="109"/>
        <v>0</v>
      </c>
      <c r="BO293" s="3">
        <f t="shared" si="120"/>
        <v>0</v>
      </c>
      <c r="BP293" s="3">
        <f t="shared" si="121"/>
        <v>0</v>
      </c>
      <c r="BQ293" s="3">
        <f t="shared" si="110"/>
        <v>835748382.00835037</v>
      </c>
      <c r="BR293" s="3">
        <f t="shared" si="122"/>
        <v>0</v>
      </c>
      <c r="BS293" s="3">
        <f t="shared" si="123"/>
        <v>0</v>
      </c>
      <c r="BT293" s="3">
        <f t="shared" si="111"/>
        <v>0</v>
      </c>
      <c r="BU293" s="3">
        <f t="shared" si="112"/>
        <v>0</v>
      </c>
      <c r="BV293" s="3">
        <f t="shared" si="113"/>
        <v>0</v>
      </c>
      <c r="BW293" s="3">
        <f t="shared" si="124"/>
        <v>0</v>
      </c>
      <c r="BX293" s="3">
        <f t="shared" si="114"/>
        <v>0</v>
      </c>
      <c r="BY293" s="3">
        <f t="shared" si="125"/>
        <v>10102108.762</v>
      </c>
    </row>
    <row r="294" spans="1:77" x14ac:dyDescent="0.25">
      <c r="A294">
        <v>81906</v>
      </c>
      <c r="B294" t="s">
        <v>365</v>
      </c>
      <c r="C294" s="37">
        <v>42779.493055555555</v>
      </c>
      <c r="D294" s="5" t="s">
        <v>75</v>
      </c>
      <c r="E294" s="2">
        <v>114.32899999999999</v>
      </c>
      <c r="F294" s="2">
        <v>9.5470000000000006</v>
      </c>
      <c r="G294" s="2">
        <v>0.64600000000000002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2.8159999999999998</v>
      </c>
      <c r="N294" s="2">
        <v>65.353999999999999</v>
      </c>
      <c r="O294" s="2">
        <v>0</v>
      </c>
      <c r="P294" s="2">
        <v>4.5220000000000002</v>
      </c>
      <c r="Q294" s="2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21376</v>
      </c>
      <c r="X294" s="3">
        <v>2881</v>
      </c>
      <c r="Y294" s="4">
        <v>0.86670000000000003</v>
      </c>
      <c r="Z294" s="4">
        <v>1.06</v>
      </c>
      <c r="AA294" s="5" t="s">
        <v>75</v>
      </c>
      <c r="AB294" s="3">
        <v>109899</v>
      </c>
      <c r="AC294" s="3">
        <v>242631</v>
      </c>
      <c r="AD294" s="2">
        <v>171.74878000000001</v>
      </c>
      <c r="AE294" s="3">
        <v>27975404</v>
      </c>
      <c r="AF294" s="3">
        <v>1696078</v>
      </c>
      <c r="AG294" s="3">
        <v>221917</v>
      </c>
      <c r="AH294" s="3">
        <v>2035411</v>
      </c>
      <c r="AI294" s="4">
        <v>1.0401</v>
      </c>
      <c r="AJ294" s="3">
        <v>204915109</v>
      </c>
      <c r="AK294" s="3">
        <v>55951</v>
      </c>
      <c r="AL294" s="3">
        <v>0</v>
      </c>
      <c r="AM294" s="3">
        <v>0</v>
      </c>
      <c r="AN294" s="3">
        <v>54505</v>
      </c>
      <c r="AO294" s="3">
        <v>0</v>
      </c>
      <c r="AP294" s="3">
        <v>0</v>
      </c>
      <c r="AQ294" s="3">
        <v>4455</v>
      </c>
      <c r="AR294" s="3">
        <v>4645</v>
      </c>
      <c r="AS294" s="3">
        <v>903288</v>
      </c>
      <c r="AT294" s="2">
        <v>193.91499999999999</v>
      </c>
      <c r="AU294" s="2">
        <v>250.227</v>
      </c>
      <c r="AV294" s="5" t="s">
        <v>1534</v>
      </c>
      <c r="AW294" s="3">
        <v>442688</v>
      </c>
      <c r="AX294" s="3">
        <v>142411</v>
      </c>
      <c r="AY294" s="3">
        <v>11875</v>
      </c>
      <c r="AZ294" s="3">
        <v>6104</v>
      </c>
      <c r="BA294" s="3">
        <f t="shared" si="115"/>
        <v>6370</v>
      </c>
      <c r="BB294" s="3">
        <f t="shared" si="101"/>
        <v>4455</v>
      </c>
      <c r="BC294" s="3">
        <f t="shared" si="102"/>
        <v>4645</v>
      </c>
      <c r="BD294" s="3">
        <f t="shared" si="103"/>
        <v>6370</v>
      </c>
      <c r="BE294" s="3">
        <f t="shared" si="104"/>
        <v>903286.70239999995</v>
      </c>
      <c r="BF294" s="3">
        <f t="shared" si="116"/>
        <v>881910.70239999995</v>
      </c>
      <c r="BG294" s="2">
        <f t="shared" si="105"/>
        <v>193.91106113980371</v>
      </c>
      <c r="BH294" s="6">
        <f t="shared" si="106"/>
        <v>1.4999999999999999E-2</v>
      </c>
      <c r="BI294" s="3">
        <f t="shared" si="117"/>
        <v>342069.09879554895</v>
      </c>
      <c r="BJ294" s="3">
        <f t="shared" si="107"/>
        <v>99670285.425859109</v>
      </c>
      <c r="BK294" s="3">
        <f t="shared" si="118"/>
        <v>105244823.57414089</v>
      </c>
      <c r="BL294" s="3">
        <f t="shared" si="119"/>
        <v>871109.16685983236</v>
      </c>
      <c r="BM294" s="3">
        <f t="shared" si="108"/>
        <v>4254.3670706097128</v>
      </c>
      <c r="BN294" s="3">
        <f t="shared" si="109"/>
        <v>11875</v>
      </c>
      <c r="BO294" s="3">
        <f t="shared" si="120"/>
        <v>23326.88834819855</v>
      </c>
      <c r="BP294" s="3">
        <f t="shared" si="121"/>
        <v>859234.16685983224</v>
      </c>
      <c r="BQ294" s="3">
        <f t="shared" si="110"/>
        <v>61954584.034167282</v>
      </c>
      <c r="BR294" s="3">
        <f t="shared" si="122"/>
        <v>142960524.96583271</v>
      </c>
      <c r="BS294" s="3">
        <f t="shared" si="123"/>
        <v>154822.01860889964</v>
      </c>
      <c r="BT294" s="3">
        <f t="shared" si="111"/>
        <v>346.00904660475766</v>
      </c>
      <c r="BU294" s="3">
        <f t="shared" si="112"/>
        <v>6104</v>
      </c>
      <c r="BV294" s="3">
        <f t="shared" si="113"/>
        <v>4145.8821458064613</v>
      </c>
      <c r="BW294" s="3">
        <f t="shared" si="124"/>
        <v>144572.13646309319</v>
      </c>
      <c r="BX294" s="3">
        <f t="shared" si="114"/>
        <v>1003806.3033229255</v>
      </c>
      <c r="BY294" s="3">
        <f t="shared" si="125"/>
        <v>0</v>
      </c>
    </row>
    <row r="295" spans="1:77" x14ac:dyDescent="0.25">
      <c r="A295">
        <v>176903</v>
      </c>
      <c r="B295" t="s">
        <v>366</v>
      </c>
      <c r="C295" s="37">
        <v>42779.493055555555</v>
      </c>
      <c r="D295" s="5" t="s">
        <v>75</v>
      </c>
      <c r="E295" s="2">
        <v>550.22199999999998</v>
      </c>
      <c r="F295" s="2">
        <v>39.808</v>
      </c>
      <c r="G295" s="2">
        <v>18.016999999999999</v>
      </c>
      <c r="H295" s="2">
        <v>0</v>
      </c>
      <c r="I295" s="2">
        <v>0</v>
      </c>
      <c r="J295" s="2">
        <v>0</v>
      </c>
      <c r="K295" s="2">
        <v>0</v>
      </c>
      <c r="L295" s="2">
        <v>45.176000000000002</v>
      </c>
      <c r="M295" s="2">
        <v>28.521000000000001</v>
      </c>
      <c r="N295" s="2">
        <v>372.05500000000001</v>
      </c>
      <c r="O295" s="2">
        <v>0</v>
      </c>
      <c r="P295" s="2">
        <v>0</v>
      </c>
      <c r="Q295" s="2">
        <v>0</v>
      </c>
      <c r="R295" s="3">
        <v>59184</v>
      </c>
      <c r="S295" s="3">
        <v>0</v>
      </c>
      <c r="T295" s="3">
        <v>0</v>
      </c>
      <c r="U295" s="3">
        <v>0</v>
      </c>
      <c r="V295" s="3">
        <v>0</v>
      </c>
      <c r="W295" s="3">
        <v>80492</v>
      </c>
      <c r="X295" s="3">
        <v>0</v>
      </c>
      <c r="Y295" s="4">
        <v>0.98670000000000002</v>
      </c>
      <c r="Z295" s="4">
        <v>1.07</v>
      </c>
      <c r="AA295" s="5" t="s">
        <v>75</v>
      </c>
      <c r="AB295" s="3">
        <v>533218</v>
      </c>
      <c r="AC295" s="3">
        <v>2390303</v>
      </c>
      <c r="AD295" s="2">
        <v>1068.945226</v>
      </c>
      <c r="AE295" s="3">
        <v>105825093</v>
      </c>
      <c r="AF295" s="3">
        <v>5818437</v>
      </c>
      <c r="AG295" s="3">
        <v>0</v>
      </c>
      <c r="AH295" s="3">
        <v>6132740</v>
      </c>
      <c r="AI295" s="4">
        <v>1.04</v>
      </c>
      <c r="AJ295" s="3">
        <v>564933231</v>
      </c>
      <c r="AK295" s="3">
        <v>227137</v>
      </c>
      <c r="AL295" s="3">
        <v>0</v>
      </c>
      <c r="AM295" s="3">
        <v>0</v>
      </c>
      <c r="AN295" s="3">
        <v>349750</v>
      </c>
      <c r="AO295" s="3">
        <v>0</v>
      </c>
      <c r="AP295" s="3">
        <v>0</v>
      </c>
      <c r="AQ295" s="3">
        <v>5072</v>
      </c>
      <c r="AR295" s="3">
        <v>5324</v>
      </c>
      <c r="AS295" s="3">
        <v>5171488</v>
      </c>
      <c r="AT295" s="2">
        <v>968.63300000000004</v>
      </c>
      <c r="AU295" s="2">
        <v>968.63300000000004</v>
      </c>
      <c r="AV295" s="5" t="s">
        <v>1392</v>
      </c>
      <c r="AW295" s="3">
        <v>578934</v>
      </c>
      <c r="AX295" s="3">
        <v>0</v>
      </c>
      <c r="AY295" s="3">
        <v>9306</v>
      </c>
      <c r="AZ295" s="3">
        <v>0</v>
      </c>
      <c r="BA295" s="3">
        <f t="shared" si="115"/>
        <v>6721</v>
      </c>
      <c r="BB295" s="3">
        <f t="shared" si="101"/>
        <v>5072</v>
      </c>
      <c r="BC295" s="3">
        <f t="shared" si="102"/>
        <v>5324</v>
      </c>
      <c r="BD295" s="3">
        <f t="shared" si="103"/>
        <v>6721</v>
      </c>
      <c r="BE295" s="3">
        <f t="shared" si="104"/>
        <v>5171485.8602200001</v>
      </c>
      <c r="BF295" s="3">
        <f t="shared" si="116"/>
        <v>5031809.8602200001</v>
      </c>
      <c r="BG295" s="2">
        <f t="shared" si="105"/>
        <v>968.59719118412227</v>
      </c>
      <c r="BH295" s="6">
        <f t="shared" si="106"/>
        <v>1.4999999999999999E-2</v>
      </c>
      <c r="BI295" s="3">
        <f t="shared" si="117"/>
        <v>2421936.273439921</v>
      </c>
      <c r="BJ295" s="3">
        <f t="shared" si="107"/>
        <v>497858956.26863885</v>
      </c>
      <c r="BK295" s="3">
        <f t="shared" si="118"/>
        <v>67074274.731361151</v>
      </c>
      <c r="BL295" s="3">
        <f t="shared" si="119"/>
        <v>690820.47298633202</v>
      </c>
      <c r="BM295" s="3">
        <f t="shared" si="108"/>
        <v>5293.8585551183478</v>
      </c>
      <c r="BN295" s="3">
        <f t="shared" si="109"/>
        <v>9306</v>
      </c>
      <c r="BO295" s="3">
        <f t="shared" si="120"/>
        <v>39397.473303445055</v>
      </c>
      <c r="BP295" s="3">
        <f t="shared" si="121"/>
        <v>681514.47298633202</v>
      </c>
      <c r="BQ295" s="3">
        <f t="shared" si="110"/>
        <v>309466802.58332705</v>
      </c>
      <c r="BR295" s="3">
        <f t="shared" si="122"/>
        <v>255466428.41667295</v>
      </c>
      <c r="BS295" s="3">
        <f t="shared" si="123"/>
        <v>0</v>
      </c>
      <c r="BT295" s="3">
        <f t="shared" si="111"/>
        <v>0</v>
      </c>
      <c r="BU295" s="3">
        <f t="shared" si="112"/>
        <v>0</v>
      </c>
      <c r="BV295" s="3">
        <f t="shared" si="113"/>
        <v>0</v>
      </c>
      <c r="BW295" s="3">
        <f t="shared" si="124"/>
        <v>0</v>
      </c>
      <c r="BX295" s="3">
        <f t="shared" si="114"/>
        <v>681514.47298633202</v>
      </c>
      <c r="BY295" s="3">
        <f t="shared" si="125"/>
        <v>0</v>
      </c>
    </row>
    <row r="296" spans="1:77" x14ac:dyDescent="0.25">
      <c r="A296">
        <v>163902</v>
      </c>
      <c r="B296" t="s">
        <v>343</v>
      </c>
      <c r="C296" s="37">
        <v>42779.493055555555</v>
      </c>
      <c r="D296" s="5" t="s">
        <v>75</v>
      </c>
      <c r="E296" s="2">
        <v>292.32</v>
      </c>
      <c r="F296" s="2">
        <v>30.035</v>
      </c>
      <c r="G296" s="2">
        <v>9.1010000000000009</v>
      </c>
      <c r="H296" s="2">
        <v>4.6760000000000002</v>
      </c>
      <c r="I296" s="2">
        <v>0</v>
      </c>
      <c r="J296" s="2">
        <v>0</v>
      </c>
      <c r="K296" s="2">
        <v>0</v>
      </c>
      <c r="L296" s="2">
        <v>32.970999999999997</v>
      </c>
      <c r="M296" s="2">
        <v>16.931999999999999</v>
      </c>
      <c r="N296" s="2">
        <v>197.428</v>
      </c>
      <c r="O296" s="2">
        <v>0</v>
      </c>
      <c r="P296" s="2">
        <v>4.1980000000000004</v>
      </c>
      <c r="Q296" s="2">
        <v>0</v>
      </c>
      <c r="R296" s="3">
        <v>30566</v>
      </c>
      <c r="S296" s="3">
        <v>0</v>
      </c>
      <c r="T296" s="3">
        <v>-1308</v>
      </c>
      <c r="U296" s="3">
        <v>-51</v>
      </c>
      <c r="V296" s="3">
        <v>0</v>
      </c>
      <c r="W296" s="3">
        <v>25131</v>
      </c>
      <c r="X296" s="3">
        <v>3244</v>
      </c>
      <c r="Y296" s="4">
        <v>0.94669999999999999</v>
      </c>
      <c r="Z296" s="4">
        <v>1.06</v>
      </c>
      <c r="AA296" s="5" t="s">
        <v>76</v>
      </c>
      <c r="AB296" s="3">
        <v>2377</v>
      </c>
      <c r="AC296" s="3">
        <v>1077205</v>
      </c>
      <c r="AD296" s="2">
        <v>460.90548250000001</v>
      </c>
      <c r="AE296" s="3">
        <v>38705465</v>
      </c>
      <c r="AF296" s="3">
        <v>1255614</v>
      </c>
      <c r="AG296" s="3">
        <v>44299</v>
      </c>
      <c r="AH296" s="3">
        <v>1379491</v>
      </c>
      <c r="AI296" s="4">
        <v>1.0401</v>
      </c>
      <c r="AJ296" s="3">
        <v>116401154</v>
      </c>
      <c r="AK296" s="3">
        <v>131122</v>
      </c>
      <c r="AL296" s="3">
        <v>0</v>
      </c>
      <c r="AM296" s="3">
        <v>0</v>
      </c>
      <c r="AN296" s="3">
        <v>0</v>
      </c>
      <c r="AO296" s="3">
        <v>0</v>
      </c>
      <c r="AP296" s="3">
        <v>0</v>
      </c>
      <c r="AQ296" s="3">
        <v>4866</v>
      </c>
      <c r="AR296" s="3">
        <v>5073</v>
      </c>
      <c r="AS296" s="3">
        <v>3435041</v>
      </c>
      <c r="AT296" s="2">
        <v>680.58299999999997</v>
      </c>
      <c r="AV296" s="5" t="s">
        <v>1753</v>
      </c>
      <c r="BA296" s="3">
        <f t="shared" si="115"/>
        <v>7727</v>
      </c>
      <c r="BB296" s="3">
        <f t="shared" si="101"/>
        <v>4866</v>
      </c>
      <c r="BC296" s="3">
        <f t="shared" si="102"/>
        <v>5073</v>
      </c>
      <c r="BD296" s="3">
        <f t="shared" si="103"/>
        <v>7727</v>
      </c>
      <c r="BE296" s="3">
        <f t="shared" si="104"/>
        <v>3435041.0541300001</v>
      </c>
      <c r="BF296" s="3">
        <f t="shared" si="116"/>
        <v>3380652.0541300001</v>
      </c>
      <c r="BG296" s="2">
        <f t="shared" si="105"/>
        <v>680.57532985931232</v>
      </c>
      <c r="BH296" s="6">
        <f t="shared" si="106"/>
        <v>1.4999999999999999E-2</v>
      </c>
      <c r="BI296" s="3">
        <f t="shared" si="117"/>
        <v>1462994.1553880542</v>
      </c>
      <c r="BJ296" s="3">
        <f t="shared" si="107"/>
        <v>349815719.54768652</v>
      </c>
      <c r="BK296" s="3">
        <f t="shared" si="118"/>
        <v>0</v>
      </c>
      <c r="BL296" s="3">
        <f t="shared" si="119"/>
        <v>0</v>
      </c>
      <c r="BM296" s="3">
        <f t="shared" si="108"/>
        <v>0</v>
      </c>
      <c r="BN296" s="3">
        <f t="shared" si="109"/>
        <v>0</v>
      </c>
      <c r="BO296" s="3">
        <f t="shared" si="120"/>
        <v>0</v>
      </c>
      <c r="BP296" s="3">
        <f t="shared" si="121"/>
        <v>0</v>
      </c>
      <c r="BQ296" s="3">
        <f t="shared" si="110"/>
        <v>217443817.89005029</v>
      </c>
      <c r="BR296" s="3">
        <f t="shared" si="122"/>
        <v>0</v>
      </c>
      <c r="BS296" s="3">
        <f t="shared" si="123"/>
        <v>0</v>
      </c>
      <c r="BT296" s="3">
        <f t="shared" si="111"/>
        <v>0</v>
      </c>
      <c r="BU296" s="3">
        <f t="shared" si="112"/>
        <v>0</v>
      </c>
      <c r="BV296" s="3">
        <f t="shared" si="113"/>
        <v>0</v>
      </c>
      <c r="BW296" s="3">
        <f t="shared" si="124"/>
        <v>0</v>
      </c>
      <c r="BX296" s="3">
        <f t="shared" si="114"/>
        <v>0</v>
      </c>
      <c r="BY296" s="3">
        <f t="shared" si="125"/>
        <v>2333071.3292120001</v>
      </c>
    </row>
    <row r="297" spans="1:77" x14ac:dyDescent="0.25">
      <c r="A297">
        <v>3905</v>
      </c>
      <c r="B297" t="s">
        <v>367</v>
      </c>
      <c r="C297" s="37">
        <v>42779.493055555555</v>
      </c>
      <c r="D297" s="5" t="s">
        <v>75</v>
      </c>
      <c r="E297" s="2">
        <v>1633.825</v>
      </c>
      <c r="F297" s="2">
        <v>126.88500000000001</v>
      </c>
      <c r="G297" s="2">
        <v>58.674999999999997</v>
      </c>
      <c r="H297" s="2">
        <v>0</v>
      </c>
      <c r="I297" s="2">
        <v>0</v>
      </c>
      <c r="J297" s="2">
        <v>0</v>
      </c>
      <c r="K297" s="2">
        <v>0</v>
      </c>
      <c r="L297" s="2">
        <v>95</v>
      </c>
      <c r="M297" s="2">
        <v>75</v>
      </c>
      <c r="N297" s="2">
        <v>1530</v>
      </c>
      <c r="O297" s="2">
        <v>1</v>
      </c>
      <c r="P297" s="2">
        <v>305</v>
      </c>
      <c r="Q297" s="2">
        <v>0</v>
      </c>
      <c r="R297" s="3">
        <v>130625</v>
      </c>
      <c r="S297" s="3">
        <v>0</v>
      </c>
      <c r="T297" s="3">
        <v>-3275</v>
      </c>
      <c r="U297" s="3">
        <v>-127</v>
      </c>
      <c r="V297" s="3">
        <v>0</v>
      </c>
      <c r="W297" s="3">
        <v>149553</v>
      </c>
      <c r="X297" s="3">
        <v>181292</v>
      </c>
      <c r="Y297" s="4">
        <v>1</v>
      </c>
      <c r="Z297" s="4">
        <v>1.0941000000000001</v>
      </c>
      <c r="AA297" s="5" t="s">
        <v>75</v>
      </c>
      <c r="AB297" s="3">
        <v>225669</v>
      </c>
      <c r="AC297" s="3">
        <v>5520547</v>
      </c>
      <c r="AD297" s="2">
        <v>2328.2253206</v>
      </c>
      <c r="AE297" s="3">
        <v>197330448</v>
      </c>
      <c r="AF297" s="3">
        <v>2903050</v>
      </c>
      <c r="AG297" s="3">
        <v>319336</v>
      </c>
      <c r="AH297" s="3">
        <v>3396569</v>
      </c>
      <c r="AI297" s="4">
        <v>1.17</v>
      </c>
      <c r="AJ297" s="3">
        <v>291361068</v>
      </c>
      <c r="AK297" s="3">
        <v>663691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5140</v>
      </c>
      <c r="AR297" s="3">
        <v>5483</v>
      </c>
      <c r="AS297" s="3">
        <v>13956372</v>
      </c>
      <c r="AT297" s="2">
        <v>2578.1550000000002</v>
      </c>
      <c r="AV297" s="5" t="s">
        <v>1278</v>
      </c>
      <c r="BA297" s="3">
        <f t="shared" si="115"/>
        <v>5944</v>
      </c>
      <c r="BB297" s="3">
        <f t="shared" si="101"/>
        <v>5140</v>
      </c>
      <c r="BC297" s="3">
        <f t="shared" si="102"/>
        <v>5483</v>
      </c>
      <c r="BD297" s="3">
        <f t="shared" si="103"/>
        <v>5944</v>
      </c>
      <c r="BE297" s="3">
        <f t="shared" si="104"/>
        <v>13956371.9</v>
      </c>
      <c r="BF297" s="3">
        <f t="shared" si="116"/>
        <v>13679468.9</v>
      </c>
      <c r="BG297" s="2">
        <f t="shared" si="105"/>
        <v>2578.131453440099</v>
      </c>
      <c r="BH297" s="6">
        <f t="shared" si="106"/>
        <v>1.4999999999999999E-2</v>
      </c>
      <c r="BI297" s="3">
        <f t="shared" si="117"/>
        <v>5699310.0707223779</v>
      </c>
      <c r="BJ297" s="3">
        <f t="shared" si="107"/>
        <v>1325159567.0682108</v>
      </c>
      <c r="BK297" s="3">
        <f t="shared" si="118"/>
        <v>0</v>
      </c>
      <c r="BL297" s="3">
        <f t="shared" si="119"/>
        <v>0</v>
      </c>
      <c r="BM297" s="3">
        <f t="shared" si="108"/>
        <v>0</v>
      </c>
      <c r="BN297" s="3">
        <f t="shared" si="109"/>
        <v>0</v>
      </c>
      <c r="BO297" s="3">
        <f t="shared" si="120"/>
        <v>0</v>
      </c>
      <c r="BP297" s="3">
        <f t="shared" si="121"/>
        <v>0</v>
      </c>
      <c r="BQ297" s="3">
        <f t="shared" si="110"/>
        <v>823712999.37411165</v>
      </c>
      <c r="BR297" s="3">
        <f t="shared" si="122"/>
        <v>0</v>
      </c>
      <c r="BS297" s="3">
        <f t="shared" si="123"/>
        <v>0</v>
      </c>
      <c r="BT297" s="3">
        <f t="shared" si="111"/>
        <v>0</v>
      </c>
      <c r="BU297" s="3">
        <f t="shared" si="112"/>
        <v>0</v>
      </c>
      <c r="BV297" s="3">
        <f t="shared" si="113"/>
        <v>0</v>
      </c>
      <c r="BW297" s="3">
        <f t="shared" si="124"/>
        <v>0</v>
      </c>
      <c r="BX297" s="3">
        <f t="shared" si="114"/>
        <v>0</v>
      </c>
      <c r="BY297" s="3">
        <f t="shared" si="125"/>
        <v>11042761.220000001</v>
      </c>
    </row>
    <row r="298" spans="1:77" x14ac:dyDescent="0.25">
      <c r="A298">
        <v>84901</v>
      </c>
      <c r="B298" t="s">
        <v>368</v>
      </c>
      <c r="C298" s="37">
        <v>42779.493055555555</v>
      </c>
      <c r="D298" s="5" t="s">
        <v>75</v>
      </c>
      <c r="E298" s="2">
        <v>9118.5339999999997</v>
      </c>
      <c r="F298" s="2">
        <v>654.80100000000004</v>
      </c>
      <c r="G298" s="2">
        <v>308.19299999999998</v>
      </c>
      <c r="H298" s="2">
        <v>6.306</v>
      </c>
      <c r="I298" s="2">
        <v>0</v>
      </c>
      <c r="J298" s="2">
        <v>0</v>
      </c>
      <c r="K298" s="2">
        <v>0</v>
      </c>
      <c r="L298" s="2">
        <v>465.78699999999998</v>
      </c>
      <c r="M298" s="2">
        <v>490</v>
      </c>
      <c r="N298" s="2">
        <v>6800</v>
      </c>
      <c r="O298" s="2">
        <v>2.09</v>
      </c>
      <c r="P298" s="2">
        <v>913.77300000000002</v>
      </c>
      <c r="Q298" s="2">
        <v>0</v>
      </c>
      <c r="R298" s="3">
        <v>701250</v>
      </c>
      <c r="S298" s="3">
        <v>0</v>
      </c>
      <c r="T298" s="3">
        <v>-34667</v>
      </c>
      <c r="U298" s="3">
        <v>-1340</v>
      </c>
      <c r="V298" s="3">
        <v>274813</v>
      </c>
      <c r="W298" s="3">
        <v>893122</v>
      </c>
      <c r="X298" s="3">
        <v>516373</v>
      </c>
      <c r="Y298" s="4">
        <v>1</v>
      </c>
      <c r="Z298" s="4">
        <v>1.1399999999999999</v>
      </c>
      <c r="AA298" s="5" t="s">
        <v>75</v>
      </c>
      <c r="AB298" s="3">
        <v>6397215</v>
      </c>
      <c r="AC298" s="3">
        <v>15235134</v>
      </c>
      <c r="AD298" s="2">
        <v>6349.7272369000002</v>
      </c>
      <c r="AE298" s="3">
        <v>1058880039</v>
      </c>
      <c r="AF298" s="3">
        <v>33395652</v>
      </c>
      <c r="AG298" s="3">
        <v>0</v>
      </c>
      <c r="AH298" s="3">
        <v>34731478</v>
      </c>
      <c r="AI298" s="4">
        <v>1.04</v>
      </c>
      <c r="AJ298" s="3">
        <v>3085034504</v>
      </c>
      <c r="AK298" s="3">
        <v>3945041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5140</v>
      </c>
      <c r="AR298" s="3">
        <v>5651</v>
      </c>
      <c r="AS298" s="3">
        <v>71236489</v>
      </c>
      <c r="AT298" s="2">
        <v>12892.093999999999</v>
      </c>
      <c r="AV298" s="5" t="s">
        <v>1321</v>
      </c>
      <c r="AX298" s="3">
        <v>0</v>
      </c>
      <c r="AZ298" s="3">
        <v>0</v>
      </c>
      <c r="BA298" s="3">
        <f t="shared" si="115"/>
        <v>5651</v>
      </c>
      <c r="BB298" s="3">
        <f t="shared" si="101"/>
        <v>5140</v>
      </c>
      <c r="BC298" s="3">
        <f t="shared" si="102"/>
        <v>5651</v>
      </c>
      <c r="BD298" s="3">
        <f t="shared" si="103"/>
        <v>5651</v>
      </c>
      <c r="BE298" s="3">
        <f t="shared" si="104"/>
        <v>71236488.015449986</v>
      </c>
      <c r="BF298" s="3">
        <f t="shared" si="116"/>
        <v>69401970.015449986</v>
      </c>
      <c r="BG298" s="2">
        <f t="shared" si="105"/>
        <v>12891.844810303895</v>
      </c>
      <c r="BH298" s="6">
        <f t="shared" si="106"/>
        <v>1.4999999999999999E-2</v>
      </c>
      <c r="BI298" s="3">
        <f t="shared" si="117"/>
        <v>39975095.375257127</v>
      </c>
      <c r="BJ298" s="3">
        <f t="shared" si="107"/>
        <v>6626408232.4962025</v>
      </c>
      <c r="BK298" s="3">
        <f t="shared" si="118"/>
        <v>0</v>
      </c>
      <c r="BL298" s="3">
        <f t="shared" si="119"/>
        <v>0</v>
      </c>
      <c r="BM298" s="3">
        <f t="shared" si="108"/>
        <v>0</v>
      </c>
      <c r="BN298" s="3">
        <f t="shared" si="109"/>
        <v>0</v>
      </c>
      <c r="BO298" s="3">
        <f t="shared" si="120"/>
        <v>0</v>
      </c>
      <c r="BP298" s="3">
        <f t="shared" si="121"/>
        <v>0</v>
      </c>
      <c r="BQ298" s="3">
        <f t="shared" si="110"/>
        <v>4118944416.8920946</v>
      </c>
      <c r="BR298" s="3">
        <f t="shared" si="122"/>
        <v>0</v>
      </c>
      <c r="BS298" s="3">
        <f t="shared" si="123"/>
        <v>0</v>
      </c>
      <c r="BT298" s="3">
        <f t="shared" si="111"/>
        <v>0</v>
      </c>
      <c r="BU298" s="3">
        <f t="shared" si="112"/>
        <v>0</v>
      </c>
      <c r="BV298" s="3">
        <f t="shared" si="113"/>
        <v>0</v>
      </c>
      <c r="BW298" s="3">
        <f t="shared" si="124"/>
        <v>0</v>
      </c>
      <c r="BX298" s="3">
        <f t="shared" si="114"/>
        <v>0</v>
      </c>
      <c r="BY298" s="3">
        <f t="shared" si="125"/>
        <v>40386142.975449987</v>
      </c>
    </row>
    <row r="299" spans="1:77" x14ac:dyDescent="0.25">
      <c r="A299">
        <v>82902</v>
      </c>
      <c r="B299" t="s">
        <v>369</v>
      </c>
      <c r="C299" s="37">
        <v>42779.493055555555</v>
      </c>
      <c r="D299" s="5" t="s">
        <v>75</v>
      </c>
      <c r="E299" s="2">
        <v>917.10500000000002</v>
      </c>
      <c r="F299" s="2">
        <v>75.457999999999998</v>
      </c>
      <c r="G299" s="2">
        <v>18.420000000000002</v>
      </c>
      <c r="H299" s="2">
        <v>0</v>
      </c>
      <c r="I299" s="2">
        <v>0</v>
      </c>
      <c r="J299" s="2">
        <v>0</v>
      </c>
      <c r="K299" s="2">
        <v>0</v>
      </c>
      <c r="L299" s="2">
        <v>57.613</v>
      </c>
      <c r="M299" s="2">
        <v>49.978000000000002</v>
      </c>
      <c r="N299" s="2">
        <v>853.33500000000004</v>
      </c>
      <c r="O299" s="2">
        <v>0</v>
      </c>
      <c r="P299" s="2">
        <v>39.006</v>
      </c>
      <c r="Q299" s="2">
        <v>0</v>
      </c>
      <c r="R299" s="3">
        <v>70162</v>
      </c>
      <c r="S299" s="3">
        <v>0</v>
      </c>
      <c r="T299" s="3">
        <v>0</v>
      </c>
      <c r="U299" s="3">
        <v>0</v>
      </c>
      <c r="V299" s="3">
        <v>71500</v>
      </c>
      <c r="W299" s="3">
        <v>23119</v>
      </c>
      <c r="X299" s="3">
        <v>26977</v>
      </c>
      <c r="Y299" s="4">
        <v>1</v>
      </c>
      <c r="Z299" s="4">
        <v>1.08</v>
      </c>
      <c r="AA299" s="5" t="s">
        <v>76</v>
      </c>
      <c r="AB299" s="3">
        <v>152364</v>
      </c>
      <c r="AC299" s="3">
        <v>3639354</v>
      </c>
      <c r="AD299" s="2">
        <v>1545.0048879000001</v>
      </c>
      <c r="AE299" s="3">
        <v>222131902</v>
      </c>
      <c r="AF299" s="3">
        <v>11310193</v>
      </c>
      <c r="AG299" s="3">
        <v>1244121</v>
      </c>
      <c r="AH299" s="3">
        <v>13232926</v>
      </c>
      <c r="AI299" s="4">
        <v>1.17</v>
      </c>
      <c r="AJ299" s="3">
        <v>1149677635</v>
      </c>
      <c r="AK299" s="3">
        <v>344051</v>
      </c>
      <c r="AL299" s="3">
        <v>0</v>
      </c>
      <c r="AM299" s="3">
        <v>0</v>
      </c>
      <c r="AN299" s="3">
        <v>275175</v>
      </c>
      <c r="AO299" s="3">
        <v>0</v>
      </c>
      <c r="AP299" s="3">
        <v>0</v>
      </c>
      <c r="AQ299" s="3">
        <v>5140</v>
      </c>
      <c r="AR299" s="3">
        <v>5432</v>
      </c>
      <c r="AS299" s="3">
        <v>8956174</v>
      </c>
      <c r="AT299" s="2">
        <v>1664.4159999999999</v>
      </c>
      <c r="AU299" s="2">
        <v>1580.4939999999999</v>
      </c>
      <c r="AV299" s="5" t="s">
        <v>1535</v>
      </c>
      <c r="AW299" s="3">
        <v>2034168</v>
      </c>
      <c r="AX299" s="3">
        <v>420800</v>
      </c>
      <c r="AY299" s="3">
        <v>52499</v>
      </c>
      <c r="AZ299" s="3">
        <v>17922</v>
      </c>
      <c r="BA299" s="3">
        <f t="shared" si="115"/>
        <v>6916</v>
      </c>
      <c r="BB299" s="3">
        <f t="shared" si="101"/>
        <v>5140</v>
      </c>
      <c r="BC299" s="3">
        <f t="shared" si="102"/>
        <v>5432</v>
      </c>
      <c r="BD299" s="3">
        <f t="shared" si="103"/>
        <v>6916</v>
      </c>
      <c r="BE299" s="3">
        <f t="shared" si="104"/>
        <v>8956175.4991600011</v>
      </c>
      <c r="BF299" s="3">
        <f t="shared" si="116"/>
        <v>8791394.4991600011</v>
      </c>
      <c r="BG299" s="2">
        <f t="shared" si="105"/>
        <v>1664.4166333300775</v>
      </c>
      <c r="BH299" s="6">
        <f t="shared" si="106"/>
        <v>1.4999999999999999E-2</v>
      </c>
      <c r="BI299" s="3">
        <f t="shared" si="117"/>
        <v>3740724.7554185367</v>
      </c>
      <c r="BJ299" s="3">
        <f t="shared" si="107"/>
        <v>855510149.53165984</v>
      </c>
      <c r="BK299" s="3">
        <f t="shared" si="118"/>
        <v>294167485.46834016</v>
      </c>
      <c r="BL299" s="3">
        <f t="shared" si="119"/>
        <v>2893933.859095748</v>
      </c>
      <c r="BM299" s="3">
        <f t="shared" si="108"/>
        <v>5056.5819713453857</v>
      </c>
      <c r="BN299" s="3">
        <f t="shared" si="109"/>
        <v>45784.822640986793</v>
      </c>
      <c r="BO299" s="3">
        <f t="shared" si="120"/>
        <v>60178.54627741986</v>
      </c>
      <c r="BP299" s="3">
        <f t="shared" si="121"/>
        <v>2776649.0364547614</v>
      </c>
      <c r="BQ299" s="3">
        <f t="shared" si="110"/>
        <v>531781114.34895974</v>
      </c>
      <c r="BR299" s="3">
        <f t="shared" si="122"/>
        <v>617896520.65104032</v>
      </c>
      <c r="BS299" s="3">
        <f t="shared" si="123"/>
        <v>668655.29411546129</v>
      </c>
      <c r="BT299" s="3">
        <f t="shared" si="111"/>
        <v>345.74618779985229</v>
      </c>
      <c r="BU299" s="3">
        <f t="shared" si="112"/>
        <v>17922</v>
      </c>
      <c r="BV299" s="3">
        <f t="shared" si="113"/>
        <v>13904.500074905736</v>
      </c>
      <c r="BW299" s="3">
        <f t="shared" si="124"/>
        <v>565328.7940405556</v>
      </c>
      <c r="BX299" s="3">
        <f t="shared" si="114"/>
        <v>3341977.830495317</v>
      </c>
      <c r="BY299" s="3">
        <f t="shared" si="125"/>
        <v>0</v>
      </c>
    </row>
    <row r="300" spans="1:77" x14ac:dyDescent="0.25">
      <c r="A300">
        <v>144903</v>
      </c>
      <c r="B300" t="s">
        <v>370</v>
      </c>
      <c r="C300" s="37">
        <v>42776.52847222222</v>
      </c>
      <c r="D300" s="5" t="s">
        <v>75</v>
      </c>
      <c r="E300" s="2">
        <v>152.80000000000001</v>
      </c>
      <c r="F300" s="2">
        <v>28.4</v>
      </c>
      <c r="G300" s="2">
        <v>7</v>
      </c>
      <c r="H300" s="2">
        <v>4</v>
      </c>
      <c r="I300" s="2">
        <v>0</v>
      </c>
      <c r="J300" s="2">
        <v>0</v>
      </c>
      <c r="K300" s="2">
        <v>0</v>
      </c>
      <c r="L300" s="2">
        <v>14</v>
      </c>
      <c r="M300" s="2">
        <v>2</v>
      </c>
      <c r="N300" s="2">
        <v>150</v>
      </c>
      <c r="O300" s="2">
        <v>0</v>
      </c>
      <c r="P300" s="2">
        <v>15</v>
      </c>
      <c r="Q300" s="2">
        <v>0</v>
      </c>
      <c r="R300" s="3">
        <v>15950</v>
      </c>
      <c r="S300" s="3">
        <v>0</v>
      </c>
      <c r="T300" s="3">
        <v>-1741</v>
      </c>
      <c r="U300" s="3">
        <v>-68</v>
      </c>
      <c r="V300" s="3">
        <v>0</v>
      </c>
      <c r="W300" s="3">
        <v>18868</v>
      </c>
      <c r="X300" s="3">
        <v>11054</v>
      </c>
      <c r="Y300" s="4">
        <v>0.98950000000000005</v>
      </c>
      <c r="Z300" s="4">
        <v>1.0900000000000001</v>
      </c>
      <c r="AA300" s="5" t="s">
        <v>75</v>
      </c>
      <c r="AB300" s="3">
        <v>98135</v>
      </c>
      <c r="AC300" s="3">
        <v>827726</v>
      </c>
      <c r="AD300" s="2">
        <v>329.7383519</v>
      </c>
      <c r="AE300" s="3">
        <v>72142539</v>
      </c>
      <c r="AF300" s="3">
        <v>1641889</v>
      </c>
      <c r="AG300" s="3">
        <v>199947</v>
      </c>
      <c r="AH300" s="3">
        <v>1941395</v>
      </c>
      <c r="AI300" s="4">
        <v>1.17</v>
      </c>
      <c r="AJ300" s="3">
        <v>154902253</v>
      </c>
      <c r="AK300" s="3">
        <v>67826</v>
      </c>
      <c r="AL300" s="3">
        <v>0</v>
      </c>
      <c r="AM300" s="3">
        <v>0</v>
      </c>
      <c r="AN300" s="3">
        <v>61082</v>
      </c>
      <c r="AO300" s="3">
        <v>0</v>
      </c>
      <c r="AP300" s="3">
        <v>0</v>
      </c>
      <c r="AQ300" s="3">
        <v>5086</v>
      </c>
      <c r="AR300" s="3">
        <v>5411</v>
      </c>
      <c r="AS300" s="3">
        <v>1916084</v>
      </c>
      <c r="AT300" s="2">
        <v>359.12700000000001</v>
      </c>
      <c r="AU300" s="2">
        <v>310.56200000000001</v>
      </c>
      <c r="AV300" s="5" t="s">
        <v>1733</v>
      </c>
      <c r="AW300" s="3">
        <v>0</v>
      </c>
      <c r="AX300" s="3">
        <v>45991</v>
      </c>
      <c r="AY300" s="3">
        <v>0</v>
      </c>
      <c r="AZ300" s="3">
        <v>1981</v>
      </c>
      <c r="BA300" s="3">
        <f t="shared" si="115"/>
        <v>7369</v>
      </c>
      <c r="BB300" s="3">
        <f t="shared" si="101"/>
        <v>5086</v>
      </c>
      <c r="BC300" s="3">
        <f t="shared" si="102"/>
        <v>5411</v>
      </c>
      <c r="BD300" s="3">
        <f t="shared" si="103"/>
        <v>7369</v>
      </c>
      <c r="BE300" s="3">
        <f t="shared" si="104"/>
        <v>1916083.2600000002</v>
      </c>
      <c r="BF300" s="3">
        <f t="shared" si="116"/>
        <v>1883006.2600000002</v>
      </c>
      <c r="BG300" s="2">
        <f t="shared" si="105"/>
        <v>359.11461126288168</v>
      </c>
      <c r="BH300" s="6">
        <f t="shared" si="106"/>
        <v>1.4999999999999999E-2</v>
      </c>
      <c r="BI300" s="3">
        <f t="shared" si="117"/>
        <v>940519.59032216377</v>
      </c>
      <c r="BJ300" s="3">
        <f t="shared" si="107"/>
        <v>184584910.18912119</v>
      </c>
      <c r="BK300" s="3">
        <f t="shared" si="118"/>
        <v>0</v>
      </c>
      <c r="BL300" s="3">
        <f t="shared" si="119"/>
        <v>0</v>
      </c>
      <c r="BM300" s="3">
        <f t="shared" si="108"/>
        <v>0</v>
      </c>
      <c r="BN300" s="3">
        <f t="shared" si="109"/>
        <v>0</v>
      </c>
      <c r="BO300" s="3">
        <f t="shared" si="120"/>
        <v>0</v>
      </c>
      <c r="BP300" s="3">
        <f t="shared" si="121"/>
        <v>0</v>
      </c>
      <c r="BQ300" s="3">
        <f t="shared" si="110"/>
        <v>114737118.2984907</v>
      </c>
      <c r="BR300" s="3">
        <f t="shared" si="122"/>
        <v>40165134.701509297</v>
      </c>
      <c r="BS300" s="3">
        <f t="shared" si="123"/>
        <v>51844.941133055567</v>
      </c>
      <c r="BT300" s="3">
        <f t="shared" si="111"/>
        <v>412.40889181902349</v>
      </c>
      <c r="BU300" s="3">
        <f t="shared" si="112"/>
        <v>1981</v>
      </c>
      <c r="BV300" s="3">
        <f t="shared" si="113"/>
        <v>1631.194421686107</v>
      </c>
      <c r="BW300" s="3">
        <f t="shared" si="124"/>
        <v>48232.746711369458</v>
      </c>
      <c r="BX300" s="3">
        <f t="shared" si="114"/>
        <v>48232.746711369458</v>
      </c>
      <c r="BY300" s="3">
        <f t="shared" si="125"/>
        <v>383325.46656500013</v>
      </c>
    </row>
    <row r="301" spans="1:77" x14ac:dyDescent="0.25">
      <c r="A301">
        <v>35901</v>
      </c>
      <c r="B301" t="s">
        <v>371</v>
      </c>
      <c r="C301" s="37">
        <v>42779.493055555555</v>
      </c>
      <c r="D301" s="5" t="s">
        <v>75</v>
      </c>
      <c r="E301" s="2">
        <v>1006.7670000000001</v>
      </c>
      <c r="F301" s="2">
        <v>84.344999999999999</v>
      </c>
      <c r="G301" s="2">
        <v>14.9</v>
      </c>
      <c r="H301" s="2">
        <v>0</v>
      </c>
      <c r="I301" s="2">
        <v>0</v>
      </c>
      <c r="J301" s="2">
        <v>0</v>
      </c>
      <c r="K301" s="2">
        <v>0</v>
      </c>
      <c r="L301" s="2">
        <v>87</v>
      </c>
      <c r="M301" s="2">
        <v>29</v>
      </c>
      <c r="N301" s="2">
        <v>1032</v>
      </c>
      <c r="O301" s="2">
        <v>1</v>
      </c>
      <c r="P301" s="2">
        <v>200.322</v>
      </c>
      <c r="Q301" s="2">
        <v>0</v>
      </c>
      <c r="R301" s="3">
        <v>83600</v>
      </c>
      <c r="S301" s="3">
        <v>0</v>
      </c>
      <c r="T301" s="3">
        <v>-4449</v>
      </c>
      <c r="U301" s="3">
        <v>-172</v>
      </c>
      <c r="V301" s="3">
        <v>0</v>
      </c>
      <c r="W301" s="3">
        <v>53900</v>
      </c>
      <c r="X301" s="3">
        <v>134636</v>
      </c>
      <c r="Y301" s="4">
        <v>1</v>
      </c>
      <c r="Z301" s="4">
        <v>1.08</v>
      </c>
      <c r="AA301" s="5" t="s">
        <v>76</v>
      </c>
      <c r="AB301" s="3">
        <v>681341</v>
      </c>
      <c r="AC301" s="3">
        <v>4748368</v>
      </c>
      <c r="AD301" s="2">
        <v>2067.1884147999999</v>
      </c>
      <c r="AE301" s="3">
        <v>193889518</v>
      </c>
      <c r="AF301" s="3">
        <v>4577834</v>
      </c>
      <c r="AG301" s="3">
        <v>0</v>
      </c>
      <c r="AH301" s="3">
        <v>4760947</v>
      </c>
      <c r="AI301" s="4">
        <v>1.04</v>
      </c>
      <c r="AJ301" s="3">
        <v>395868644</v>
      </c>
      <c r="AK301" s="3">
        <v>425532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5140</v>
      </c>
      <c r="AR301" s="3">
        <v>5432</v>
      </c>
      <c r="AS301" s="3">
        <v>9927218</v>
      </c>
      <c r="AT301" s="2">
        <v>1854.297</v>
      </c>
      <c r="AV301" s="5" t="s">
        <v>1392</v>
      </c>
      <c r="AX301" s="3">
        <v>0</v>
      </c>
      <c r="AZ301" s="3">
        <v>0</v>
      </c>
      <c r="BA301" s="3">
        <f t="shared" si="115"/>
        <v>6721</v>
      </c>
      <c r="BB301" s="3">
        <f t="shared" si="101"/>
        <v>5140</v>
      </c>
      <c r="BC301" s="3">
        <f t="shared" si="102"/>
        <v>5432</v>
      </c>
      <c r="BD301" s="3">
        <f t="shared" si="103"/>
        <v>6721</v>
      </c>
      <c r="BE301" s="3">
        <f t="shared" si="104"/>
        <v>9927218.8982000034</v>
      </c>
      <c r="BF301" s="3">
        <f t="shared" si="116"/>
        <v>9794167.8982000034</v>
      </c>
      <c r="BG301" s="2">
        <f t="shared" si="105"/>
        <v>1854.2650953667421</v>
      </c>
      <c r="BH301" s="6">
        <f t="shared" si="106"/>
        <v>1.4999999999999999E-2</v>
      </c>
      <c r="BI301" s="3">
        <f t="shared" si="117"/>
        <v>4444909.3224339532</v>
      </c>
      <c r="BJ301" s="3">
        <f t="shared" si="107"/>
        <v>953092259.01850545</v>
      </c>
      <c r="BK301" s="3">
        <f t="shared" si="118"/>
        <v>0</v>
      </c>
      <c r="BL301" s="3">
        <f t="shared" si="119"/>
        <v>0</v>
      </c>
      <c r="BM301" s="3">
        <f t="shared" si="108"/>
        <v>0</v>
      </c>
      <c r="BN301" s="3">
        <f t="shared" si="109"/>
        <v>0</v>
      </c>
      <c r="BO301" s="3">
        <f t="shared" si="120"/>
        <v>0</v>
      </c>
      <c r="BP301" s="3">
        <f t="shared" si="121"/>
        <v>0</v>
      </c>
      <c r="BQ301" s="3">
        <f t="shared" si="110"/>
        <v>592437697.96967411</v>
      </c>
      <c r="BR301" s="3">
        <f t="shared" si="122"/>
        <v>0</v>
      </c>
      <c r="BS301" s="3">
        <f t="shared" si="123"/>
        <v>0</v>
      </c>
      <c r="BT301" s="3">
        <f t="shared" si="111"/>
        <v>0</v>
      </c>
      <c r="BU301" s="3">
        <f t="shared" si="112"/>
        <v>0</v>
      </c>
      <c r="BV301" s="3">
        <f t="shared" si="113"/>
        <v>0</v>
      </c>
      <c r="BW301" s="3">
        <f t="shared" si="124"/>
        <v>0</v>
      </c>
      <c r="BX301" s="3">
        <f t="shared" si="114"/>
        <v>0</v>
      </c>
      <c r="BY301" s="3">
        <f t="shared" si="125"/>
        <v>5968532.458200004</v>
      </c>
    </row>
    <row r="302" spans="1:77" x14ac:dyDescent="0.25">
      <c r="A302">
        <v>133905</v>
      </c>
      <c r="B302" t="s">
        <v>372</v>
      </c>
      <c r="C302" s="37">
        <v>42776.52847222222</v>
      </c>
      <c r="D302" s="5" t="s">
        <v>75</v>
      </c>
      <c r="E302" s="2">
        <v>60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4">
        <v>0.65329999999999999</v>
      </c>
      <c r="Z302" s="4">
        <v>1.05</v>
      </c>
      <c r="AA302" s="5" t="s">
        <v>75</v>
      </c>
      <c r="AB302" s="3">
        <v>75689</v>
      </c>
      <c r="AC302" s="3">
        <v>47577</v>
      </c>
      <c r="AD302" s="2">
        <v>25.182240499999999</v>
      </c>
      <c r="AE302" s="3">
        <v>16311697</v>
      </c>
      <c r="AF302" s="3">
        <v>442570</v>
      </c>
      <c r="AG302" s="3">
        <v>92606</v>
      </c>
      <c r="AH302" s="3">
        <v>575822</v>
      </c>
      <c r="AI302" s="4">
        <v>0.85</v>
      </c>
      <c r="AJ302" s="3">
        <v>62771760</v>
      </c>
      <c r="AK302" s="3">
        <v>6914</v>
      </c>
      <c r="AL302" s="3">
        <v>6</v>
      </c>
      <c r="AM302" s="3">
        <v>2660</v>
      </c>
      <c r="AN302" s="3">
        <v>7044</v>
      </c>
      <c r="AO302" s="3">
        <v>0</v>
      </c>
      <c r="AP302" s="3">
        <v>0</v>
      </c>
      <c r="AQ302" s="3">
        <v>3358</v>
      </c>
      <c r="AR302" s="3">
        <v>3477</v>
      </c>
      <c r="AS302" s="3">
        <v>288960</v>
      </c>
      <c r="AT302" s="2">
        <v>84.578999999999994</v>
      </c>
      <c r="AU302" s="2">
        <v>133.565</v>
      </c>
      <c r="AV302" s="5" t="s">
        <v>1710</v>
      </c>
      <c r="AW302" s="3">
        <v>0</v>
      </c>
      <c r="AX302" s="3">
        <v>26808</v>
      </c>
      <c r="AY302" s="3">
        <v>0</v>
      </c>
      <c r="AZ302" s="3">
        <v>1131</v>
      </c>
      <c r="BA302" s="3">
        <f t="shared" si="115"/>
        <v>4816</v>
      </c>
      <c r="BB302" s="3">
        <f t="shared" si="101"/>
        <v>3358</v>
      </c>
      <c r="BC302" s="3">
        <f t="shared" si="102"/>
        <v>3477</v>
      </c>
      <c r="BD302" s="3">
        <f t="shared" si="103"/>
        <v>4816</v>
      </c>
      <c r="BE302" s="3">
        <f t="shared" si="104"/>
        <v>288960</v>
      </c>
      <c r="BF302" s="3">
        <f t="shared" si="116"/>
        <v>288960</v>
      </c>
      <c r="BG302" s="2">
        <f t="shared" si="105"/>
        <v>84.578673467762215</v>
      </c>
      <c r="BH302" s="6">
        <f t="shared" si="106"/>
        <v>1.4999999999999999E-2</v>
      </c>
      <c r="BI302" s="3">
        <f t="shared" si="117"/>
        <v>407095.02209941082</v>
      </c>
      <c r="BJ302" s="3">
        <f t="shared" si="107"/>
        <v>43617323.796365447</v>
      </c>
      <c r="BK302" s="3">
        <f t="shared" si="118"/>
        <v>19154436.203634553</v>
      </c>
      <c r="BL302" s="3">
        <f t="shared" si="119"/>
        <v>135047.65248963138</v>
      </c>
      <c r="BM302" s="3">
        <f t="shared" si="108"/>
        <v>3635.9324981324398</v>
      </c>
      <c r="BN302" s="3">
        <f t="shared" si="109"/>
        <v>0</v>
      </c>
      <c r="BO302" s="3">
        <f t="shared" si="120"/>
        <v>1652.0307736365812</v>
      </c>
      <c r="BP302" s="3">
        <f t="shared" si="121"/>
        <v>119087.65248963138</v>
      </c>
      <c r="BQ302" s="3">
        <f t="shared" si="110"/>
        <v>29921152.748627327</v>
      </c>
      <c r="BR302" s="3">
        <f t="shared" si="122"/>
        <v>32850607.251372673</v>
      </c>
      <c r="BS302" s="3">
        <f t="shared" si="123"/>
        <v>48463.884637305338</v>
      </c>
      <c r="BT302" s="3">
        <f t="shared" si="111"/>
        <v>521.90597881060114</v>
      </c>
      <c r="BU302" s="3">
        <f t="shared" si="112"/>
        <v>1131</v>
      </c>
      <c r="BV302" s="3">
        <f t="shared" si="113"/>
        <v>592.85613155659007</v>
      </c>
      <c r="BW302" s="3">
        <f t="shared" si="124"/>
        <v>30780.028505748742</v>
      </c>
      <c r="BX302" s="3">
        <f t="shared" si="114"/>
        <v>149867.68099538013</v>
      </c>
      <c r="BY302" s="3">
        <f t="shared" si="125"/>
        <v>0</v>
      </c>
    </row>
    <row r="303" spans="1:77" x14ac:dyDescent="0.25">
      <c r="A303">
        <v>74904</v>
      </c>
      <c r="B303" t="s">
        <v>373</v>
      </c>
      <c r="C303" s="37">
        <v>42779.493055555555</v>
      </c>
      <c r="D303" s="5" t="s">
        <v>75</v>
      </c>
      <c r="E303" s="2">
        <v>356.27499999999998</v>
      </c>
      <c r="F303" s="2">
        <v>42.3</v>
      </c>
      <c r="G303" s="2">
        <v>0.56899999999999995</v>
      </c>
      <c r="H303" s="2">
        <v>0</v>
      </c>
      <c r="I303" s="2">
        <v>0</v>
      </c>
      <c r="J303" s="2">
        <v>0</v>
      </c>
      <c r="K303" s="2">
        <v>0</v>
      </c>
      <c r="L303" s="2">
        <v>14.61</v>
      </c>
      <c r="M303" s="2">
        <v>14.709</v>
      </c>
      <c r="N303" s="2">
        <v>193.876</v>
      </c>
      <c r="O303" s="2">
        <v>0</v>
      </c>
      <c r="P303" s="2">
        <v>5.43</v>
      </c>
      <c r="Q303" s="2">
        <v>0</v>
      </c>
      <c r="R303" s="3">
        <v>27050</v>
      </c>
      <c r="S303" s="3">
        <v>0</v>
      </c>
      <c r="T303" s="3">
        <v>-459</v>
      </c>
      <c r="U303" s="3">
        <v>-18</v>
      </c>
      <c r="V303" s="3">
        <v>0</v>
      </c>
      <c r="W303" s="3">
        <v>21703</v>
      </c>
      <c r="X303" s="3">
        <v>3867</v>
      </c>
      <c r="Y303" s="4">
        <v>1</v>
      </c>
      <c r="Z303" s="4">
        <v>1.08</v>
      </c>
      <c r="AA303" s="5" t="s">
        <v>75</v>
      </c>
      <c r="AB303" s="3">
        <v>13374</v>
      </c>
      <c r="AC303" s="3">
        <v>841208</v>
      </c>
      <c r="AD303" s="2">
        <v>277.17441059999999</v>
      </c>
      <c r="AE303" s="3">
        <v>11346341</v>
      </c>
      <c r="AF303" s="3">
        <v>436971</v>
      </c>
      <c r="AG303" s="3">
        <v>0</v>
      </c>
      <c r="AH303" s="3">
        <v>454450</v>
      </c>
      <c r="AI303" s="4">
        <v>1.04</v>
      </c>
      <c r="AJ303" s="3">
        <v>40805107</v>
      </c>
      <c r="AK303" s="3">
        <v>140916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5140</v>
      </c>
      <c r="AR303" s="3">
        <v>5432</v>
      </c>
      <c r="AS303" s="3">
        <v>3323990</v>
      </c>
      <c r="AT303" s="2">
        <v>620.16899999999998</v>
      </c>
      <c r="AV303" s="5" t="s">
        <v>1513</v>
      </c>
      <c r="AX303" s="3">
        <v>0</v>
      </c>
      <c r="AZ303" s="3">
        <v>0</v>
      </c>
      <c r="BA303" s="3">
        <f t="shared" si="115"/>
        <v>7121</v>
      </c>
      <c r="BB303" s="3">
        <f t="shared" si="101"/>
        <v>5140</v>
      </c>
      <c r="BC303" s="3">
        <f t="shared" si="102"/>
        <v>5432</v>
      </c>
      <c r="BD303" s="3">
        <f t="shared" si="103"/>
        <v>7121</v>
      </c>
      <c r="BE303" s="3">
        <f t="shared" si="104"/>
        <v>3323990.68928</v>
      </c>
      <c r="BF303" s="3">
        <f t="shared" si="116"/>
        <v>3275696.68928</v>
      </c>
      <c r="BG303" s="2">
        <f t="shared" si="105"/>
        <v>620.16601073957474</v>
      </c>
      <c r="BH303" s="6">
        <f t="shared" si="106"/>
        <v>1.4999999999999999E-2</v>
      </c>
      <c r="BI303" s="3">
        <f t="shared" si="117"/>
        <v>1771175.0499731654</v>
      </c>
      <c r="BJ303" s="3">
        <f t="shared" si="107"/>
        <v>318765329.52014142</v>
      </c>
      <c r="BK303" s="3">
        <f t="shared" si="118"/>
        <v>0</v>
      </c>
      <c r="BL303" s="3">
        <f t="shared" si="119"/>
        <v>0</v>
      </c>
      <c r="BM303" s="3">
        <f t="shared" si="108"/>
        <v>0</v>
      </c>
      <c r="BN303" s="3">
        <f t="shared" si="109"/>
        <v>0</v>
      </c>
      <c r="BO303" s="3">
        <f t="shared" si="120"/>
        <v>0</v>
      </c>
      <c r="BP303" s="3">
        <f t="shared" si="121"/>
        <v>0</v>
      </c>
      <c r="BQ303" s="3">
        <f t="shared" si="110"/>
        <v>198143040.43129414</v>
      </c>
      <c r="BR303" s="3">
        <f t="shared" si="122"/>
        <v>0</v>
      </c>
      <c r="BS303" s="3">
        <f t="shared" si="123"/>
        <v>0</v>
      </c>
      <c r="BT303" s="3">
        <f t="shared" si="111"/>
        <v>0</v>
      </c>
      <c r="BU303" s="3">
        <f t="shared" si="112"/>
        <v>0</v>
      </c>
      <c r="BV303" s="3">
        <f t="shared" si="113"/>
        <v>0</v>
      </c>
      <c r="BW303" s="3">
        <f t="shared" si="124"/>
        <v>0</v>
      </c>
      <c r="BX303" s="3">
        <f t="shared" si="114"/>
        <v>0</v>
      </c>
      <c r="BY303" s="3">
        <f t="shared" si="125"/>
        <v>2915939.6192800002</v>
      </c>
    </row>
    <row r="304" spans="1:77" x14ac:dyDescent="0.25">
      <c r="A304">
        <v>108902</v>
      </c>
      <c r="B304" t="s">
        <v>374</v>
      </c>
      <c r="C304" s="37">
        <v>42779.493055555555</v>
      </c>
      <c r="D304" s="5" t="s">
        <v>75</v>
      </c>
      <c r="E304" s="2">
        <v>13772.72</v>
      </c>
      <c r="F304" s="2">
        <v>572.28</v>
      </c>
      <c r="G304" s="2">
        <v>475</v>
      </c>
      <c r="H304" s="2">
        <v>0</v>
      </c>
      <c r="I304" s="2">
        <v>0</v>
      </c>
      <c r="J304" s="2">
        <v>0</v>
      </c>
      <c r="K304" s="2">
        <v>0</v>
      </c>
      <c r="L304" s="2">
        <v>550</v>
      </c>
      <c r="M304" s="2">
        <v>725.25</v>
      </c>
      <c r="N304" s="2">
        <v>14360</v>
      </c>
      <c r="O304" s="2">
        <v>7.5</v>
      </c>
      <c r="P304" s="2">
        <v>6920</v>
      </c>
      <c r="Q304" s="2">
        <v>0</v>
      </c>
      <c r="R304" s="3">
        <v>947375</v>
      </c>
      <c r="S304" s="3">
        <v>0</v>
      </c>
      <c r="T304" s="3">
        <v>-12688</v>
      </c>
      <c r="U304" s="3">
        <v>-491</v>
      </c>
      <c r="V304" s="3">
        <v>0</v>
      </c>
      <c r="W304" s="3">
        <v>1225837</v>
      </c>
      <c r="X304" s="3">
        <v>4011524</v>
      </c>
      <c r="Y304" s="4">
        <v>1</v>
      </c>
      <c r="Z304" s="4">
        <v>1.18</v>
      </c>
      <c r="AA304" s="5" t="s">
        <v>75</v>
      </c>
      <c r="AB304" s="3">
        <v>391077</v>
      </c>
      <c r="AC304" s="3">
        <v>27448748</v>
      </c>
      <c r="AD304" s="2">
        <v>11274.4335438</v>
      </c>
      <c r="AE304" s="3">
        <v>286646633</v>
      </c>
      <c r="AF304" s="3">
        <v>11117137</v>
      </c>
      <c r="AG304" s="3">
        <v>1222885</v>
      </c>
      <c r="AH304" s="3">
        <v>13007050</v>
      </c>
      <c r="AI304" s="4">
        <v>1.17</v>
      </c>
      <c r="AJ304" s="3">
        <v>1129089583</v>
      </c>
      <c r="AK304" s="3">
        <v>5548441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5140</v>
      </c>
      <c r="AR304" s="3">
        <v>5797</v>
      </c>
      <c r="AS304" s="3">
        <v>113921006</v>
      </c>
      <c r="AT304" s="2">
        <v>20511.242999999999</v>
      </c>
      <c r="AV304" s="5" t="s">
        <v>1378</v>
      </c>
      <c r="BA304" s="3">
        <f t="shared" si="115"/>
        <v>5797</v>
      </c>
      <c r="BB304" s="3">
        <f t="shared" si="101"/>
        <v>5140</v>
      </c>
      <c r="BC304" s="3">
        <f t="shared" si="102"/>
        <v>5797</v>
      </c>
      <c r="BD304" s="3">
        <f t="shared" si="103"/>
        <v>5797</v>
      </c>
      <c r="BE304" s="3">
        <f t="shared" si="104"/>
        <v>113921004.685</v>
      </c>
      <c r="BF304" s="3">
        <f t="shared" si="116"/>
        <v>111760480.685</v>
      </c>
      <c r="BG304" s="2">
        <f t="shared" si="105"/>
        <v>20511.152240489431</v>
      </c>
      <c r="BH304" s="6">
        <f t="shared" si="106"/>
        <v>1.4999999999999999E-2</v>
      </c>
      <c r="BI304" s="3">
        <f t="shared" si="117"/>
        <v>45099503.901639961</v>
      </c>
      <c r="BJ304" s="3">
        <f t="shared" si="107"/>
        <v>10542732251.611568</v>
      </c>
      <c r="BK304" s="3">
        <f t="shared" si="118"/>
        <v>0</v>
      </c>
      <c r="BL304" s="3">
        <f t="shared" si="119"/>
        <v>0</v>
      </c>
      <c r="BM304" s="3">
        <f t="shared" si="108"/>
        <v>0</v>
      </c>
      <c r="BN304" s="3">
        <f t="shared" si="109"/>
        <v>0</v>
      </c>
      <c r="BO304" s="3">
        <f t="shared" si="120"/>
        <v>0</v>
      </c>
      <c r="BP304" s="3">
        <f t="shared" si="121"/>
        <v>0</v>
      </c>
      <c r="BQ304" s="3">
        <f t="shared" si="110"/>
        <v>6553313140.8363733</v>
      </c>
      <c r="BR304" s="3">
        <f t="shared" si="122"/>
        <v>0</v>
      </c>
      <c r="BS304" s="3">
        <f t="shared" si="123"/>
        <v>0</v>
      </c>
      <c r="BT304" s="3">
        <f t="shared" si="111"/>
        <v>0</v>
      </c>
      <c r="BU304" s="3">
        <f t="shared" si="112"/>
        <v>0</v>
      </c>
      <c r="BV304" s="3">
        <f t="shared" si="113"/>
        <v>0</v>
      </c>
      <c r="BW304" s="3">
        <f t="shared" si="124"/>
        <v>0</v>
      </c>
      <c r="BX304" s="3">
        <f t="shared" si="114"/>
        <v>0</v>
      </c>
      <c r="BY304" s="3">
        <f t="shared" si="125"/>
        <v>102630108.855</v>
      </c>
    </row>
    <row r="305" spans="1:77" x14ac:dyDescent="0.25">
      <c r="A305">
        <v>86024</v>
      </c>
      <c r="B305" t="s">
        <v>375</v>
      </c>
      <c r="C305" s="37">
        <v>42776.52847222222</v>
      </c>
      <c r="D305" s="5" t="s">
        <v>75</v>
      </c>
      <c r="E305" s="2">
        <v>75</v>
      </c>
      <c r="F305" s="2">
        <v>2.2200000000000002</v>
      </c>
      <c r="G305" s="2">
        <v>2.8119999999999998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">
        <v>0</v>
      </c>
      <c r="S305" s="3">
        <v>0</v>
      </c>
      <c r="T305" s="3">
        <v>-462</v>
      </c>
      <c r="U305" s="3">
        <v>0</v>
      </c>
      <c r="V305" s="3">
        <v>0</v>
      </c>
      <c r="W305" s="3">
        <v>0</v>
      </c>
      <c r="X305" s="3">
        <v>0</v>
      </c>
      <c r="Y305" s="4">
        <v>0.92669999999999997</v>
      </c>
      <c r="Z305" s="4">
        <v>1.05</v>
      </c>
      <c r="AA305" s="5" t="s">
        <v>75</v>
      </c>
      <c r="AB305" s="3">
        <v>21525</v>
      </c>
      <c r="AC305" s="3">
        <v>102813</v>
      </c>
      <c r="AD305" s="2">
        <v>48.636093799999998</v>
      </c>
      <c r="AE305" s="3">
        <v>9264190</v>
      </c>
      <c r="AF305" s="3">
        <v>406420</v>
      </c>
      <c r="AG305" s="3">
        <v>0</v>
      </c>
      <c r="AH305" s="3">
        <v>406420</v>
      </c>
      <c r="AI305" s="4">
        <v>0.92669999999999997</v>
      </c>
      <c r="AJ305" s="3">
        <v>41092031</v>
      </c>
      <c r="AK305" s="3">
        <v>3769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4763</v>
      </c>
      <c r="AR305" s="3">
        <v>4932</v>
      </c>
      <c r="AS305" s="3">
        <v>546630</v>
      </c>
      <c r="AT305" s="2">
        <v>112.892</v>
      </c>
      <c r="AU305" s="2">
        <v>112.892</v>
      </c>
      <c r="AV305" s="5" t="s">
        <v>1435</v>
      </c>
      <c r="AW305" s="3">
        <v>0</v>
      </c>
      <c r="AX305" s="3">
        <v>0</v>
      </c>
      <c r="AY305" s="3">
        <v>0</v>
      </c>
      <c r="AZ305" s="3">
        <v>0</v>
      </c>
      <c r="BA305" s="3">
        <f t="shared" si="115"/>
        <v>6812</v>
      </c>
      <c r="BB305" s="3">
        <f t="shared" si="101"/>
        <v>4763</v>
      </c>
      <c r="BC305" s="3">
        <f t="shared" si="102"/>
        <v>4932</v>
      </c>
      <c r="BD305" s="3">
        <f t="shared" si="103"/>
        <v>6812</v>
      </c>
      <c r="BE305" s="3">
        <f t="shared" si="104"/>
        <v>546631.51839999994</v>
      </c>
      <c r="BF305" s="3">
        <f t="shared" si="116"/>
        <v>547093.51839999994</v>
      </c>
      <c r="BG305" s="2">
        <f t="shared" si="105"/>
        <v>112.89526774479337</v>
      </c>
      <c r="BH305" s="6">
        <f t="shared" si="106"/>
        <v>1.4999999999999999E-2</v>
      </c>
      <c r="BI305" s="3">
        <f t="shared" si="117"/>
        <v>284847.34856153105</v>
      </c>
      <c r="BJ305" s="3">
        <f t="shared" si="107"/>
        <v>58028167.620823793</v>
      </c>
      <c r="BK305" s="3">
        <f t="shared" si="118"/>
        <v>0</v>
      </c>
      <c r="BL305" s="3">
        <f t="shared" si="119"/>
        <v>0</v>
      </c>
      <c r="BM305" s="3">
        <f t="shared" si="108"/>
        <v>0</v>
      </c>
      <c r="BN305" s="3">
        <f t="shared" si="109"/>
        <v>0</v>
      </c>
      <c r="BO305" s="3">
        <f t="shared" si="120"/>
        <v>0</v>
      </c>
      <c r="BP305" s="3">
        <f t="shared" si="121"/>
        <v>0</v>
      </c>
      <c r="BQ305" s="3">
        <f t="shared" si="110"/>
        <v>36070038.044461481</v>
      </c>
      <c r="BR305" s="3">
        <f t="shared" si="122"/>
        <v>5021992.9555385187</v>
      </c>
      <c r="BS305" s="3">
        <f t="shared" si="123"/>
        <v>0</v>
      </c>
      <c r="BT305" s="3">
        <f t="shared" si="111"/>
        <v>0</v>
      </c>
      <c r="BU305" s="3">
        <f t="shared" si="112"/>
        <v>0</v>
      </c>
      <c r="BV305" s="3">
        <f t="shared" si="113"/>
        <v>0</v>
      </c>
      <c r="BW305" s="3">
        <f t="shared" si="124"/>
        <v>0</v>
      </c>
      <c r="BX305" s="3">
        <f t="shared" si="114"/>
        <v>0</v>
      </c>
      <c r="BY305" s="3">
        <f t="shared" si="125"/>
        <v>165831.6671229999</v>
      </c>
    </row>
    <row r="306" spans="1:77" x14ac:dyDescent="0.25">
      <c r="A306">
        <v>174911</v>
      </c>
      <c r="B306" t="s">
        <v>376</v>
      </c>
      <c r="C306" s="37">
        <v>42776.52847222222</v>
      </c>
      <c r="D306" s="5" t="s">
        <v>75</v>
      </c>
      <c r="E306" s="2">
        <v>429.21499999999997</v>
      </c>
      <c r="F306" s="2">
        <v>35.671999999999997</v>
      </c>
      <c r="G306" s="2">
        <v>5.1360000000000001</v>
      </c>
      <c r="H306" s="2">
        <v>0</v>
      </c>
      <c r="I306" s="2">
        <v>0</v>
      </c>
      <c r="J306" s="2">
        <v>0</v>
      </c>
      <c r="K306" s="2">
        <v>0</v>
      </c>
      <c r="L306" s="2">
        <v>21.760999999999999</v>
      </c>
      <c r="M306" s="2">
        <v>23.132999999999999</v>
      </c>
      <c r="N306" s="2">
        <v>185.41900000000001</v>
      </c>
      <c r="O306" s="2">
        <v>0</v>
      </c>
      <c r="P306" s="2">
        <v>13.901999999999999</v>
      </c>
      <c r="Q306" s="2">
        <v>0</v>
      </c>
      <c r="R306" s="3">
        <v>28706</v>
      </c>
      <c r="S306" s="3">
        <v>0</v>
      </c>
      <c r="T306" s="3">
        <v>-1755</v>
      </c>
      <c r="U306" s="3">
        <v>-68</v>
      </c>
      <c r="V306" s="3">
        <v>0</v>
      </c>
      <c r="W306" s="3">
        <v>41034</v>
      </c>
      <c r="X306" s="3">
        <v>9433</v>
      </c>
      <c r="Y306" s="4">
        <v>1</v>
      </c>
      <c r="Z306" s="4">
        <v>1.03</v>
      </c>
      <c r="AA306" s="5" t="s">
        <v>75</v>
      </c>
      <c r="AB306" s="3">
        <v>0</v>
      </c>
      <c r="AC306" s="3">
        <v>961029</v>
      </c>
      <c r="AD306" s="2">
        <v>355.02628700000002</v>
      </c>
      <c r="AE306" s="3">
        <v>34374367</v>
      </c>
      <c r="AF306" s="3">
        <v>1339829</v>
      </c>
      <c r="AG306" s="3">
        <v>0</v>
      </c>
      <c r="AH306" s="3">
        <v>1393422</v>
      </c>
      <c r="AI306" s="4">
        <v>1.04</v>
      </c>
      <c r="AJ306" s="3">
        <v>156162388</v>
      </c>
      <c r="AK306" s="3">
        <v>178486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5140</v>
      </c>
      <c r="AR306" s="3">
        <v>5249</v>
      </c>
      <c r="AS306" s="3">
        <v>3739716</v>
      </c>
      <c r="AT306" s="2">
        <v>706.94100000000003</v>
      </c>
      <c r="AV306" s="5" t="s">
        <v>1804</v>
      </c>
      <c r="AX306" s="3">
        <v>0</v>
      </c>
      <c r="AZ306" s="3">
        <v>0</v>
      </c>
      <c r="BA306" s="3">
        <f t="shared" si="115"/>
        <v>6785</v>
      </c>
      <c r="BB306" s="3">
        <f t="shared" si="101"/>
        <v>5140</v>
      </c>
      <c r="BC306" s="3">
        <f t="shared" si="102"/>
        <v>5249</v>
      </c>
      <c r="BD306" s="3">
        <f t="shared" si="103"/>
        <v>6785</v>
      </c>
      <c r="BE306" s="3">
        <f t="shared" si="104"/>
        <v>3739714.1293500001</v>
      </c>
      <c r="BF306" s="3">
        <f t="shared" si="116"/>
        <v>3671729.1293500001</v>
      </c>
      <c r="BG306" s="2">
        <f t="shared" si="105"/>
        <v>706.92720282494327</v>
      </c>
      <c r="BH306" s="6">
        <f t="shared" si="106"/>
        <v>1.4999999999999999E-2</v>
      </c>
      <c r="BI306" s="3">
        <f t="shared" si="117"/>
        <v>1735111.8593147171</v>
      </c>
      <c r="BJ306" s="3">
        <f t="shared" si="107"/>
        <v>363360582.25202084</v>
      </c>
      <c r="BK306" s="3">
        <f t="shared" si="118"/>
        <v>0</v>
      </c>
      <c r="BL306" s="3">
        <f t="shared" si="119"/>
        <v>0</v>
      </c>
      <c r="BM306" s="3">
        <f t="shared" si="108"/>
        <v>0</v>
      </c>
      <c r="BN306" s="3">
        <f t="shared" si="109"/>
        <v>0</v>
      </c>
      <c r="BO306" s="3">
        <f t="shared" si="120"/>
        <v>0</v>
      </c>
      <c r="BP306" s="3">
        <f t="shared" si="121"/>
        <v>0</v>
      </c>
      <c r="BQ306" s="3">
        <f t="shared" si="110"/>
        <v>225863241.30256936</v>
      </c>
      <c r="BR306" s="3">
        <f t="shared" si="122"/>
        <v>0</v>
      </c>
      <c r="BS306" s="3">
        <f t="shared" si="123"/>
        <v>0</v>
      </c>
      <c r="BT306" s="3">
        <f t="shared" si="111"/>
        <v>0</v>
      </c>
      <c r="BU306" s="3">
        <f t="shared" si="112"/>
        <v>0</v>
      </c>
      <c r="BV306" s="3">
        <f t="shared" si="113"/>
        <v>0</v>
      </c>
      <c r="BW306" s="3">
        <f t="shared" si="124"/>
        <v>0</v>
      </c>
      <c r="BX306" s="3">
        <f t="shared" si="114"/>
        <v>0</v>
      </c>
      <c r="BY306" s="3">
        <f t="shared" si="125"/>
        <v>2178090.2493500002</v>
      </c>
    </row>
    <row r="307" spans="1:77" x14ac:dyDescent="0.25">
      <c r="A307">
        <v>178801</v>
      </c>
      <c r="B307" t="s">
        <v>377</v>
      </c>
      <c r="C307" s="37">
        <v>42776.52847222222</v>
      </c>
      <c r="D307" s="5" t="s">
        <v>76</v>
      </c>
      <c r="E307" s="2">
        <v>135.197</v>
      </c>
      <c r="F307" s="2">
        <v>0</v>
      </c>
      <c r="G307" s="2">
        <v>1.97</v>
      </c>
      <c r="H307" s="2">
        <v>0</v>
      </c>
      <c r="I307" s="2">
        <v>0</v>
      </c>
      <c r="J307" s="2">
        <v>0</v>
      </c>
      <c r="K307" s="2">
        <v>0</v>
      </c>
      <c r="L307" s="2">
        <v>6.0449999999999999</v>
      </c>
      <c r="M307" s="2">
        <v>0</v>
      </c>
      <c r="N307" s="2">
        <v>166</v>
      </c>
      <c r="O307" s="2">
        <v>0</v>
      </c>
      <c r="P307" s="2">
        <v>32.792999999999999</v>
      </c>
      <c r="Q307" s="2">
        <v>0</v>
      </c>
      <c r="R307" s="3">
        <v>6788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21201</v>
      </c>
      <c r="Y307" s="4">
        <v>0</v>
      </c>
      <c r="Z307" s="4">
        <v>1</v>
      </c>
      <c r="AA307" s="5" t="s">
        <v>75</v>
      </c>
      <c r="AB307" s="3">
        <v>0</v>
      </c>
      <c r="AC307" s="3">
        <v>0</v>
      </c>
      <c r="AD307" s="2">
        <v>0</v>
      </c>
      <c r="AE307" s="3">
        <v>0</v>
      </c>
      <c r="AF307" s="3">
        <v>0</v>
      </c>
      <c r="AG307" s="3">
        <v>0</v>
      </c>
      <c r="AH307" s="3">
        <v>0</v>
      </c>
      <c r="AI307" s="4">
        <v>0</v>
      </c>
      <c r="AJ307" s="3">
        <v>0</v>
      </c>
      <c r="AK307" s="3">
        <v>58970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5050</v>
      </c>
      <c r="AR307" s="3">
        <v>5334</v>
      </c>
      <c r="AS307" s="3">
        <v>1183445</v>
      </c>
      <c r="AT307" s="2">
        <v>226.80500000000001</v>
      </c>
      <c r="AV307" s="5" t="s">
        <v>2031</v>
      </c>
      <c r="AX307" s="3">
        <v>0</v>
      </c>
      <c r="AZ307" s="3">
        <v>0</v>
      </c>
      <c r="BA307" s="3">
        <f t="shared" si="115"/>
        <v>6465</v>
      </c>
      <c r="BB307" s="3">
        <f t="shared" si="101"/>
        <v>5050</v>
      </c>
      <c r="BC307" s="3">
        <f t="shared" si="102"/>
        <v>5335</v>
      </c>
      <c r="BD307" s="3">
        <f t="shared" si="103"/>
        <v>6465</v>
      </c>
      <c r="BE307" s="3">
        <f t="shared" si="104"/>
        <v>1183444.1832500002</v>
      </c>
      <c r="BF307" s="3">
        <f t="shared" si="116"/>
        <v>1176656.1832500002</v>
      </c>
      <c r="BG307" s="2">
        <f t="shared" si="105"/>
        <v>226.7776678027829</v>
      </c>
      <c r="BH307" s="6">
        <f t="shared" si="106"/>
        <v>1.4999999999999999E-2</v>
      </c>
      <c r="BI307" s="3">
        <f t="shared" si="117"/>
        <v>0</v>
      </c>
      <c r="BJ307" s="3">
        <f t="shared" si="107"/>
        <v>116563721.25063041</v>
      </c>
      <c r="BK307" s="3">
        <f t="shared" si="118"/>
        <v>0</v>
      </c>
      <c r="BL307" s="3">
        <f t="shared" si="119"/>
        <v>0</v>
      </c>
      <c r="BM307" s="3">
        <f t="shared" si="108"/>
        <v>0</v>
      </c>
      <c r="BN307" s="3">
        <f t="shared" si="109"/>
        <v>0</v>
      </c>
      <c r="BO307" s="3">
        <f t="shared" si="120"/>
        <v>0</v>
      </c>
      <c r="BP307" s="3">
        <f t="shared" si="121"/>
        <v>0</v>
      </c>
      <c r="BQ307" s="3">
        <f t="shared" si="110"/>
        <v>72455464.862989143</v>
      </c>
      <c r="BR307" s="3">
        <f t="shared" si="122"/>
        <v>0</v>
      </c>
      <c r="BS307" s="3">
        <f t="shared" si="123"/>
        <v>0</v>
      </c>
      <c r="BT307" s="3">
        <f t="shared" si="111"/>
        <v>0</v>
      </c>
      <c r="BU307" s="3">
        <f t="shared" si="112"/>
        <v>0</v>
      </c>
      <c r="BV307" s="3">
        <f t="shared" si="113"/>
        <v>0</v>
      </c>
      <c r="BW307" s="3">
        <f t="shared" si="124"/>
        <v>0</v>
      </c>
      <c r="BX307" s="3">
        <f t="shared" si="114"/>
        <v>0</v>
      </c>
      <c r="BY307" s="3">
        <f t="shared" si="125"/>
        <v>1183444.1832500002</v>
      </c>
    </row>
    <row r="308" spans="1:77" x14ac:dyDescent="0.25">
      <c r="A308">
        <v>101856</v>
      </c>
      <c r="B308" t="s">
        <v>378</v>
      </c>
      <c r="C308" s="37">
        <v>42776.52847222222</v>
      </c>
      <c r="D308" s="5" t="s">
        <v>76</v>
      </c>
      <c r="E308" s="2">
        <v>564.01800000000003</v>
      </c>
      <c r="F308" s="2">
        <v>3.5439999999999898</v>
      </c>
      <c r="G308" s="2">
        <v>0.81299999999999994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2</v>
      </c>
      <c r="N308" s="2">
        <v>610</v>
      </c>
      <c r="O308" s="2">
        <v>0</v>
      </c>
      <c r="P308" s="2">
        <v>454.59800000000001</v>
      </c>
      <c r="Q308" s="2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293898</v>
      </c>
      <c r="Y308" s="4">
        <v>0</v>
      </c>
      <c r="Z308" s="4">
        <v>1</v>
      </c>
      <c r="AA308" s="5" t="s">
        <v>75</v>
      </c>
      <c r="AB308" s="3">
        <v>0</v>
      </c>
      <c r="AC308" s="3">
        <v>0</v>
      </c>
      <c r="AD308" s="2">
        <v>0</v>
      </c>
      <c r="AE308" s="3">
        <v>0</v>
      </c>
      <c r="AF308" s="3">
        <v>0</v>
      </c>
      <c r="AG308" s="3">
        <v>0</v>
      </c>
      <c r="AH308" s="3">
        <v>0</v>
      </c>
      <c r="AI308" s="4">
        <v>0</v>
      </c>
      <c r="AJ308" s="3">
        <v>0</v>
      </c>
      <c r="AK308" s="3">
        <v>223094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5050</v>
      </c>
      <c r="AR308" s="3">
        <v>5334</v>
      </c>
      <c r="AS308" s="3">
        <v>4759250</v>
      </c>
      <c r="AT308" s="2">
        <v>917.36300000000006</v>
      </c>
      <c r="AV308" s="5" t="s">
        <v>2031</v>
      </c>
      <c r="AX308" s="3">
        <v>0</v>
      </c>
      <c r="AZ308" s="3">
        <v>0</v>
      </c>
      <c r="BA308" s="3">
        <f t="shared" si="115"/>
        <v>6465</v>
      </c>
      <c r="BB308" s="3">
        <f t="shared" si="101"/>
        <v>5050</v>
      </c>
      <c r="BC308" s="3">
        <f t="shared" si="102"/>
        <v>5335</v>
      </c>
      <c r="BD308" s="3">
        <f t="shared" si="103"/>
        <v>6465</v>
      </c>
      <c r="BE308" s="3">
        <f t="shared" si="104"/>
        <v>4759249.1864999998</v>
      </c>
      <c r="BF308" s="3">
        <f t="shared" si="116"/>
        <v>4759249.1864999998</v>
      </c>
      <c r="BG308" s="2">
        <f t="shared" si="105"/>
        <v>917.25301440705391</v>
      </c>
      <c r="BH308" s="6">
        <f t="shared" si="106"/>
        <v>1.4999999999999999E-2</v>
      </c>
      <c r="BI308" s="3">
        <f t="shared" si="117"/>
        <v>0</v>
      </c>
      <c r="BJ308" s="3">
        <f t="shared" si="107"/>
        <v>471468049.40522569</v>
      </c>
      <c r="BK308" s="3">
        <f t="shared" si="118"/>
        <v>0</v>
      </c>
      <c r="BL308" s="3">
        <f t="shared" si="119"/>
        <v>0</v>
      </c>
      <c r="BM308" s="3">
        <f t="shared" si="108"/>
        <v>0</v>
      </c>
      <c r="BN308" s="3">
        <f t="shared" si="109"/>
        <v>0</v>
      </c>
      <c r="BO308" s="3">
        <f t="shared" si="120"/>
        <v>0</v>
      </c>
      <c r="BP308" s="3">
        <f t="shared" si="121"/>
        <v>0</v>
      </c>
      <c r="BQ308" s="3">
        <f t="shared" si="110"/>
        <v>293062338.10305375</v>
      </c>
      <c r="BR308" s="3">
        <f t="shared" si="122"/>
        <v>0</v>
      </c>
      <c r="BS308" s="3">
        <f t="shared" si="123"/>
        <v>0</v>
      </c>
      <c r="BT308" s="3">
        <f t="shared" si="111"/>
        <v>0</v>
      </c>
      <c r="BU308" s="3">
        <f t="shared" si="112"/>
        <v>0</v>
      </c>
      <c r="BV308" s="3">
        <f t="shared" si="113"/>
        <v>0</v>
      </c>
      <c r="BW308" s="3">
        <f t="shared" si="124"/>
        <v>0</v>
      </c>
      <c r="BX308" s="3">
        <f t="shared" si="114"/>
        <v>0</v>
      </c>
      <c r="BY308" s="3">
        <f t="shared" si="125"/>
        <v>4759249.1864999998</v>
      </c>
    </row>
    <row r="309" spans="1:77" x14ac:dyDescent="0.25">
      <c r="A309">
        <v>105904</v>
      </c>
      <c r="B309" t="s">
        <v>379</v>
      </c>
      <c r="C309" s="37">
        <v>42779.493055555555</v>
      </c>
      <c r="D309" s="5" t="s">
        <v>75</v>
      </c>
      <c r="E309" s="2">
        <v>5322.8050000000003</v>
      </c>
      <c r="F309" s="2">
        <v>496.37799999999999</v>
      </c>
      <c r="G309" s="2">
        <v>41.9</v>
      </c>
      <c r="H309" s="2">
        <v>0</v>
      </c>
      <c r="I309" s="2">
        <v>0</v>
      </c>
      <c r="J309" s="2">
        <v>0</v>
      </c>
      <c r="K309" s="2">
        <v>0</v>
      </c>
      <c r="L309" s="2">
        <v>239.68299999999999</v>
      </c>
      <c r="M309" s="2">
        <v>271.92599999999999</v>
      </c>
      <c r="N309" s="2">
        <v>718</v>
      </c>
      <c r="O309" s="2">
        <v>0</v>
      </c>
      <c r="P309" s="2">
        <v>202.13299999999899</v>
      </c>
      <c r="Q309" s="2">
        <v>0</v>
      </c>
      <c r="R309" s="3">
        <v>473385</v>
      </c>
      <c r="S309" s="3">
        <v>0</v>
      </c>
      <c r="T309" s="3">
        <v>0</v>
      </c>
      <c r="U309" s="3">
        <v>0</v>
      </c>
      <c r="V309" s="3">
        <v>0</v>
      </c>
      <c r="W309" s="3">
        <v>639896</v>
      </c>
      <c r="X309" s="3">
        <v>109051</v>
      </c>
      <c r="Y309" s="4">
        <v>1</v>
      </c>
      <c r="Z309" s="4">
        <v>1.07</v>
      </c>
      <c r="AA309" s="5" t="s">
        <v>75</v>
      </c>
      <c r="AB309" s="3">
        <v>706015</v>
      </c>
      <c r="AC309" s="3">
        <v>5411708</v>
      </c>
      <c r="AD309" s="2">
        <v>2182.354636</v>
      </c>
      <c r="AE309" s="3">
        <v>281890545</v>
      </c>
      <c r="AF309" s="3">
        <v>36171260</v>
      </c>
      <c r="AG309" s="3">
        <v>3978838</v>
      </c>
      <c r="AH309" s="3">
        <v>42320374</v>
      </c>
      <c r="AI309" s="4">
        <v>1.17</v>
      </c>
      <c r="AJ309" s="3">
        <v>3471554037</v>
      </c>
      <c r="AK309" s="3">
        <v>2048745</v>
      </c>
      <c r="AL309" s="3">
        <v>0</v>
      </c>
      <c r="AM309" s="3">
        <v>0</v>
      </c>
      <c r="AN309" s="3">
        <v>405000</v>
      </c>
      <c r="AO309" s="3">
        <v>0</v>
      </c>
      <c r="AP309" s="3">
        <v>0</v>
      </c>
      <c r="AQ309" s="3">
        <v>5140</v>
      </c>
      <c r="AR309" s="3">
        <v>5395</v>
      </c>
      <c r="AS309" s="3">
        <v>35561918</v>
      </c>
      <c r="AT309" s="2">
        <v>6543.6790000000001</v>
      </c>
      <c r="AU309" s="2">
        <v>6489.7790000000005</v>
      </c>
      <c r="AV309" s="5" t="s">
        <v>1311</v>
      </c>
      <c r="AW309" s="3">
        <v>1456707</v>
      </c>
      <c r="AX309" s="3">
        <v>1605915</v>
      </c>
      <c r="AY309" s="3">
        <v>21137</v>
      </c>
      <c r="AZ309" s="3">
        <v>67587</v>
      </c>
      <c r="BA309" s="3">
        <f t="shared" si="115"/>
        <v>5395</v>
      </c>
      <c r="BB309" s="3">
        <f t="shared" si="101"/>
        <v>5140</v>
      </c>
      <c r="BC309" s="3">
        <f t="shared" si="102"/>
        <v>5395</v>
      </c>
      <c r="BD309" s="3">
        <f t="shared" si="103"/>
        <v>5395</v>
      </c>
      <c r="BE309" s="3">
        <f t="shared" si="104"/>
        <v>35561917.690650001</v>
      </c>
      <c r="BF309" s="3">
        <f t="shared" si="116"/>
        <v>34448636.690650001</v>
      </c>
      <c r="BG309" s="2">
        <f t="shared" si="105"/>
        <v>6543.679432534047</v>
      </c>
      <c r="BH309" s="6">
        <f t="shared" si="106"/>
        <v>1.4999999999999999E-2</v>
      </c>
      <c r="BI309" s="3">
        <f t="shared" si="117"/>
        <v>16294936.411200527</v>
      </c>
      <c r="BJ309" s="3">
        <f t="shared" si="107"/>
        <v>3363451228.3225002</v>
      </c>
      <c r="BK309" s="3">
        <f t="shared" si="118"/>
        <v>108102808.67749977</v>
      </c>
      <c r="BL309" s="3">
        <f t="shared" si="119"/>
        <v>1126358.6156887757</v>
      </c>
      <c r="BM309" s="3">
        <f t="shared" si="108"/>
        <v>5355.5345651674215</v>
      </c>
      <c r="BN309" s="3">
        <f t="shared" si="109"/>
        <v>16825.339871984401</v>
      </c>
      <c r="BO309" s="3">
        <f t="shared" si="120"/>
        <v>10779.092816002858</v>
      </c>
      <c r="BP309" s="3">
        <f t="shared" si="121"/>
        <v>1109533.2758167912</v>
      </c>
      <c r="BQ309" s="3">
        <f t="shared" si="110"/>
        <v>2090705578.694628</v>
      </c>
      <c r="BR309" s="3">
        <f t="shared" si="122"/>
        <v>1380848458.305372</v>
      </c>
      <c r="BS309" s="3">
        <f t="shared" si="123"/>
        <v>1582626.1840056819</v>
      </c>
      <c r="BT309" s="3">
        <f t="shared" si="111"/>
        <v>366.18722550508295</v>
      </c>
      <c r="BU309" s="3">
        <f t="shared" si="112"/>
        <v>63305.047360227276</v>
      </c>
      <c r="BV309" s="3">
        <f t="shared" si="113"/>
        <v>15145.508981614887</v>
      </c>
      <c r="BW309" s="3">
        <f t="shared" si="124"/>
        <v>1504175.6276638398</v>
      </c>
      <c r="BX309" s="3">
        <f t="shared" si="114"/>
        <v>2613708.9034806313</v>
      </c>
      <c r="BY309" s="3">
        <f t="shared" si="125"/>
        <v>846377.32065000385</v>
      </c>
    </row>
    <row r="310" spans="1:77" x14ac:dyDescent="0.25">
      <c r="A310">
        <v>178905</v>
      </c>
      <c r="B310" t="s">
        <v>380</v>
      </c>
      <c r="C310" s="37">
        <v>42779.493055555555</v>
      </c>
      <c r="D310" s="5" t="s">
        <v>75</v>
      </c>
      <c r="E310" s="2">
        <v>212.00799999999899</v>
      </c>
      <c r="F310" s="2">
        <v>27.834</v>
      </c>
      <c r="G310" s="2">
        <v>0.66799999999999904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11.05</v>
      </c>
      <c r="N310" s="2">
        <v>215</v>
      </c>
      <c r="O310" s="2">
        <v>0</v>
      </c>
      <c r="P310" s="2">
        <v>14</v>
      </c>
      <c r="Q310" s="2">
        <v>0</v>
      </c>
      <c r="R310" s="3">
        <v>0</v>
      </c>
      <c r="S310" s="3">
        <v>0</v>
      </c>
      <c r="T310" s="3">
        <v>-1050</v>
      </c>
      <c r="U310" s="3">
        <v>-41</v>
      </c>
      <c r="V310" s="3">
        <v>8380</v>
      </c>
      <c r="W310" s="3">
        <v>55246</v>
      </c>
      <c r="X310" s="3">
        <v>10450</v>
      </c>
      <c r="Y310" s="4">
        <v>1</v>
      </c>
      <c r="Z310" s="4">
        <v>1.1100000000000001</v>
      </c>
      <c r="AA310" s="5" t="s">
        <v>75</v>
      </c>
      <c r="AB310" s="3">
        <v>309458</v>
      </c>
      <c r="AC310" s="3">
        <v>823865</v>
      </c>
      <c r="AD310" s="2">
        <v>413.60735290000002</v>
      </c>
      <c r="AE310" s="3">
        <v>96326985</v>
      </c>
      <c r="AF310" s="3">
        <v>1025735</v>
      </c>
      <c r="AG310" s="3">
        <v>0</v>
      </c>
      <c r="AH310" s="3">
        <v>1066764</v>
      </c>
      <c r="AI310" s="4">
        <v>1.04</v>
      </c>
      <c r="AJ310" s="3">
        <v>93399750</v>
      </c>
      <c r="AK310" s="3">
        <v>97612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5140</v>
      </c>
      <c r="AR310" s="3">
        <v>5541</v>
      </c>
      <c r="AS310" s="3">
        <v>2199500</v>
      </c>
      <c r="AT310" s="2">
        <v>400.70800000000003</v>
      </c>
      <c r="AV310" s="5" t="s">
        <v>1818</v>
      </c>
      <c r="AX310" s="3">
        <v>0</v>
      </c>
      <c r="AZ310" s="3">
        <v>0</v>
      </c>
      <c r="BA310" s="3">
        <f t="shared" si="115"/>
        <v>7464</v>
      </c>
      <c r="BB310" s="3">
        <f t="shared" si="101"/>
        <v>5140</v>
      </c>
      <c r="BC310" s="3">
        <f t="shared" si="102"/>
        <v>5541</v>
      </c>
      <c r="BD310" s="3">
        <f t="shared" si="103"/>
        <v>7464</v>
      </c>
      <c r="BE310" s="3">
        <f t="shared" si="104"/>
        <v>2199499.0991999921</v>
      </c>
      <c r="BF310" s="3">
        <f t="shared" si="116"/>
        <v>2136923.0991999921</v>
      </c>
      <c r="BG310" s="2">
        <f t="shared" si="105"/>
        <v>400.70018585463572</v>
      </c>
      <c r="BH310" s="6">
        <f t="shared" si="106"/>
        <v>1.4999999999999999E-2</v>
      </c>
      <c r="BI310" s="3">
        <f t="shared" si="117"/>
        <v>1000344.1498345241</v>
      </c>
      <c r="BJ310" s="3">
        <f t="shared" si="107"/>
        <v>205959895.52928275</v>
      </c>
      <c r="BK310" s="3">
        <f t="shared" si="118"/>
        <v>0</v>
      </c>
      <c r="BL310" s="3">
        <f t="shared" si="119"/>
        <v>0</v>
      </c>
      <c r="BM310" s="3">
        <f t="shared" si="108"/>
        <v>0</v>
      </c>
      <c r="BN310" s="3">
        <f t="shared" si="109"/>
        <v>0</v>
      </c>
      <c r="BO310" s="3">
        <f t="shared" si="120"/>
        <v>0</v>
      </c>
      <c r="BP310" s="3">
        <f t="shared" si="121"/>
        <v>0</v>
      </c>
      <c r="BQ310" s="3">
        <f t="shared" si="110"/>
        <v>128023709.38055611</v>
      </c>
      <c r="BR310" s="3">
        <f t="shared" si="122"/>
        <v>0</v>
      </c>
      <c r="BS310" s="3">
        <f t="shared" si="123"/>
        <v>0</v>
      </c>
      <c r="BT310" s="3">
        <f t="shared" si="111"/>
        <v>0</v>
      </c>
      <c r="BU310" s="3">
        <f t="shared" si="112"/>
        <v>0</v>
      </c>
      <c r="BV310" s="3">
        <f t="shared" si="113"/>
        <v>0</v>
      </c>
      <c r="BW310" s="3">
        <f t="shared" si="124"/>
        <v>0</v>
      </c>
      <c r="BX310" s="3">
        <f t="shared" si="114"/>
        <v>0</v>
      </c>
      <c r="BY310" s="3">
        <f t="shared" si="125"/>
        <v>1265501.5991999921</v>
      </c>
    </row>
    <row r="311" spans="1:77" x14ac:dyDescent="0.25">
      <c r="A311">
        <v>72902</v>
      </c>
      <c r="B311" t="s">
        <v>381</v>
      </c>
      <c r="C311" s="37">
        <v>42779.493055555555</v>
      </c>
      <c r="D311" s="5" t="s">
        <v>75</v>
      </c>
      <c r="E311" s="2">
        <v>947.875</v>
      </c>
      <c r="F311" s="2">
        <v>30.911999999999999</v>
      </c>
      <c r="G311" s="2">
        <v>26.101999999999901</v>
      </c>
      <c r="H311" s="2">
        <v>0</v>
      </c>
      <c r="I311" s="2">
        <v>0</v>
      </c>
      <c r="J311" s="2">
        <v>0</v>
      </c>
      <c r="K311" s="2">
        <v>0</v>
      </c>
      <c r="L311" s="2">
        <v>79.045000000000002</v>
      </c>
      <c r="M311" s="2">
        <v>51.828999999999901</v>
      </c>
      <c r="N311" s="2">
        <v>921.64599999999996</v>
      </c>
      <c r="O311" s="2">
        <v>0</v>
      </c>
      <c r="P311" s="2">
        <v>218.33</v>
      </c>
      <c r="Q311" s="2">
        <v>0</v>
      </c>
      <c r="R311" s="3">
        <v>71166</v>
      </c>
      <c r="S311" s="3">
        <v>0</v>
      </c>
      <c r="T311" s="3">
        <v>-3141</v>
      </c>
      <c r="U311" s="3">
        <v>-122</v>
      </c>
      <c r="V311" s="3">
        <v>0</v>
      </c>
      <c r="W311" s="3">
        <v>94668</v>
      </c>
      <c r="X311" s="3">
        <v>135146</v>
      </c>
      <c r="Y311" s="4">
        <v>1</v>
      </c>
      <c r="Z311" s="4">
        <v>1.05</v>
      </c>
      <c r="AA311" s="5" t="s">
        <v>75</v>
      </c>
      <c r="AB311" s="3">
        <v>5576</v>
      </c>
      <c r="AC311" s="3">
        <v>3624742</v>
      </c>
      <c r="AD311" s="2">
        <v>1586.205553</v>
      </c>
      <c r="AE311" s="3">
        <v>110507132</v>
      </c>
      <c r="AF311" s="3">
        <v>3047330</v>
      </c>
      <c r="AG311" s="3">
        <v>335206</v>
      </c>
      <c r="AH311" s="3">
        <v>3565376</v>
      </c>
      <c r="AI311" s="4">
        <v>1.17</v>
      </c>
      <c r="AJ311" s="3">
        <v>279441010</v>
      </c>
      <c r="AK311" s="3">
        <v>428233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5140</v>
      </c>
      <c r="AR311" s="3">
        <v>5322</v>
      </c>
      <c r="AS311" s="3">
        <v>8374174</v>
      </c>
      <c r="AT311" s="2">
        <v>1570.271</v>
      </c>
      <c r="AV311" s="5" t="s">
        <v>1504</v>
      </c>
      <c r="BA311" s="3">
        <f t="shared" si="115"/>
        <v>6190</v>
      </c>
      <c r="BB311" s="3">
        <f t="shared" si="101"/>
        <v>5140</v>
      </c>
      <c r="BC311" s="3">
        <f t="shared" si="102"/>
        <v>5322</v>
      </c>
      <c r="BD311" s="3">
        <f t="shared" si="103"/>
        <v>6190</v>
      </c>
      <c r="BE311" s="3">
        <f t="shared" si="104"/>
        <v>8374173.1896999991</v>
      </c>
      <c r="BF311" s="3">
        <f t="shared" si="116"/>
        <v>8211480.1896999991</v>
      </c>
      <c r="BG311" s="2">
        <f t="shared" si="105"/>
        <v>1570.2477518735348</v>
      </c>
      <c r="BH311" s="6">
        <f t="shared" si="106"/>
        <v>1.4999999999999999E-2</v>
      </c>
      <c r="BI311" s="3">
        <f t="shared" si="117"/>
        <v>3165562.688903396</v>
      </c>
      <c r="BJ311" s="3">
        <f t="shared" si="107"/>
        <v>807107344.46299684</v>
      </c>
      <c r="BK311" s="3">
        <f t="shared" si="118"/>
        <v>0</v>
      </c>
      <c r="BL311" s="3">
        <f t="shared" si="119"/>
        <v>0</v>
      </c>
      <c r="BM311" s="3">
        <f t="shared" si="108"/>
        <v>0</v>
      </c>
      <c r="BN311" s="3">
        <f t="shared" si="109"/>
        <v>0</v>
      </c>
      <c r="BO311" s="3">
        <f t="shared" si="120"/>
        <v>0</v>
      </c>
      <c r="BP311" s="3">
        <f t="shared" si="121"/>
        <v>0</v>
      </c>
      <c r="BQ311" s="3">
        <f t="shared" si="110"/>
        <v>501694156.72359437</v>
      </c>
      <c r="BR311" s="3">
        <f t="shared" si="122"/>
        <v>0</v>
      </c>
      <c r="BS311" s="3">
        <f t="shared" si="123"/>
        <v>0</v>
      </c>
      <c r="BT311" s="3">
        <f t="shared" si="111"/>
        <v>0</v>
      </c>
      <c r="BU311" s="3">
        <f t="shared" si="112"/>
        <v>0</v>
      </c>
      <c r="BV311" s="3">
        <f t="shared" si="113"/>
        <v>0</v>
      </c>
      <c r="BW311" s="3">
        <f t="shared" si="124"/>
        <v>0</v>
      </c>
      <c r="BX311" s="3">
        <f t="shared" si="114"/>
        <v>0</v>
      </c>
      <c r="BY311" s="3">
        <f t="shared" si="125"/>
        <v>5579763.0896999985</v>
      </c>
    </row>
    <row r="312" spans="1:77" x14ac:dyDescent="0.25">
      <c r="A312">
        <v>171901</v>
      </c>
      <c r="B312" t="s">
        <v>382</v>
      </c>
      <c r="C312" s="37">
        <v>42779.493055555555</v>
      </c>
      <c r="D312" s="5" t="s">
        <v>75</v>
      </c>
      <c r="E312" s="2">
        <v>4071.2829999999999</v>
      </c>
      <c r="F312" s="2">
        <v>352.25699999999898</v>
      </c>
      <c r="G312" s="2">
        <v>92.087000000000003</v>
      </c>
      <c r="H312" s="2">
        <v>0</v>
      </c>
      <c r="I312" s="2">
        <v>0</v>
      </c>
      <c r="J312" s="2">
        <v>0</v>
      </c>
      <c r="K312" s="2">
        <v>0</v>
      </c>
      <c r="L312" s="2">
        <v>205.39099999999999</v>
      </c>
      <c r="M312" s="2">
        <v>219.55099999999999</v>
      </c>
      <c r="N312" s="2">
        <v>3610.7379999999998</v>
      </c>
      <c r="O312" s="2">
        <v>1.2430000000000001</v>
      </c>
      <c r="P312" s="2">
        <v>1238.723</v>
      </c>
      <c r="Q312" s="2">
        <v>0</v>
      </c>
      <c r="R312" s="3">
        <v>313060</v>
      </c>
      <c r="S312" s="3">
        <v>0</v>
      </c>
      <c r="T312" s="3">
        <v>-22714</v>
      </c>
      <c r="U312" s="3">
        <v>-878</v>
      </c>
      <c r="V312" s="3">
        <v>0</v>
      </c>
      <c r="W312" s="3">
        <v>259315</v>
      </c>
      <c r="X312" s="3">
        <v>681174</v>
      </c>
      <c r="Y312" s="4">
        <v>0.98939999999999995</v>
      </c>
      <c r="Z312" s="4">
        <v>1.08</v>
      </c>
      <c r="AA312" s="5" t="s">
        <v>76</v>
      </c>
      <c r="AB312" s="3">
        <v>3224913</v>
      </c>
      <c r="AC312" s="3">
        <v>9714972</v>
      </c>
      <c r="AD312" s="2">
        <v>4192.5508522</v>
      </c>
      <c r="AE312" s="3">
        <v>1157095395</v>
      </c>
      <c r="AF312" s="3">
        <v>21088460</v>
      </c>
      <c r="AG312" s="3">
        <v>0</v>
      </c>
      <c r="AH312" s="3">
        <v>22166968</v>
      </c>
      <c r="AI312" s="4">
        <v>1.04</v>
      </c>
      <c r="AJ312" s="3">
        <v>2021335970</v>
      </c>
      <c r="AK312" s="3">
        <v>1641376</v>
      </c>
      <c r="AL312" s="3">
        <v>0</v>
      </c>
      <c r="AM312" s="3">
        <v>0</v>
      </c>
      <c r="AN312" s="3">
        <v>410000</v>
      </c>
      <c r="AO312" s="3">
        <v>0</v>
      </c>
      <c r="AP312" s="3">
        <v>0</v>
      </c>
      <c r="AQ312" s="3">
        <v>5086</v>
      </c>
      <c r="AR312" s="3">
        <v>5374</v>
      </c>
      <c r="AS312" s="3">
        <v>31769219</v>
      </c>
      <c r="AT312" s="2">
        <v>5974.3119999999999</v>
      </c>
      <c r="AU312" s="2">
        <v>5779.3739999999998</v>
      </c>
      <c r="AV312" s="5" t="s">
        <v>1799</v>
      </c>
      <c r="AW312" s="3">
        <v>0</v>
      </c>
      <c r="AX312" s="3">
        <v>0</v>
      </c>
      <c r="AY312" s="3">
        <v>0</v>
      </c>
      <c r="AZ312" s="3">
        <v>0</v>
      </c>
      <c r="BA312" s="3">
        <f t="shared" si="115"/>
        <v>5499</v>
      </c>
      <c r="BB312" s="3">
        <f t="shared" si="101"/>
        <v>5086</v>
      </c>
      <c r="BC312" s="3">
        <f t="shared" si="102"/>
        <v>5374</v>
      </c>
      <c r="BD312" s="3">
        <f t="shared" si="103"/>
        <v>5499</v>
      </c>
      <c r="BE312" s="3">
        <f t="shared" si="104"/>
        <v>31769219.1248</v>
      </c>
      <c r="BF312" s="3">
        <f t="shared" si="116"/>
        <v>31219558.1248</v>
      </c>
      <c r="BG312" s="2">
        <f t="shared" si="105"/>
        <v>5973.8515030388371</v>
      </c>
      <c r="BH312" s="6">
        <f t="shared" si="106"/>
        <v>1.4999999999999999E-2</v>
      </c>
      <c r="BI312" s="3">
        <f t="shared" si="117"/>
        <v>16796313.650403831</v>
      </c>
      <c r="BJ312" s="3">
        <f t="shared" si="107"/>
        <v>3070559672.5619621</v>
      </c>
      <c r="BK312" s="3">
        <f t="shared" si="118"/>
        <v>0</v>
      </c>
      <c r="BL312" s="3">
        <f t="shared" si="119"/>
        <v>0</v>
      </c>
      <c r="BM312" s="3">
        <f t="shared" si="108"/>
        <v>0</v>
      </c>
      <c r="BN312" s="3">
        <f t="shared" si="109"/>
        <v>0</v>
      </c>
      <c r="BO312" s="3">
        <f t="shared" si="120"/>
        <v>0</v>
      </c>
      <c r="BP312" s="3">
        <f t="shared" si="121"/>
        <v>0</v>
      </c>
      <c r="BQ312" s="3">
        <f t="shared" si="110"/>
        <v>1908645555.2209084</v>
      </c>
      <c r="BR312" s="3">
        <f t="shared" si="122"/>
        <v>112690414.7790916</v>
      </c>
      <c r="BS312" s="3">
        <f t="shared" si="123"/>
        <v>0</v>
      </c>
      <c r="BT312" s="3">
        <f t="shared" si="111"/>
        <v>0</v>
      </c>
      <c r="BU312" s="3">
        <f t="shared" si="112"/>
        <v>0</v>
      </c>
      <c r="BV312" s="3">
        <f t="shared" si="113"/>
        <v>0</v>
      </c>
      <c r="BW312" s="3">
        <f t="shared" si="124"/>
        <v>0</v>
      </c>
      <c r="BX312" s="3">
        <f t="shared" si="114"/>
        <v>0</v>
      </c>
      <c r="BY312" s="3">
        <f t="shared" si="125"/>
        <v>11770121.037620001</v>
      </c>
    </row>
    <row r="313" spans="1:77" x14ac:dyDescent="0.25">
      <c r="A313">
        <v>57907</v>
      </c>
      <c r="B313" t="s">
        <v>383</v>
      </c>
      <c r="C313" s="37">
        <v>42779.493055555555</v>
      </c>
      <c r="D313" s="5" t="s">
        <v>75</v>
      </c>
      <c r="E313" s="2">
        <v>10669.125</v>
      </c>
      <c r="F313" s="2">
        <v>1293.375</v>
      </c>
      <c r="G313" s="2">
        <v>15</v>
      </c>
      <c r="H313" s="2">
        <v>13</v>
      </c>
      <c r="I313" s="2">
        <v>0</v>
      </c>
      <c r="J313" s="2">
        <v>0</v>
      </c>
      <c r="K313" s="2">
        <v>0</v>
      </c>
      <c r="L313" s="2">
        <v>1000</v>
      </c>
      <c r="M313" s="2">
        <v>605</v>
      </c>
      <c r="N313" s="2">
        <v>10150</v>
      </c>
      <c r="O313" s="2">
        <v>2.5</v>
      </c>
      <c r="P313" s="2">
        <v>1725</v>
      </c>
      <c r="Q313" s="2">
        <v>0</v>
      </c>
      <c r="R313" s="3">
        <v>1058750</v>
      </c>
      <c r="S313" s="3">
        <v>0</v>
      </c>
      <c r="T313" s="3">
        <v>-39205</v>
      </c>
      <c r="U313" s="3">
        <v>-1515</v>
      </c>
      <c r="V313" s="3">
        <v>201801</v>
      </c>
      <c r="W313" s="3">
        <v>1006640</v>
      </c>
      <c r="X313" s="3">
        <v>974798</v>
      </c>
      <c r="Y313" s="4">
        <v>1</v>
      </c>
      <c r="Z313" s="4">
        <v>1.1399999999999999</v>
      </c>
      <c r="AA313" s="5" t="s">
        <v>75</v>
      </c>
      <c r="AB313" s="3">
        <v>6023278</v>
      </c>
      <c r="AC313" s="3">
        <v>26068550</v>
      </c>
      <c r="AD313" s="2">
        <v>11114.259556200001</v>
      </c>
      <c r="AE313" s="3">
        <v>2064821788</v>
      </c>
      <c r="AF313" s="3">
        <v>37401897</v>
      </c>
      <c r="AG313" s="3">
        <v>0</v>
      </c>
      <c r="AH313" s="3">
        <v>38897973</v>
      </c>
      <c r="AI313" s="4">
        <v>1.04</v>
      </c>
      <c r="AJ313" s="3">
        <v>3488899521</v>
      </c>
      <c r="AK313" s="3">
        <v>4675069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5140</v>
      </c>
      <c r="AR313" s="3">
        <v>5651</v>
      </c>
      <c r="AS313" s="3">
        <v>90733140</v>
      </c>
      <c r="AT313" s="2">
        <v>16440.661</v>
      </c>
      <c r="AV313" s="5" t="s">
        <v>1321</v>
      </c>
      <c r="AX313" s="3">
        <v>0</v>
      </c>
      <c r="AZ313" s="3">
        <v>0</v>
      </c>
      <c r="BA313" s="3">
        <f t="shared" si="115"/>
        <v>5651</v>
      </c>
      <c r="BB313" s="3">
        <f t="shared" si="101"/>
        <v>5140</v>
      </c>
      <c r="BC313" s="3">
        <f t="shared" si="102"/>
        <v>5651</v>
      </c>
      <c r="BD313" s="3">
        <f t="shared" si="103"/>
        <v>5651</v>
      </c>
      <c r="BE313" s="3">
        <f t="shared" si="104"/>
        <v>90733139.375</v>
      </c>
      <c r="BF313" s="3">
        <f t="shared" si="116"/>
        <v>88505153.375</v>
      </c>
      <c r="BG313" s="2">
        <f t="shared" si="105"/>
        <v>16440.379170341137</v>
      </c>
      <c r="BH313" s="6">
        <f t="shared" si="106"/>
        <v>1.4999999999999999E-2</v>
      </c>
      <c r="BI313" s="3">
        <f t="shared" si="117"/>
        <v>42795643.549182102</v>
      </c>
      <c r="BJ313" s="3">
        <f t="shared" si="107"/>
        <v>8450354893.5553446</v>
      </c>
      <c r="BK313" s="3">
        <f t="shared" si="118"/>
        <v>0</v>
      </c>
      <c r="BL313" s="3">
        <f t="shared" si="119"/>
        <v>0</v>
      </c>
      <c r="BM313" s="3">
        <f t="shared" si="108"/>
        <v>0</v>
      </c>
      <c r="BN313" s="3">
        <f t="shared" si="109"/>
        <v>0</v>
      </c>
      <c r="BO313" s="3">
        <f t="shared" si="120"/>
        <v>0</v>
      </c>
      <c r="BP313" s="3">
        <f t="shared" si="121"/>
        <v>0</v>
      </c>
      <c r="BQ313" s="3">
        <f t="shared" si="110"/>
        <v>5252701144.9239931</v>
      </c>
      <c r="BR313" s="3">
        <f t="shared" si="122"/>
        <v>0</v>
      </c>
      <c r="BS313" s="3">
        <f t="shared" si="123"/>
        <v>0</v>
      </c>
      <c r="BT313" s="3">
        <f t="shared" si="111"/>
        <v>0</v>
      </c>
      <c r="BU313" s="3">
        <f t="shared" si="112"/>
        <v>0</v>
      </c>
      <c r="BV313" s="3">
        <f t="shared" si="113"/>
        <v>0</v>
      </c>
      <c r="BW313" s="3">
        <f t="shared" si="124"/>
        <v>0</v>
      </c>
      <c r="BX313" s="3">
        <f t="shared" si="114"/>
        <v>0</v>
      </c>
      <c r="BY313" s="3">
        <f t="shared" si="125"/>
        <v>55844144.164999999</v>
      </c>
    </row>
    <row r="314" spans="1:77" x14ac:dyDescent="0.25">
      <c r="A314">
        <v>220918</v>
      </c>
      <c r="B314" t="s">
        <v>384</v>
      </c>
      <c r="C314" s="37">
        <v>42779.493055555555</v>
      </c>
      <c r="D314" s="5" t="s">
        <v>75</v>
      </c>
      <c r="E314" s="2">
        <v>17434.278999999999</v>
      </c>
      <c r="F314" s="2">
        <v>1614.2619999999999</v>
      </c>
      <c r="G314" s="2">
        <v>98.224999999999994</v>
      </c>
      <c r="H314" s="2">
        <v>0</v>
      </c>
      <c r="I314" s="2">
        <v>0</v>
      </c>
      <c r="J314" s="2">
        <v>0</v>
      </c>
      <c r="K314" s="2">
        <v>0</v>
      </c>
      <c r="L314" s="2">
        <v>854.70699999999999</v>
      </c>
      <c r="M314" s="2">
        <v>940.27599999999995</v>
      </c>
      <c r="N314" s="2">
        <v>9168.625</v>
      </c>
      <c r="O314" s="2">
        <v>2.5</v>
      </c>
      <c r="P314" s="2">
        <v>1433.8019999999999</v>
      </c>
      <c r="Q314" s="2">
        <v>0</v>
      </c>
      <c r="R314" s="3">
        <v>1457500</v>
      </c>
      <c r="S314" s="3">
        <v>0</v>
      </c>
      <c r="T314" s="3">
        <v>-76575</v>
      </c>
      <c r="U314" s="3">
        <v>-2959</v>
      </c>
      <c r="V314" s="3">
        <v>101395</v>
      </c>
      <c r="W314" s="3">
        <v>1176928</v>
      </c>
      <c r="X314" s="3">
        <v>799775</v>
      </c>
      <c r="Y314" s="4">
        <v>1</v>
      </c>
      <c r="Z314" s="4">
        <v>1.1200000000000001</v>
      </c>
      <c r="AA314" s="5" t="s">
        <v>75</v>
      </c>
      <c r="AB314" s="3">
        <v>2989824</v>
      </c>
      <c r="AC314" s="3">
        <v>12447466</v>
      </c>
      <c r="AD314" s="2">
        <v>5221.3374880000001</v>
      </c>
      <c r="AE314" s="3">
        <v>1088280377</v>
      </c>
      <c r="AF314" s="3">
        <v>75636635</v>
      </c>
      <c r="AG314" s="3">
        <v>8320030</v>
      </c>
      <c r="AH314" s="3">
        <v>88494863</v>
      </c>
      <c r="AI314" s="4">
        <v>1.17</v>
      </c>
      <c r="AJ314" s="3">
        <v>6814522667</v>
      </c>
      <c r="AK314" s="3">
        <v>7053680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5140</v>
      </c>
      <c r="AR314" s="3">
        <v>5578</v>
      </c>
      <c r="AS314" s="3">
        <v>127639222</v>
      </c>
      <c r="AT314" s="2">
        <v>23361.076000000001</v>
      </c>
      <c r="AV314" s="5" t="s">
        <v>1318</v>
      </c>
      <c r="BA314" s="3">
        <f t="shared" si="115"/>
        <v>5578</v>
      </c>
      <c r="BB314" s="3">
        <f t="shared" si="101"/>
        <v>5140</v>
      </c>
      <c r="BC314" s="3">
        <f t="shared" si="102"/>
        <v>5578</v>
      </c>
      <c r="BD314" s="3">
        <f t="shared" si="103"/>
        <v>5578</v>
      </c>
      <c r="BE314" s="3">
        <f t="shared" si="104"/>
        <v>127639223.17405997</v>
      </c>
      <c r="BF314" s="3">
        <f t="shared" si="116"/>
        <v>124979975.17405997</v>
      </c>
      <c r="BG314" s="2">
        <f t="shared" si="105"/>
        <v>23360.523030226705</v>
      </c>
      <c r="BH314" s="6">
        <f t="shared" si="106"/>
        <v>1.4999999999999999E-2</v>
      </c>
      <c r="BI314" s="3">
        <f t="shared" si="117"/>
        <v>62013521.535640016</v>
      </c>
      <c r="BJ314" s="3">
        <f t="shared" si="107"/>
        <v>12007308837.536526</v>
      </c>
      <c r="BK314" s="3">
        <f t="shared" si="118"/>
        <v>0</v>
      </c>
      <c r="BL314" s="3">
        <f t="shared" si="119"/>
        <v>0</v>
      </c>
      <c r="BM314" s="3">
        <f t="shared" si="108"/>
        <v>0</v>
      </c>
      <c r="BN314" s="3">
        <f t="shared" si="109"/>
        <v>0</v>
      </c>
      <c r="BO314" s="3">
        <f t="shared" si="120"/>
        <v>0</v>
      </c>
      <c r="BP314" s="3">
        <f t="shared" si="121"/>
        <v>0</v>
      </c>
      <c r="BQ314" s="3">
        <f t="shared" si="110"/>
        <v>7463687108.1574326</v>
      </c>
      <c r="BR314" s="3">
        <f t="shared" si="122"/>
        <v>0</v>
      </c>
      <c r="BS314" s="3">
        <f t="shared" si="123"/>
        <v>0</v>
      </c>
      <c r="BT314" s="3">
        <f t="shared" si="111"/>
        <v>0</v>
      </c>
      <c r="BU314" s="3">
        <f t="shared" si="112"/>
        <v>0</v>
      </c>
      <c r="BV314" s="3">
        <f t="shared" si="113"/>
        <v>0</v>
      </c>
      <c r="BW314" s="3">
        <f t="shared" si="124"/>
        <v>0</v>
      </c>
      <c r="BX314" s="3">
        <f t="shared" si="114"/>
        <v>0</v>
      </c>
      <c r="BY314" s="3">
        <f t="shared" si="125"/>
        <v>59493996.50405997</v>
      </c>
    </row>
    <row r="315" spans="1:77" x14ac:dyDescent="0.25">
      <c r="A315">
        <v>159901</v>
      </c>
      <c r="B315" t="s">
        <v>385</v>
      </c>
      <c r="C315" s="37">
        <v>42779.493055555555</v>
      </c>
      <c r="D315" s="5" t="s">
        <v>75</v>
      </c>
      <c r="E315" s="2">
        <v>13722.048000000001</v>
      </c>
      <c r="F315" s="2">
        <v>977.69</v>
      </c>
      <c r="G315" s="2">
        <v>248.20599999999999</v>
      </c>
      <c r="H315" s="2">
        <v>9.0999999999999998E-2</v>
      </c>
      <c r="I315" s="2">
        <v>0</v>
      </c>
      <c r="J315" s="2">
        <v>0</v>
      </c>
      <c r="K315" s="2">
        <v>0</v>
      </c>
      <c r="L315" s="2">
        <v>724.20399999999995</v>
      </c>
      <c r="M315" s="2">
        <v>738.05499999999995</v>
      </c>
      <c r="N315" s="2">
        <v>14613.487999999999</v>
      </c>
      <c r="O315" s="2">
        <v>3.9529999999999998</v>
      </c>
      <c r="P315" s="2">
        <v>4723.5860000000002</v>
      </c>
      <c r="Q315" s="2">
        <v>0</v>
      </c>
      <c r="R315" s="3">
        <v>1143249</v>
      </c>
      <c r="S315" s="3">
        <v>0</v>
      </c>
      <c r="T315" s="3">
        <v>-23981</v>
      </c>
      <c r="U315" s="3">
        <v>-927</v>
      </c>
      <c r="V315" s="3">
        <v>0</v>
      </c>
      <c r="W315" s="3">
        <v>1022987</v>
      </c>
      <c r="X315" s="3">
        <v>2632927</v>
      </c>
      <c r="Y315" s="4">
        <v>0.98009999999999997</v>
      </c>
      <c r="Z315" s="4">
        <v>1.1499999999999999</v>
      </c>
      <c r="AA315" s="5" t="s">
        <v>76</v>
      </c>
      <c r="AB315" s="3">
        <v>850673</v>
      </c>
      <c r="AC315" s="3">
        <v>33315345</v>
      </c>
      <c r="AD315" s="2">
        <v>13899.085969</v>
      </c>
      <c r="AE315" s="3">
        <v>557626710</v>
      </c>
      <c r="AF315" s="3">
        <v>21839801</v>
      </c>
      <c r="AG315" s="3">
        <v>0</v>
      </c>
      <c r="AH315" s="3">
        <v>23176795</v>
      </c>
      <c r="AI315" s="4">
        <v>1.0401</v>
      </c>
      <c r="AJ315" s="3">
        <v>2134067484</v>
      </c>
      <c r="AK315" s="3">
        <v>5428627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5038</v>
      </c>
      <c r="AR315" s="3">
        <v>5574</v>
      </c>
      <c r="AS315" s="3">
        <v>110521922</v>
      </c>
      <c r="AT315" s="2">
        <v>20478.899000000001</v>
      </c>
      <c r="AV315" s="5" t="s">
        <v>1345</v>
      </c>
      <c r="AX315" s="3">
        <v>0</v>
      </c>
      <c r="AZ315" s="3">
        <v>0</v>
      </c>
      <c r="BA315" s="3">
        <f t="shared" si="115"/>
        <v>5574</v>
      </c>
      <c r="BB315" s="3">
        <f t="shared" si="101"/>
        <v>5038</v>
      </c>
      <c r="BC315" s="3">
        <f t="shared" si="102"/>
        <v>5574</v>
      </c>
      <c r="BD315" s="3">
        <f t="shared" si="103"/>
        <v>5574</v>
      </c>
      <c r="BE315" s="3">
        <f t="shared" si="104"/>
        <v>110521924.97622001</v>
      </c>
      <c r="BF315" s="3">
        <f t="shared" si="116"/>
        <v>108379669.97622001</v>
      </c>
      <c r="BG315" s="2">
        <f t="shared" si="105"/>
        <v>20478.113338762589</v>
      </c>
      <c r="BH315" s="6">
        <f t="shared" si="106"/>
        <v>1.4999999999999999E-2</v>
      </c>
      <c r="BI315" s="3">
        <f t="shared" si="117"/>
        <v>44909617.579441294</v>
      </c>
      <c r="BJ315" s="3">
        <f t="shared" si="107"/>
        <v>10525750256.12397</v>
      </c>
      <c r="BK315" s="3">
        <f t="shared" si="118"/>
        <v>0</v>
      </c>
      <c r="BL315" s="3">
        <f t="shared" si="119"/>
        <v>0</v>
      </c>
      <c r="BM315" s="3">
        <f t="shared" si="108"/>
        <v>0</v>
      </c>
      <c r="BN315" s="3">
        <f t="shared" si="109"/>
        <v>0</v>
      </c>
      <c r="BO315" s="3">
        <f t="shared" si="120"/>
        <v>0</v>
      </c>
      <c r="BP315" s="3">
        <f t="shared" si="121"/>
        <v>0</v>
      </c>
      <c r="BQ315" s="3">
        <f t="shared" si="110"/>
        <v>6542757211.7346468</v>
      </c>
      <c r="BR315" s="3">
        <f t="shared" si="122"/>
        <v>0</v>
      </c>
      <c r="BS315" s="3">
        <f t="shared" si="123"/>
        <v>0</v>
      </c>
      <c r="BT315" s="3">
        <f t="shared" si="111"/>
        <v>0</v>
      </c>
      <c r="BU315" s="3">
        <f t="shared" si="112"/>
        <v>0</v>
      </c>
      <c r="BV315" s="3">
        <f t="shared" si="113"/>
        <v>0</v>
      </c>
      <c r="BW315" s="3">
        <f t="shared" si="124"/>
        <v>0</v>
      </c>
      <c r="BX315" s="3">
        <f t="shared" si="114"/>
        <v>0</v>
      </c>
      <c r="BY315" s="3">
        <f t="shared" si="125"/>
        <v>89605929.565536007</v>
      </c>
    </row>
    <row r="316" spans="1:77" x14ac:dyDescent="0.25">
      <c r="A316">
        <v>227909</v>
      </c>
      <c r="B316" t="s">
        <v>386</v>
      </c>
      <c r="C316" s="37">
        <v>42779.493055555555</v>
      </c>
      <c r="D316" s="5" t="s">
        <v>75</v>
      </c>
      <c r="E316" s="2">
        <v>7593.6869999999999</v>
      </c>
      <c r="F316" s="2">
        <v>618.54</v>
      </c>
      <c r="G316" s="2">
        <v>135.49100000000001</v>
      </c>
      <c r="H316" s="2">
        <v>0</v>
      </c>
      <c r="I316" s="2">
        <v>0</v>
      </c>
      <c r="J316" s="2">
        <v>0</v>
      </c>
      <c r="K316" s="2">
        <v>0</v>
      </c>
      <c r="L316" s="2">
        <v>253.1</v>
      </c>
      <c r="M316" s="2">
        <v>402.50599999999997</v>
      </c>
      <c r="N316" s="2">
        <v>133.44999999999999</v>
      </c>
      <c r="O316" s="2">
        <v>0</v>
      </c>
      <c r="P316" s="2">
        <v>165.709</v>
      </c>
      <c r="Q316" s="2">
        <v>0</v>
      </c>
      <c r="R316" s="3">
        <v>708233</v>
      </c>
      <c r="S316" s="3">
        <v>0</v>
      </c>
      <c r="T316" s="3">
        <v>0</v>
      </c>
      <c r="U316" s="3">
        <v>0</v>
      </c>
      <c r="V316" s="3">
        <v>0</v>
      </c>
      <c r="W316" s="3">
        <v>385664</v>
      </c>
      <c r="X316" s="3">
        <v>91223</v>
      </c>
      <c r="Y316" s="4">
        <v>1</v>
      </c>
      <c r="Z316" s="4">
        <v>1.1000000000000001</v>
      </c>
      <c r="AA316" s="5" t="s">
        <v>75</v>
      </c>
      <c r="AB316" s="3">
        <v>10858341</v>
      </c>
      <c r="AC316" s="3">
        <v>15220266</v>
      </c>
      <c r="AD316" s="2">
        <v>6354.2964487999998</v>
      </c>
      <c r="AE316" s="3">
        <v>1804437963</v>
      </c>
      <c r="AF316" s="3">
        <v>129916863</v>
      </c>
      <c r="AG316" s="3">
        <v>0</v>
      </c>
      <c r="AH316" s="3">
        <v>135113537</v>
      </c>
      <c r="AI316" s="4">
        <v>1.04</v>
      </c>
      <c r="AJ316" s="3">
        <v>12288325278</v>
      </c>
      <c r="AK316" s="3">
        <v>3028841</v>
      </c>
      <c r="AL316" s="3">
        <v>0</v>
      </c>
      <c r="AM316" s="3">
        <v>0</v>
      </c>
      <c r="AN316" s="3">
        <v>802913</v>
      </c>
      <c r="AO316" s="3">
        <v>0</v>
      </c>
      <c r="AP316" s="3">
        <v>0</v>
      </c>
      <c r="AQ316" s="3">
        <v>5140</v>
      </c>
      <c r="AR316" s="3">
        <v>5505</v>
      </c>
      <c r="AS316" s="3">
        <v>49507694</v>
      </c>
      <c r="AT316" s="2">
        <v>9106.77</v>
      </c>
      <c r="AU316" s="2">
        <v>8957.0110000000004</v>
      </c>
      <c r="AV316" s="5" t="s">
        <v>1297</v>
      </c>
      <c r="AW316" s="3">
        <v>86164950</v>
      </c>
      <c r="AX316" s="3">
        <v>0</v>
      </c>
      <c r="AY316" s="3">
        <v>1196019</v>
      </c>
      <c r="AZ316" s="3">
        <v>0</v>
      </c>
      <c r="BA316" s="3">
        <f t="shared" si="115"/>
        <v>5505</v>
      </c>
      <c r="BB316" s="3">
        <f t="shared" si="101"/>
        <v>5140</v>
      </c>
      <c r="BC316" s="3">
        <f t="shared" si="102"/>
        <v>5505</v>
      </c>
      <c r="BD316" s="3">
        <f t="shared" si="103"/>
        <v>5505</v>
      </c>
      <c r="BE316" s="3">
        <f t="shared" si="104"/>
        <v>49507695.028599992</v>
      </c>
      <c r="BF316" s="3">
        <f t="shared" si="116"/>
        <v>48413798.028599992</v>
      </c>
      <c r="BG316" s="2">
        <f t="shared" si="105"/>
        <v>9106.7702869066125</v>
      </c>
      <c r="BH316" s="6">
        <f t="shared" si="106"/>
        <v>1.4999999999999999E-2</v>
      </c>
      <c r="BI316" s="3">
        <f t="shared" si="117"/>
        <v>34346167.431714706</v>
      </c>
      <c r="BJ316" s="3">
        <f t="shared" si="107"/>
        <v>4680879927.4699984</v>
      </c>
      <c r="BK316" s="3">
        <f t="shared" si="118"/>
        <v>7607445350.5300016</v>
      </c>
      <c r="BL316" s="3">
        <f t="shared" si="119"/>
        <v>80428814.588284627</v>
      </c>
      <c r="BM316" s="3">
        <f t="shared" si="108"/>
        <v>5434.204097897089</v>
      </c>
      <c r="BN316" s="3">
        <f t="shared" si="109"/>
        <v>1184038.1868529187</v>
      </c>
      <c r="BO316" s="3">
        <f t="shared" si="120"/>
        <v>477948.71070189937</v>
      </c>
      <c r="BP316" s="3">
        <f t="shared" si="121"/>
        <v>79244776.401431695</v>
      </c>
      <c r="BQ316" s="3">
        <f t="shared" si="110"/>
        <v>2909613106.6666627</v>
      </c>
      <c r="BR316" s="3">
        <f t="shared" si="122"/>
        <v>9378712171.3333378</v>
      </c>
      <c r="BS316" s="3">
        <f t="shared" si="123"/>
        <v>0</v>
      </c>
      <c r="BT316" s="3">
        <f t="shared" si="111"/>
        <v>0</v>
      </c>
      <c r="BU316" s="3">
        <f t="shared" si="112"/>
        <v>0</v>
      </c>
      <c r="BV316" s="3">
        <f t="shared" si="113"/>
        <v>0</v>
      </c>
      <c r="BW316" s="3">
        <f t="shared" si="124"/>
        <v>0</v>
      </c>
      <c r="BX316" s="3">
        <f t="shared" si="114"/>
        <v>79244776.401431695</v>
      </c>
      <c r="BY316" s="3">
        <f t="shared" si="125"/>
        <v>0</v>
      </c>
    </row>
    <row r="317" spans="1:77" x14ac:dyDescent="0.25">
      <c r="A317">
        <v>25909</v>
      </c>
      <c r="B317" t="s">
        <v>387</v>
      </c>
      <c r="C317" s="37">
        <v>42779.493055555555</v>
      </c>
      <c r="D317" s="5" t="s">
        <v>75</v>
      </c>
      <c r="E317" s="2">
        <v>951.38199999999995</v>
      </c>
      <c r="F317" s="2">
        <v>96.392999999999901</v>
      </c>
      <c r="G317" s="2">
        <v>18.36</v>
      </c>
      <c r="H317" s="2">
        <v>7.343</v>
      </c>
      <c r="I317" s="2">
        <v>0</v>
      </c>
      <c r="J317" s="2">
        <v>0</v>
      </c>
      <c r="K317" s="2">
        <v>0</v>
      </c>
      <c r="L317" s="2">
        <v>87.006</v>
      </c>
      <c r="M317" s="2">
        <v>53.850999999999999</v>
      </c>
      <c r="N317" s="2">
        <v>540.76900000000001</v>
      </c>
      <c r="O317" s="2">
        <v>0</v>
      </c>
      <c r="P317" s="2">
        <v>16.884</v>
      </c>
      <c r="Q317" s="2">
        <v>0</v>
      </c>
      <c r="R317" s="3">
        <v>86147</v>
      </c>
      <c r="S317" s="3">
        <v>0</v>
      </c>
      <c r="T317" s="3">
        <v>-3121</v>
      </c>
      <c r="U317" s="3">
        <v>-121</v>
      </c>
      <c r="V317" s="3">
        <v>0</v>
      </c>
      <c r="W317" s="3">
        <v>38790</v>
      </c>
      <c r="X317" s="3">
        <v>10372</v>
      </c>
      <c r="Y317" s="4">
        <v>1</v>
      </c>
      <c r="Z317" s="4">
        <v>1.04</v>
      </c>
      <c r="AA317" s="5" t="s">
        <v>75</v>
      </c>
      <c r="AB317" s="3">
        <v>138986</v>
      </c>
      <c r="AC317" s="3">
        <v>3357428</v>
      </c>
      <c r="AD317" s="2">
        <v>1255.3690741999999</v>
      </c>
      <c r="AE317" s="3">
        <v>87954004</v>
      </c>
      <c r="AF317" s="3">
        <v>2907244</v>
      </c>
      <c r="AG317" s="3">
        <v>319796</v>
      </c>
      <c r="AH317" s="3">
        <v>3401475</v>
      </c>
      <c r="AI317" s="4">
        <v>1.17</v>
      </c>
      <c r="AJ317" s="3">
        <v>277680991</v>
      </c>
      <c r="AK317" s="3">
        <v>445713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5140</v>
      </c>
      <c r="AR317" s="3">
        <v>5286</v>
      </c>
      <c r="AS317" s="3">
        <v>8298676</v>
      </c>
      <c r="AT317" s="2">
        <v>1568.883</v>
      </c>
      <c r="AV317" s="5" t="s">
        <v>1361</v>
      </c>
      <c r="BA317" s="3">
        <f t="shared" si="115"/>
        <v>6143</v>
      </c>
      <c r="BB317" s="3">
        <f t="shared" si="101"/>
        <v>5140</v>
      </c>
      <c r="BC317" s="3">
        <f t="shared" si="102"/>
        <v>5286</v>
      </c>
      <c r="BD317" s="3">
        <f t="shared" si="103"/>
        <v>6143</v>
      </c>
      <c r="BE317" s="3">
        <f t="shared" si="104"/>
        <v>8298675.5950599993</v>
      </c>
      <c r="BF317" s="3">
        <f t="shared" si="116"/>
        <v>8176859.5950599993</v>
      </c>
      <c r="BG317" s="2">
        <f t="shared" si="105"/>
        <v>1568.859268114724</v>
      </c>
      <c r="BH317" s="6">
        <f t="shared" si="106"/>
        <v>1.4999999999999999E-2</v>
      </c>
      <c r="BI317" s="3">
        <f t="shared" si="117"/>
        <v>3923823.9129287368</v>
      </c>
      <c r="BJ317" s="3">
        <f t="shared" si="107"/>
        <v>806393663.81096816</v>
      </c>
      <c r="BK317" s="3">
        <f t="shared" si="118"/>
        <v>0</v>
      </c>
      <c r="BL317" s="3">
        <f t="shared" si="119"/>
        <v>0</v>
      </c>
      <c r="BM317" s="3">
        <f t="shared" si="108"/>
        <v>0</v>
      </c>
      <c r="BN317" s="3">
        <f t="shared" si="109"/>
        <v>0</v>
      </c>
      <c r="BO317" s="3">
        <f t="shared" si="120"/>
        <v>0</v>
      </c>
      <c r="BP317" s="3">
        <f t="shared" si="121"/>
        <v>0</v>
      </c>
      <c r="BQ317" s="3">
        <f t="shared" si="110"/>
        <v>501250536.16265434</v>
      </c>
      <c r="BR317" s="3">
        <f t="shared" si="122"/>
        <v>0</v>
      </c>
      <c r="BS317" s="3">
        <f t="shared" si="123"/>
        <v>0</v>
      </c>
      <c r="BT317" s="3">
        <f t="shared" si="111"/>
        <v>0</v>
      </c>
      <c r="BU317" s="3">
        <f t="shared" si="112"/>
        <v>0</v>
      </c>
      <c r="BV317" s="3">
        <f t="shared" si="113"/>
        <v>0</v>
      </c>
      <c r="BW317" s="3">
        <f t="shared" si="124"/>
        <v>0</v>
      </c>
      <c r="BX317" s="3">
        <f t="shared" si="114"/>
        <v>0</v>
      </c>
      <c r="BY317" s="3">
        <f t="shared" si="125"/>
        <v>5521865.6850599991</v>
      </c>
    </row>
    <row r="318" spans="1:77" x14ac:dyDescent="0.25">
      <c r="A318">
        <v>227824</v>
      </c>
      <c r="B318" t="s">
        <v>1133</v>
      </c>
      <c r="C318" s="37">
        <v>42776.52847222222</v>
      </c>
      <c r="D318" s="5" t="s">
        <v>76</v>
      </c>
      <c r="E318" s="2">
        <v>628.20399999999995</v>
      </c>
      <c r="F318" s="2">
        <v>42.936</v>
      </c>
      <c r="G318" s="2">
        <v>22.83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580.66999999999996</v>
      </c>
      <c r="O318" s="2">
        <v>0</v>
      </c>
      <c r="P318" s="2">
        <v>165.74799999999999</v>
      </c>
      <c r="Q318" s="2">
        <v>0</v>
      </c>
      <c r="R318" s="3">
        <v>27169</v>
      </c>
      <c r="S318" s="3">
        <v>0</v>
      </c>
      <c r="T318" s="3">
        <v>0</v>
      </c>
      <c r="U318" s="3">
        <v>0</v>
      </c>
      <c r="V318" s="3">
        <v>0</v>
      </c>
      <c r="W318" s="3">
        <v>50390</v>
      </c>
      <c r="X318" s="3">
        <v>107156</v>
      </c>
      <c r="Y318" s="4">
        <v>0</v>
      </c>
      <c r="Z318" s="4">
        <v>1</v>
      </c>
      <c r="AA318" s="5" t="s">
        <v>75</v>
      </c>
      <c r="AB318" s="3">
        <v>0</v>
      </c>
      <c r="AC318" s="3">
        <v>0</v>
      </c>
      <c r="AD318" s="2">
        <v>0</v>
      </c>
      <c r="AE318" s="3">
        <v>0</v>
      </c>
      <c r="AF318" s="3">
        <v>0</v>
      </c>
      <c r="AG318" s="3">
        <v>0</v>
      </c>
      <c r="AH318" s="3">
        <v>0</v>
      </c>
      <c r="AI318" s="4">
        <v>0</v>
      </c>
      <c r="AJ318" s="3">
        <v>0</v>
      </c>
      <c r="AK318" s="3">
        <v>288518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5050</v>
      </c>
      <c r="AR318" s="3">
        <v>5334</v>
      </c>
      <c r="AS318" s="3">
        <v>5436797</v>
      </c>
      <c r="AT318" s="2">
        <v>1033.0129999999999</v>
      </c>
      <c r="AV318" s="5" t="s">
        <v>2031</v>
      </c>
      <c r="AX318" s="3">
        <v>0</v>
      </c>
      <c r="AZ318" s="3">
        <v>0</v>
      </c>
      <c r="BA318" s="3">
        <f t="shared" si="115"/>
        <v>6465</v>
      </c>
      <c r="BB318" s="3">
        <f t="shared" si="101"/>
        <v>5050</v>
      </c>
      <c r="BC318" s="3">
        <f t="shared" si="102"/>
        <v>5335</v>
      </c>
      <c r="BD318" s="3">
        <f t="shared" si="103"/>
        <v>6465</v>
      </c>
      <c r="BE318" s="3">
        <f t="shared" si="104"/>
        <v>5436797.0369999995</v>
      </c>
      <c r="BF318" s="3">
        <f t="shared" si="116"/>
        <v>5359238.0369999995</v>
      </c>
      <c r="BG318" s="2">
        <f t="shared" si="105"/>
        <v>1032.8892335175888</v>
      </c>
      <c r="BH318" s="6">
        <f t="shared" si="106"/>
        <v>1.4999999999999999E-2</v>
      </c>
      <c r="BI318" s="3">
        <f t="shared" si="117"/>
        <v>0</v>
      </c>
      <c r="BJ318" s="3">
        <f t="shared" si="107"/>
        <v>530905066.02804065</v>
      </c>
      <c r="BK318" s="3">
        <f t="shared" si="118"/>
        <v>0</v>
      </c>
      <c r="BL318" s="3">
        <f t="shared" si="119"/>
        <v>0</v>
      </c>
      <c r="BM318" s="3">
        <f t="shared" si="108"/>
        <v>0</v>
      </c>
      <c r="BN318" s="3">
        <f t="shared" si="109"/>
        <v>0</v>
      </c>
      <c r="BO318" s="3">
        <f t="shared" si="120"/>
        <v>0</v>
      </c>
      <c r="BP318" s="3">
        <f t="shared" si="121"/>
        <v>0</v>
      </c>
      <c r="BQ318" s="3">
        <f t="shared" si="110"/>
        <v>330008110.10886961</v>
      </c>
      <c r="BR318" s="3">
        <f t="shared" si="122"/>
        <v>0</v>
      </c>
      <c r="BS318" s="3">
        <f t="shared" si="123"/>
        <v>0</v>
      </c>
      <c r="BT318" s="3">
        <f t="shared" si="111"/>
        <v>0</v>
      </c>
      <c r="BU318" s="3">
        <f t="shared" si="112"/>
        <v>0</v>
      </c>
      <c r="BV318" s="3">
        <f t="shared" si="113"/>
        <v>0</v>
      </c>
      <c r="BW318" s="3">
        <f t="shared" si="124"/>
        <v>0</v>
      </c>
      <c r="BX318" s="3">
        <f t="shared" si="114"/>
        <v>0</v>
      </c>
      <c r="BY318" s="3">
        <f t="shared" si="125"/>
        <v>5436797.0369999995</v>
      </c>
    </row>
    <row r="319" spans="1:77" x14ac:dyDescent="0.25">
      <c r="A319">
        <v>241902</v>
      </c>
      <c r="B319" t="s">
        <v>388</v>
      </c>
      <c r="C319" s="37">
        <v>42779.493055555555</v>
      </c>
      <c r="D319" s="5" t="s">
        <v>75</v>
      </c>
      <c r="E319" s="2">
        <v>828.95</v>
      </c>
      <c r="F319" s="2">
        <v>48.36</v>
      </c>
      <c r="G319" s="2">
        <v>6.5</v>
      </c>
      <c r="H319" s="2">
        <v>0</v>
      </c>
      <c r="I319" s="2">
        <v>0</v>
      </c>
      <c r="J319" s="2">
        <v>0</v>
      </c>
      <c r="K319" s="2">
        <v>0</v>
      </c>
      <c r="L319" s="2">
        <v>85</v>
      </c>
      <c r="M319" s="2">
        <v>45</v>
      </c>
      <c r="N319" s="2">
        <v>350</v>
      </c>
      <c r="O319" s="2">
        <v>0.05</v>
      </c>
      <c r="P319" s="2">
        <v>50</v>
      </c>
      <c r="Q319" s="2">
        <v>0</v>
      </c>
      <c r="R319" s="3">
        <v>86625</v>
      </c>
      <c r="S319" s="3">
        <v>0</v>
      </c>
      <c r="T319" s="3">
        <v>-3720</v>
      </c>
      <c r="U319" s="3">
        <v>-144</v>
      </c>
      <c r="V319" s="3">
        <v>0</v>
      </c>
      <c r="W319" s="3">
        <v>76097</v>
      </c>
      <c r="X319" s="3">
        <v>32610</v>
      </c>
      <c r="Y319" s="4">
        <v>1</v>
      </c>
      <c r="Z319" s="4">
        <v>1.0900000000000001</v>
      </c>
      <c r="AA319" s="5" t="s">
        <v>75</v>
      </c>
      <c r="AB319" s="3">
        <v>367131</v>
      </c>
      <c r="AC319" s="3">
        <v>2719467</v>
      </c>
      <c r="AD319" s="2">
        <v>1159.478425</v>
      </c>
      <c r="AE319" s="3">
        <v>126097226</v>
      </c>
      <c r="AF319" s="3">
        <v>3408817</v>
      </c>
      <c r="AG319" s="3">
        <v>374970</v>
      </c>
      <c r="AH319" s="3">
        <v>3988316</v>
      </c>
      <c r="AI319" s="4">
        <v>1.17</v>
      </c>
      <c r="AJ319" s="3">
        <v>330968036</v>
      </c>
      <c r="AK319" s="3">
        <v>372010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5140</v>
      </c>
      <c r="AR319" s="3">
        <v>5468</v>
      </c>
      <c r="AS319" s="3">
        <v>7200861</v>
      </c>
      <c r="AT319" s="2">
        <v>1328.9480000000001</v>
      </c>
      <c r="AV319" s="5" t="s">
        <v>1441</v>
      </c>
      <c r="BA319" s="3">
        <f t="shared" si="115"/>
        <v>6522</v>
      </c>
      <c r="BB319" s="3">
        <f t="shared" si="101"/>
        <v>5140</v>
      </c>
      <c r="BC319" s="3">
        <f t="shared" si="102"/>
        <v>5468</v>
      </c>
      <c r="BD319" s="3">
        <f t="shared" si="103"/>
        <v>6522</v>
      </c>
      <c r="BE319" s="3">
        <f t="shared" si="104"/>
        <v>7200860.3210000005</v>
      </c>
      <c r="BF319" s="3">
        <f t="shared" si="116"/>
        <v>7041858.3210000005</v>
      </c>
      <c r="BG319" s="2">
        <f t="shared" si="105"/>
        <v>1328.9210281319827</v>
      </c>
      <c r="BH319" s="6">
        <f t="shared" si="106"/>
        <v>1.4999999999999999E-2</v>
      </c>
      <c r="BI319" s="3">
        <f t="shared" si="117"/>
        <v>3165653.9178000414</v>
      </c>
      <c r="BJ319" s="3">
        <f t="shared" si="107"/>
        <v>683065408.45983911</v>
      </c>
      <c r="BK319" s="3">
        <f t="shared" si="118"/>
        <v>0</v>
      </c>
      <c r="BL319" s="3">
        <f t="shared" si="119"/>
        <v>0</v>
      </c>
      <c r="BM319" s="3">
        <f t="shared" si="108"/>
        <v>0</v>
      </c>
      <c r="BN319" s="3">
        <f t="shared" si="109"/>
        <v>0</v>
      </c>
      <c r="BO319" s="3">
        <f t="shared" si="120"/>
        <v>0</v>
      </c>
      <c r="BP319" s="3">
        <f t="shared" si="121"/>
        <v>0</v>
      </c>
      <c r="BQ319" s="3">
        <f t="shared" si="110"/>
        <v>424590268.48816848</v>
      </c>
      <c r="BR319" s="3">
        <f t="shared" si="122"/>
        <v>0</v>
      </c>
      <c r="BS319" s="3">
        <f t="shared" si="123"/>
        <v>0</v>
      </c>
      <c r="BT319" s="3">
        <f t="shared" si="111"/>
        <v>0</v>
      </c>
      <c r="BU319" s="3">
        <f t="shared" si="112"/>
        <v>0</v>
      </c>
      <c r="BV319" s="3">
        <f t="shared" si="113"/>
        <v>0</v>
      </c>
      <c r="BW319" s="3">
        <f t="shared" si="124"/>
        <v>0</v>
      </c>
      <c r="BX319" s="3">
        <f t="shared" si="114"/>
        <v>0</v>
      </c>
      <c r="BY319" s="3">
        <f t="shared" si="125"/>
        <v>3891179.9610000006</v>
      </c>
    </row>
    <row r="320" spans="1:77" x14ac:dyDescent="0.25">
      <c r="A320">
        <v>15911</v>
      </c>
      <c r="B320" t="s">
        <v>389</v>
      </c>
      <c r="C320" s="37">
        <v>42779.493055555555</v>
      </c>
      <c r="D320" s="5" t="s">
        <v>75</v>
      </c>
      <c r="E320" s="2">
        <v>8654.2630000000008</v>
      </c>
      <c r="F320" s="2">
        <v>463.51499999999999</v>
      </c>
      <c r="G320" s="2">
        <v>490.5</v>
      </c>
      <c r="H320" s="2">
        <v>18.5</v>
      </c>
      <c r="I320" s="2">
        <v>0</v>
      </c>
      <c r="J320" s="2">
        <v>1</v>
      </c>
      <c r="K320" s="2">
        <v>0</v>
      </c>
      <c r="L320" s="2">
        <v>437.5</v>
      </c>
      <c r="M320" s="2">
        <v>462.64</v>
      </c>
      <c r="N320" s="2">
        <v>6590</v>
      </c>
      <c r="O320" s="2">
        <v>0.17499999999999999</v>
      </c>
      <c r="P320" s="2">
        <v>756.6</v>
      </c>
      <c r="Q320" s="2">
        <v>0</v>
      </c>
      <c r="R320" s="3">
        <v>772888</v>
      </c>
      <c r="S320" s="3">
        <v>0</v>
      </c>
      <c r="T320" s="3">
        <v>-33755</v>
      </c>
      <c r="U320" s="3">
        <v>-1305</v>
      </c>
      <c r="V320" s="3">
        <v>0</v>
      </c>
      <c r="W320" s="3">
        <v>1205481</v>
      </c>
      <c r="X320" s="3">
        <v>416508</v>
      </c>
      <c r="Y320" s="4">
        <v>1</v>
      </c>
      <c r="Z320" s="4">
        <v>1.1000000000000001</v>
      </c>
      <c r="AA320" s="5" t="s">
        <v>75</v>
      </c>
      <c r="AB320" s="3">
        <v>663461</v>
      </c>
      <c r="AC320" s="3">
        <v>17502573</v>
      </c>
      <c r="AD320" s="2">
        <v>7319.3949973999997</v>
      </c>
      <c r="AE320" s="3">
        <v>606775004</v>
      </c>
      <c r="AF320" s="3">
        <v>30140553</v>
      </c>
      <c r="AG320" s="3">
        <v>0</v>
      </c>
      <c r="AH320" s="3">
        <v>31346175</v>
      </c>
      <c r="AI320" s="4">
        <v>1.04</v>
      </c>
      <c r="AJ320" s="3">
        <v>3003860341</v>
      </c>
      <c r="AK320" s="3">
        <v>3661452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5140</v>
      </c>
      <c r="AR320" s="3">
        <v>5505</v>
      </c>
      <c r="AS320" s="3">
        <v>66755060</v>
      </c>
      <c r="AT320" s="2">
        <v>12191.271000000001</v>
      </c>
      <c r="AV320" s="5" t="s">
        <v>1297</v>
      </c>
      <c r="AX320" s="3">
        <v>0</v>
      </c>
      <c r="AZ320" s="3">
        <v>0</v>
      </c>
      <c r="BA320" s="3">
        <f t="shared" si="115"/>
        <v>5505</v>
      </c>
      <c r="BB320" s="3">
        <f t="shared" si="101"/>
        <v>5140</v>
      </c>
      <c r="BC320" s="3">
        <f t="shared" si="102"/>
        <v>5505</v>
      </c>
      <c r="BD320" s="3">
        <f t="shared" si="103"/>
        <v>5505</v>
      </c>
      <c r="BE320" s="3">
        <f t="shared" si="104"/>
        <v>66755058.782749996</v>
      </c>
      <c r="BF320" s="3">
        <f t="shared" si="116"/>
        <v>64810444.782749996</v>
      </c>
      <c r="BG320" s="2">
        <f t="shared" si="105"/>
        <v>12191.025221365328</v>
      </c>
      <c r="BH320" s="6">
        <f t="shared" si="106"/>
        <v>1.4999999999999999E-2</v>
      </c>
      <c r="BI320" s="3">
        <f t="shared" si="117"/>
        <v>26595499.393502899</v>
      </c>
      <c r="BJ320" s="3">
        <f t="shared" si="107"/>
        <v>6266186963.7817783</v>
      </c>
      <c r="BK320" s="3">
        <f t="shared" si="118"/>
        <v>0</v>
      </c>
      <c r="BL320" s="3">
        <f t="shared" si="119"/>
        <v>0</v>
      </c>
      <c r="BM320" s="3">
        <f t="shared" si="108"/>
        <v>0</v>
      </c>
      <c r="BN320" s="3">
        <f t="shared" si="109"/>
        <v>0</v>
      </c>
      <c r="BO320" s="3">
        <f t="shared" si="120"/>
        <v>0</v>
      </c>
      <c r="BP320" s="3">
        <f t="shared" si="121"/>
        <v>0</v>
      </c>
      <c r="BQ320" s="3">
        <f t="shared" si="110"/>
        <v>3895032558.226222</v>
      </c>
      <c r="BR320" s="3">
        <f t="shared" si="122"/>
        <v>0</v>
      </c>
      <c r="BS320" s="3">
        <f t="shared" si="123"/>
        <v>0</v>
      </c>
      <c r="BT320" s="3">
        <f t="shared" si="111"/>
        <v>0</v>
      </c>
      <c r="BU320" s="3">
        <f t="shared" si="112"/>
        <v>0</v>
      </c>
      <c r="BV320" s="3">
        <f t="shared" si="113"/>
        <v>0</v>
      </c>
      <c r="BW320" s="3">
        <f t="shared" si="124"/>
        <v>0</v>
      </c>
      <c r="BX320" s="3">
        <f t="shared" si="114"/>
        <v>0</v>
      </c>
      <c r="BY320" s="3">
        <f t="shared" si="125"/>
        <v>36716455.372749999</v>
      </c>
    </row>
    <row r="321" spans="1:77" x14ac:dyDescent="0.25">
      <c r="A321">
        <v>36903</v>
      </c>
      <c r="B321" t="s">
        <v>390</v>
      </c>
      <c r="C321" s="37">
        <v>42779.493055555555</v>
      </c>
      <c r="D321" s="5" t="s">
        <v>75</v>
      </c>
      <c r="E321" s="2">
        <v>1267.19</v>
      </c>
      <c r="F321" s="2">
        <v>124.858</v>
      </c>
      <c r="G321" s="2">
        <v>9.8979999999999997</v>
      </c>
      <c r="H321" s="2">
        <v>0</v>
      </c>
      <c r="I321" s="2">
        <v>0</v>
      </c>
      <c r="J321" s="2">
        <v>0</v>
      </c>
      <c r="K321" s="2">
        <v>0</v>
      </c>
      <c r="L321" s="2">
        <v>90.134</v>
      </c>
      <c r="M321" s="2">
        <v>69.885999999999996</v>
      </c>
      <c r="N321" s="2">
        <v>889.35599999999999</v>
      </c>
      <c r="O321" s="2">
        <v>2.1000000000000001E-2</v>
      </c>
      <c r="P321" s="2">
        <v>287.96300000000002</v>
      </c>
      <c r="Q321" s="2">
        <v>0</v>
      </c>
      <c r="R321" s="3">
        <v>105243</v>
      </c>
      <c r="S321" s="3">
        <v>0</v>
      </c>
      <c r="T321" s="3">
        <v>-3127</v>
      </c>
      <c r="U321" s="3">
        <v>-121</v>
      </c>
      <c r="V321" s="3">
        <v>0</v>
      </c>
      <c r="W321" s="3">
        <v>37279</v>
      </c>
      <c r="X321" s="3">
        <v>174448</v>
      </c>
      <c r="Y321" s="4">
        <v>1</v>
      </c>
      <c r="Z321" s="4">
        <v>1.1100000000000001</v>
      </c>
      <c r="AA321" s="5" t="s">
        <v>75</v>
      </c>
      <c r="AB321" s="3">
        <v>760315</v>
      </c>
      <c r="AC321" s="3">
        <v>3110043</v>
      </c>
      <c r="AD321" s="2">
        <v>1315.0553239999999</v>
      </c>
      <c r="AE321" s="3">
        <v>161167192</v>
      </c>
      <c r="AF321" s="3">
        <v>2790628</v>
      </c>
      <c r="AG321" s="3">
        <v>306969</v>
      </c>
      <c r="AH321" s="3">
        <v>3265035</v>
      </c>
      <c r="AI321" s="4">
        <v>1.17</v>
      </c>
      <c r="AJ321" s="3">
        <v>278250076</v>
      </c>
      <c r="AK321" s="3">
        <v>527409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5140</v>
      </c>
      <c r="AR321" s="3">
        <v>5541</v>
      </c>
      <c r="AS321" s="3">
        <v>10678505</v>
      </c>
      <c r="AT321" s="2">
        <v>1976.239</v>
      </c>
      <c r="AV321" s="5" t="s">
        <v>1397</v>
      </c>
      <c r="BA321" s="3">
        <f t="shared" si="115"/>
        <v>6058</v>
      </c>
      <c r="BB321" s="3">
        <f t="shared" si="101"/>
        <v>5140</v>
      </c>
      <c r="BC321" s="3">
        <f t="shared" si="102"/>
        <v>5541</v>
      </c>
      <c r="BD321" s="3">
        <f t="shared" si="103"/>
        <v>6058</v>
      </c>
      <c r="BE321" s="3">
        <f t="shared" si="104"/>
        <v>10678504.60554</v>
      </c>
      <c r="BF321" s="3">
        <f t="shared" si="116"/>
        <v>10539109.60554</v>
      </c>
      <c r="BG321" s="2">
        <f t="shared" si="105"/>
        <v>1976.2167292137201</v>
      </c>
      <c r="BH321" s="6">
        <f t="shared" si="106"/>
        <v>1.4999999999999999E-2</v>
      </c>
      <c r="BI321" s="3">
        <f t="shared" si="117"/>
        <v>5288822.5212573949</v>
      </c>
      <c r="BJ321" s="3">
        <f t="shared" si="107"/>
        <v>1015775398.8158522</v>
      </c>
      <c r="BK321" s="3">
        <f t="shared" si="118"/>
        <v>0</v>
      </c>
      <c r="BL321" s="3">
        <f t="shared" si="119"/>
        <v>0</v>
      </c>
      <c r="BM321" s="3">
        <f t="shared" si="108"/>
        <v>0</v>
      </c>
      <c r="BN321" s="3">
        <f t="shared" si="109"/>
        <v>0</v>
      </c>
      <c r="BO321" s="3">
        <f t="shared" si="120"/>
        <v>0</v>
      </c>
      <c r="BP321" s="3">
        <f t="shared" si="121"/>
        <v>0</v>
      </c>
      <c r="BQ321" s="3">
        <f t="shared" si="110"/>
        <v>631401244.9837836</v>
      </c>
      <c r="BR321" s="3">
        <f t="shared" si="122"/>
        <v>0</v>
      </c>
      <c r="BS321" s="3">
        <f t="shared" si="123"/>
        <v>0</v>
      </c>
      <c r="BT321" s="3">
        <f t="shared" si="111"/>
        <v>0</v>
      </c>
      <c r="BU321" s="3">
        <f t="shared" si="112"/>
        <v>0</v>
      </c>
      <c r="BV321" s="3">
        <f t="shared" si="113"/>
        <v>0</v>
      </c>
      <c r="BW321" s="3">
        <f t="shared" si="124"/>
        <v>0</v>
      </c>
      <c r="BX321" s="3">
        <f t="shared" si="114"/>
        <v>0</v>
      </c>
      <c r="BY321" s="3">
        <f t="shared" si="125"/>
        <v>7896003.8455400001</v>
      </c>
    </row>
    <row r="322" spans="1:77" x14ac:dyDescent="0.25">
      <c r="A322">
        <v>220811</v>
      </c>
      <c r="B322" t="s">
        <v>391</v>
      </c>
      <c r="C322" s="37">
        <v>42776.52847222222</v>
      </c>
      <c r="D322" s="5" t="s">
        <v>76</v>
      </c>
      <c r="E322" s="2">
        <v>439.26499999999999</v>
      </c>
      <c r="F322" s="2">
        <v>6.843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22.06</v>
      </c>
      <c r="N322" s="2">
        <v>391</v>
      </c>
      <c r="O322" s="2">
        <v>0</v>
      </c>
      <c r="P322" s="2">
        <v>139.79</v>
      </c>
      <c r="Q322" s="2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90374</v>
      </c>
      <c r="Y322" s="4">
        <v>0</v>
      </c>
      <c r="Z322" s="4">
        <v>1</v>
      </c>
      <c r="AA322" s="5" t="s">
        <v>75</v>
      </c>
      <c r="AB322" s="3">
        <v>0</v>
      </c>
      <c r="AC322" s="3">
        <v>0</v>
      </c>
      <c r="AD322" s="2">
        <v>0</v>
      </c>
      <c r="AE322" s="3">
        <v>0</v>
      </c>
      <c r="AF322" s="3">
        <v>0</v>
      </c>
      <c r="AG322" s="3">
        <v>0</v>
      </c>
      <c r="AH322" s="3">
        <v>0</v>
      </c>
      <c r="AI322" s="4">
        <v>0</v>
      </c>
      <c r="AJ322" s="3">
        <v>0</v>
      </c>
      <c r="AK322" s="3">
        <v>166126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5050</v>
      </c>
      <c r="AR322" s="3">
        <v>5334</v>
      </c>
      <c r="AS322" s="3">
        <v>3497139</v>
      </c>
      <c r="AT322" s="2">
        <v>674.08600000000001</v>
      </c>
      <c r="AV322" s="5" t="s">
        <v>2031</v>
      </c>
      <c r="AX322" s="3">
        <v>0</v>
      </c>
      <c r="AZ322" s="3">
        <v>0</v>
      </c>
      <c r="BA322" s="3">
        <f t="shared" si="115"/>
        <v>6465</v>
      </c>
      <c r="BB322" s="3">
        <f t="shared" ref="BB322:BB385" si="126">IF(D322="Y",EWLev1/100*AQ322/5140,ROUND(EWLev1*MIN(1, IF(Y322&lt;0.1,1,Y322))/100,0))</f>
        <v>5050</v>
      </c>
      <c r="BC322" s="3">
        <f t="shared" ref="BC322:BC385" si="127">ROUND((IF(D322="Y",EWLev1/100*AQ322/5140,EWLev1*MIN(1, IF(Y322&lt;0.1,1,Y322))/100))*(1+(IF(D322="Y",CharterSchoolAdjCEI,Z322)-1)*0.71),0)</f>
        <v>5335</v>
      </c>
      <c r="BD322" s="3">
        <f t="shared" ref="BD322:BD385" si="128">ROUND(IF(D322="Y",EWLev1/100*BA322/5140,BC322*MAX(1,1 + IF(E322&lt;SmallDistrictADACap,(SmallDistrictADACap-E322)*IF(AA322="Y",SparseSmallDistrictMult,SmallDistrictMult),0),1+IF(E322&lt;MedDistrictADACap,(MedDistrictADACap-E322)*MedDistrictMult,0))),0)</f>
        <v>6465</v>
      </c>
      <c r="BE322" s="3">
        <f t="shared" ref="BE322:BE385" si="129">BD322*(E322*RegularProgramTIAAWeight+F322*RegularSpEdTIAAWeight+G322*MainstreamSpEdTIAAWeight+H322*ResCareSpEdTIAAWeight+I322*StateSchoolsSpEdTIAAWeight+J322*NonPublicContractSpEdTIAAWeight+K322*ExtYearSpEdTIAAWeight+L322*RegCTETIAAWeight+M322*GTTIAAWeight+N322*StateCompEdTIAAWeight+O322*PregnantTIAAWeight+P322*BilingualTIAAWeight+Q322*PegTIAAWeight)+SUM(R322:W322)+IF(P322=0,X322*EWLev1/514000,0)</f>
        <v>3497139.6030000001</v>
      </c>
      <c r="BF322" s="3">
        <f t="shared" si="116"/>
        <v>3497139.6030000001</v>
      </c>
      <c r="BG322" s="2">
        <f t="shared" ref="BG322:BG385" si="130">IF(UseCoRWADA,AU322,BF322/BB322*(BC322+BB322)/(2*BC322))</f>
        <v>674.00586036829452</v>
      </c>
      <c r="BH322" s="6">
        <f t="shared" ref="BH322:BH385" si="131">MAX(HHTaxRateFloor,IFERROR(AB322/AE322,0)+HHCEDRate)</f>
        <v>1.4999999999999999E-2</v>
      </c>
      <c r="BI322" s="3">
        <f t="shared" si="117"/>
        <v>0</v>
      </c>
      <c r="BJ322" s="3">
        <f t="shared" ref="BJ322:BJ385" si="132">IFERROR(BG322*MAX(EWLev1, BI322/BH322/BG322*((EWLev1/HHEWL-1)*AI322/HHMOTaxRate+1)),0)</f>
        <v>346439012.22930336</v>
      </c>
      <c r="BK322" s="3">
        <f t="shared" si="118"/>
        <v>0</v>
      </c>
      <c r="BL322" s="3">
        <f t="shared" si="119"/>
        <v>0</v>
      </c>
      <c r="BM322" s="3">
        <f t="shared" ref="BM322:BM385" si="133">IF(BL322=0,0,MAX(CostPerWADAFloorLev1,BL322/(BK322/(BJ322/BG322))))</f>
        <v>0</v>
      </c>
      <c r="BN322" s="3">
        <f t="shared" ref="BN322:BN385" si="134">IFERROR(MIN(BL322*EarlyAgreementCreditPct,BK322/(BJ322/BG322)*EarlyAgreementCreditPerWADA,AY322),0)</f>
        <v>0</v>
      </c>
      <c r="BO322" s="3">
        <f t="shared" si="120"/>
        <v>0</v>
      </c>
      <c r="BP322" s="3">
        <f t="shared" si="121"/>
        <v>0</v>
      </c>
      <c r="BQ322" s="3">
        <f t="shared" ref="BQ322:BQ385" si="135">IFERROR(BG322*MAX(EWLev3, BI322/BH322/BG322*((EWLev3/HHEWL-1)*AI322/HHMOTaxRate+1)),0)</f>
        <v>215344872.3876701</v>
      </c>
      <c r="BR322" s="3">
        <f t="shared" si="122"/>
        <v>0</v>
      </c>
      <c r="BS322" s="3">
        <f t="shared" si="123"/>
        <v>0</v>
      </c>
      <c r="BT322" s="3">
        <f t="shared" ref="BT322:BT385" si="136">IF(BS322=0,0,MAX(CostPerWADAFloorLev3,BS322/(BR322/(BQ322/BG322))))</f>
        <v>0</v>
      </c>
      <c r="BU322" s="3">
        <f t="shared" ref="BU322:BU385" si="137">IFERROR(MIN(BR322/(BQ322/BG322)*BT322*EarlyAgreementCreditPct,BR322/(BQ322/BG322)*EarlyAgreementCreditPerWADA,AZ322),0)</f>
        <v>0</v>
      </c>
      <c r="BV322" s="3">
        <f t="shared" ref="BV322:BV385" si="138">IFERROR(AN322*BS322/AH322+AO322+AP322,0)</f>
        <v>0</v>
      </c>
      <c r="BW322" s="3">
        <f t="shared" si="124"/>
        <v>0</v>
      </c>
      <c r="BX322" s="3">
        <f t="shared" ref="BX322:BX385" si="139">BW322+BP322</f>
        <v>0</v>
      </c>
      <c r="BY322" s="3">
        <f t="shared" si="125"/>
        <v>3497139.6030000001</v>
      </c>
    </row>
    <row r="323" spans="1:77" x14ac:dyDescent="0.25">
      <c r="A323">
        <v>92801</v>
      </c>
      <c r="B323" t="s">
        <v>392</v>
      </c>
      <c r="C323" s="37">
        <v>42776.52847222222</v>
      </c>
      <c r="D323" s="5" t="s">
        <v>76</v>
      </c>
      <c r="E323" s="2">
        <v>108.273</v>
      </c>
      <c r="F323" s="2">
        <v>0</v>
      </c>
      <c r="G323" s="2">
        <v>9.1319999999999997</v>
      </c>
      <c r="H323" s="2">
        <v>0</v>
      </c>
      <c r="I323" s="2">
        <v>0</v>
      </c>
      <c r="J323" s="2">
        <v>0</v>
      </c>
      <c r="K323" s="2">
        <v>0</v>
      </c>
      <c r="L323" s="2">
        <v>28.625</v>
      </c>
      <c r="M323" s="2">
        <v>0</v>
      </c>
      <c r="N323" s="2">
        <v>40.5</v>
      </c>
      <c r="O323" s="2">
        <v>0</v>
      </c>
      <c r="P323" s="2">
        <v>0</v>
      </c>
      <c r="Q323" s="2">
        <v>0</v>
      </c>
      <c r="R323" s="3">
        <v>37647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4">
        <v>0</v>
      </c>
      <c r="Z323" s="4">
        <v>1</v>
      </c>
      <c r="AA323" s="5" t="s">
        <v>75</v>
      </c>
      <c r="AB323" s="3">
        <v>0</v>
      </c>
      <c r="AC323" s="3">
        <v>0</v>
      </c>
      <c r="AD323" s="2">
        <v>0</v>
      </c>
      <c r="AE323" s="3">
        <v>0</v>
      </c>
      <c r="AF323" s="3">
        <v>0</v>
      </c>
      <c r="AG323" s="3">
        <v>0</v>
      </c>
      <c r="AH323" s="3">
        <v>0</v>
      </c>
      <c r="AI323" s="4">
        <v>0</v>
      </c>
      <c r="AJ323" s="3">
        <v>0</v>
      </c>
      <c r="AK323" s="3">
        <v>60121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5050</v>
      </c>
      <c r="AR323" s="3">
        <v>5334</v>
      </c>
      <c r="AS323" s="3">
        <v>1104773</v>
      </c>
      <c r="AT323" s="2">
        <v>205.69200000000001</v>
      </c>
      <c r="AV323" s="5" t="s">
        <v>2031</v>
      </c>
      <c r="AX323" s="3">
        <v>0</v>
      </c>
      <c r="AZ323" s="3">
        <v>0</v>
      </c>
      <c r="BA323" s="3">
        <f t="shared" ref="BA323:BA386" si="140">RIGHT(AV323,6)*1</f>
        <v>6465</v>
      </c>
      <c r="BB323" s="3">
        <f t="shared" si="126"/>
        <v>5050</v>
      </c>
      <c r="BC323" s="3">
        <f t="shared" si="127"/>
        <v>5335</v>
      </c>
      <c r="BD323" s="3">
        <f t="shared" si="128"/>
        <v>6465</v>
      </c>
      <c r="BE323" s="3">
        <f t="shared" si="129"/>
        <v>1104772.5067499999</v>
      </c>
      <c r="BF323" s="3">
        <f t="shared" ref="BF323:BF386" si="141">BE323-W323-V323-R323-T323</f>
        <v>1067125.5067499999</v>
      </c>
      <c r="BG323" s="2">
        <f t="shared" si="130"/>
        <v>205.66775334933237</v>
      </c>
      <c r="BH323" s="6">
        <f t="shared" si="131"/>
        <v>1.4999999999999999E-2</v>
      </c>
      <c r="BI323" s="3">
        <f t="shared" ref="BI323:BI386" si="142">IFERROR((AB323+AC323)*BG323/AD323-AK323,0)</f>
        <v>0</v>
      </c>
      <c r="BJ323" s="3">
        <f t="shared" si="132"/>
        <v>105713225.22155684</v>
      </c>
      <c r="BK323" s="3">
        <f t="shared" ref="BK323:BK386" si="143">MAX(0,AJ323-BJ323)</f>
        <v>0</v>
      </c>
      <c r="BL323" s="3">
        <f t="shared" ref="BL323:BL386" si="144">IFERROR(BK323/AJ323*AF323,0)</f>
        <v>0</v>
      </c>
      <c r="BM323" s="3">
        <f t="shared" si="133"/>
        <v>0</v>
      </c>
      <c r="BN323" s="3">
        <f t="shared" si="134"/>
        <v>0</v>
      </c>
      <c r="BO323" s="3">
        <f t="shared" ref="BO323:BO386" si="145">IFERROR(AN323*BL323/AH323+AO323+AP323,0)</f>
        <v>0</v>
      </c>
      <c r="BP323" s="3">
        <f t="shared" ref="BP323:BP386" si="146">MAX(0, IFERROR(BM323*BK323/(BJ323/BG323)-BN323-BO323*0-AL323*AM323-V323,0))</f>
        <v>0</v>
      </c>
      <c r="BQ323" s="3">
        <f t="shared" si="135"/>
        <v>65710847.195111692</v>
      </c>
      <c r="BR323" s="3">
        <f t="shared" ref="BR323:BR386" si="147">MAX(0,AJ323-BQ323)</f>
        <v>0</v>
      </c>
      <c r="BS323" s="3">
        <f t="shared" ref="BS323:BS386" si="148">IFERROR(BR323/AJ323*AG323,0)</f>
        <v>0</v>
      </c>
      <c r="BT323" s="3">
        <f t="shared" si="136"/>
        <v>0</v>
      </c>
      <c r="BU323" s="3">
        <f t="shared" si="137"/>
        <v>0</v>
      </c>
      <c r="BV323" s="3">
        <f t="shared" si="138"/>
        <v>0</v>
      </c>
      <c r="BW323" s="3">
        <f t="shared" ref="BW323:BW386" si="149">MAX(0, IFERROR(BT323*BR323/(BQ323/BG323)-BU323-BV323-AL323*AM323-V323,0))</f>
        <v>0</v>
      </c>
      <c r="BX323" s="3">
        <f t="shared" si="139"/>
        <v>0</v>
      </c>
      <c r="BY323" s="3">
        <f t="shared" ref="BY323:BY386" si="150">MAX(0,BE323-AJ323*Y323/100)</f>
        <v>1104772.5067499999</v>
      </c>
    </row>
    <row r="324" spans="1:77" x14ac:dyDescent="0.25">
      <c r="A324">
        <v>67903</v>
      </c>
      <c r="B324" t="s">
        <v>393</v>
      </c>
      <c r="C324" s="37">
        <v>42776.52847222222</v>
      </c>
      <c r="D324" s="5" t="s">
        <v>75</v>
      </c>
      <c r="E324" s="2">
        <v>941.71799999999996</v>
      </c>
      <c r="F324" s="2">
        <v>88.102999999999994</v>
      </c>
      <c r="G324" s="2">
        <v>17.7</v>
      </c>
      <c r="H324" s="2">
        <v>0.89800000000000002</v>
      </c>
      <c r="I324" s="2">
        <v>0</v>
      </c>
      <c r="J324" s="2">
        <v>0</v>
      </c>
      <c r="K324" s="2">
        <v>0</v>
      </c>
      <c r="L324" s="2">
        <v>78.92</v>
      </c>
      <c r="M324" s="2">
        <v>35</v>
      </c>
      <c r="N324" s="2">
        <v>690</v>
      </c>
      <c r="O324" s="2">
        <v>0.57699999999999996</v>
      </c>
      <c r="P324" s="2">
        <v>67</v>
      </c>
      <c r="Q324" s="2">
        <v>0</v>
      </c>
      <c r="R324" s="3">
        <v>77000</v>
      </c>
      <c r="S324" s="3">
        <v>0</v>
      </c>
      <c r="T324" s="3">
        <v>-4974</v>
      </c>
      <c r="U324" s="3">
        <v>-193</v>
      </c>
      <c r="V324" s="3">
        <v>0</v>
      </c>
      <c r="W324" s="3">
        <v>72385</v>
      </c>
      <c r="X324" s="3">
        <v>40696</v>
      </c>
      <c r="Y324" s="4">
        <v>0.98</v>
      </c>
      <c r="Z324" s="4">
        <v>1.05</v>
      </c>
      <c r="AA324" s="5" t="s">
        <v>75</v>
      </c>
      <c r="AB324" s="3">
        <v>221649</v>
      </c>
      <c r="AC324" s="3">
        <v>3641684</v>
      </c>
      <c r="AD324" s="2">
        <v>1583.2189996</v>
      </c>
      <c r="AE324" s="3">
        <v>162452567</v>
      </c>
      <c r="AF324" s="3">
        <v>4425247</v>
      </c>
      <c r="AG324" s="3">
        <v>0</v>
      </c>
      <c r="AH324" s="3">
        <v>4696181</v>
      </c>
      <c r="AI324" s="4">
        <v>1.04</v>
      </c>
      <c r="AJ324" s="3">
        <v>442631213</v>
      </c>
      <c r="AK324" s="3">
        <v>399963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5037</v>
      </c>
      <c r="AR324" s="3">
        <v>5216</v>
      </c>
      <c r="AS324" s="3">
        <v>8099428</v>
      </c>
      <c r="AT324" s="2">
        <v>1552.2239999999999</v>
      </c>
      <c r="AV324" s="5" t="s">
        <v>1483</v>
      </c>
      <c r="AX324" s="3">
        <v>0</v>
      </c>
      <c r="AZ324" s="3">
        <v>0</v>
      </c>
      <c r="BA324" s="3">
        <f t="shared" si="140"/>
        <v>6074</v>
      </c>
      <c r="BB324" s="3">
        <f t="shared" si="126"/>
        <v>5037</v>
      </c>
      <c r="BC324" s="3">
        <f t="shared" si="127"/>
        <v>5216</v>
      </c>
      <c r="BD324" s="3">
        <f t="shared" si="128"/>
        <v>6074</v>
      </c>
      <c r="BE324" s="3">
        <f t="shared" si="129"/>
        <v>8099430.3721800009</v>
      </c>
      <c r="BF324" s="3">
        <f t="shared" si="141"/>
        <v>7955019.3721800009</v>
      </c>
      <c r="BG324" s="2">
        <f t="shared" si="130"/>
        <v>1552.217836913313</v>
      </c>
      <c r="BH324" s="6">
        <f t="shared" si="131"/>
        <v>1.4999999999999999E-2</v>
      </c>
      <c r="BI324" s="3">
        <f t="shared" si="142"/>
        <v>3387721.7069488768</v>
      </c>
      <c r="BJ324" s="3">
        <f t="shared" si="132"/>
        <v>797839968.17344284</v>
      </c>
      <c r="BK324" s="3">
        <f t="shared" si="143"/>
        <v>0</v>
      </c>
      <c r="BL324" s="3">
        <f t="shared" si="144"/>
        <v>0</v>
      </c>
      <c r="BM324" s="3">
        <f t="shared" si="133"/>
        <v>0</v>
      </c>
      <c r="BN324" s="3">
        <f t="shared" si="134"/>
        <v>0</v>
      </c>
      <c r="BO324" s="3">
        <f t="shared" si="145"/>
        <v>0</v>
      </c>
      <c r="BP324" s="3">
        <f t="shared" si="146"/>
        <v>0</v>
      </c>
      <c r="BQ324" s="3">
        <f t="shared" si="135"/>
        <v>495933598.89380354</v>
      </c>
      <c r="BR324" s="3">
        <f t="shared" si="147"/>
        <v>0</v>
      </c>
      <c r="BS324" s="3">
        <f t="shared" si="148"/>
        <v>0</v>
      </c>
      <c r="BT324" s="3">
        <f t="shared" si="136"/>
        <v>0</v>
      </c>
      <c r="BU324" s="3">
        <f t="shared" si="137"/>
        <v>0</v>
      </c>
      <c r="BV324" s="3">
        <f t="shared" si="138"/>
        <v>0</v>
      </c>
      <c r="BW324" s="3">
        <f t="shared" si="149"/>
        <v>0</v>
      </c>
      <c r="BX324" s="3">
        <f t="shared" si="139"/>
        <v>0</v>
      </c>
      <c r="BY324" s="3">
        <f t="shared" si="150"/>
        <v>3761644.4847800005</v>
      </c>
    </row>
    <row r="325" spans="1:77" x14ac:dyDescent="0.25">
      <c r="A325">
        <v>68901</v>
      </c>
      <c r="B325" t="s">
        <v>394</v>
      </c>
      <c r="C325" s="37">
        <v>42779.493055555555</v>
      </c>
      <c r="D325" s="5" t="s">
        <v>75</v>
      </c>
      <c r="E325" s="2">
        <v>28791.074000000001</v>
      </c>
      <c r="F325" s="2">
        <v>1791.347</v>
      </c>
      <c r="G325" s="2">
        <v>574.88400000000001</v>
      </c>
      <c r="H325" s="2">
        <v>0</v>
      </c>
      <c r="I325" s="2">
        <v>0</v>
      </c>
      <c r="J325" s="2">
        <v>0</v>
      </c>
      <c r="K325" s="2">
        <v>0</v>
      </c>
      <c r="L325" s="2">
        <v>1158.155</v>
      </c>
      <c r="M325" s="2">
        <v>1526.2070000000001</v>
      </c>
      <c r="N325" s="2">
        <v>18436.748</v>
      </c>
      <c r="O325" s="2">
        <v>6.9089999999999998</v>
      </c>
      <c r="P325" s="2">
        <v>4390.9740000000002</v>
      </c>
      <c r="Q325" s="2">
        <v>0</v>
      </c>
      <c r="R325" s="3">
        <v>1995503</v>
      </c>
      <c r="S325" s="3">
        <v>0</v>
      </c>
      <c r="T325" s="3">
        <v>-154492</v>
      </c>
      <c r="U325" s="3">
        <v>-5970</v>
      </c>
      <c r="V325" s="3">
        <v>79999</v>
      </c>
      <c r="W325" s="3">
        <v>2248251</v>
      </c>
      <c r="X325" s="3">
        <v>2431721</v>
      </c>
      <c r="Y325" s="4">
        <v>0.98</v>
      </c>
      <c r="Z325" s="4">
        <v>1.1399999999999999</v>
      </c>
      <c r="AA325" s="5" t="s">
        <v>76</v>
      </c>
      <c r="AB325" s="3">
        <v>15323641</v>
      </c>
      <c r="AC325" s="3">
        <v>74593423</v>
      </c>
      <c r="AD325" s="2">
        <v>31038.8607223</v>
      </c>
      <c r="AE325" s="3">
        <v>4693420845</v>
      </c>
      <c r="AF325" s="3">
        <v>132175068</v>
      </c>
      <c r="AG325" s="3">
        <v>0</v>
      </c>
      <c r="AH325" s="3">
        <v>140267419</v>
      </c>
      <c r="AI325" s="4">
        <v>1.04</v>
      </c>
      <c r="AJ325" s="3">
        <v>13748494807</v>
      </c>
      <c r="AK325" s="3">
        <v>11328995</v>
      </c>
      <c r="AL325" s="3">
        <v>0</v>
      </c>
      <c r="AM325" s="3">
        <v>0</v>
      </c>
      <c r="AN325" s="3">
        <v>1595133</v>
      </c>
      <c r="AO325" s="3">
        <v>0</v>
      </c>
      <c r="AP325" s="3">
        <v>0</v>
      </c>
      <c r="AQ325" s="3">
        <v>5037</v>
      </c>
      <c r="AR325" s="3">
        <v>5538</v>
      </c>
      <c r="AS325" s="3">
        <v>209648259</v>
      </c>
      <c r="AT325" s="2">
        <v>38949.017</v>
      </c>
      <c r="AU325" s="2">
        <v>36832.06</v>
      </c>
      <c r="AV325" s="5" t="s">
        <v>1451</v>
      </c>
      <c r="AW325" s="3">
        <v>0</v>
      </c>
      <c r="AX325" s="3">
        <v>0</v>
      </c>
      <c r="AY325" s="3">
        <v>0</v>
      </c>
      <c r="AZ325" s="3">
        <v>0</v>
      </c>
      <c r="BA325" s="3">
        <f t="shared" si="140"/>
        <v>5538</v>
      </c>
      <c r="BB325" s="3">
        <f t="shared" si="126"/>
        <v>5037</v>
      </c>
      <c r="BC325" s="3">
        <f t="shared" si="127"/>
        <v>5538</v>
      </c>
      <c r="BD325" s="3">
        <f t="shared" si="128"/>
        <v>5538</v>
      </c>
      <c r="BE325" s="3">
        <f t="shared" si="129"/>
        <v>209648262.20684004</v>
      </c>
      <c r="BF325" s="3">
        <f t="shared" si="141"/>
        <v>205479001.20684004</v>
      </c>
      <c r="BG325" s="2">
        <f t="shared" si="130"/>
        <v>38948.696184212509</v>
      </c>
      <c r="BH325" s="6">
        <f t="shared" si="131"/>
        <v>1.4999999999999999E-2</v>
      </c>
      <c r="BI325" s="3">
        <f t="shared" si="142"/>
        <v>101502221.28869116</v>
      </c>
      <c r="BJ325" s="3">
        <f t="shared" si="132"/>
        <v>20019629838.68523</v>
      </c>
      <c r="BK325" s="3">
        <f t="shared" si="143"/>
        <v>0</v>
      </c>
      <c r="BL325" s="3">
        <f t="shared" si="144"/>
        <v>0</v>
      </c>
      <c r="BM325" s="3">
        <f t="shared" si="133"/>
        <v>0</v>
      </c>
      <c r="BN325" s="3">
        <f t="shared" si="134"/>
        <v>0</v>
      </c>
      <c r="BO325" s="3">
        <f t="shared" si="145"/>
        <v>0</v>
      </c>
      <c r="BP325" s="3">
        <f t="shared" si="146"/>
        <v>0</v>
      </c>
      <c r="BQ325" s="3">
        <f t="shared" si="135"/>
        <v>12444108430.855896</v>
      </c>
      <c r="BR325" s="3">
        <f t="shared" si="147"/>
        <v>1304386376.144104</v>
      </c>
      <c r="BS325" s="3">
        <f t="shared" si="148"/>
        <v>0</v>
      </c>
      <c r="BT325" s="3">
        <f t="shared" si="136"/>
        <v>0</v>
      </c>
      <c r="BU325" s="3">
        <f t="shared" si="137"/>
        <v>0</v>
      </c>
      <c r="BV325" s="3">
        <f t="shared" si="138"/>
        <v>0</v>
      </c>
      <c r="BW325" s="3">
        <f t="shared" si="149"/>
        <v>0</v>
      </c>
      <c r="BX325" s="3">
        <f t="shared" si="139"/>
        <v>0</v>
      </c>
      <c r="BY325" s="3">
        <f t="shared" si="150"/>
        <v>74913013.098240018</v>
      </c>
    </row>
    <row r="326" spans="1:77" x14ac:dyDescent="0.25">
      <c r="A326">
        <v>74905</v>
      </c>
      <c r="B326" t="s">
        <v>395</v>
      </c>
      <c r="C326" s="37">
        <v>42779.493055555555</v>
      </c>
      <c r="D326" s="5" t="s">
        <v>75</v>
      </c>
      <c r="E326" s="2">
        <v>212.268</v>
      </c>
      <c r="F326" s="2">
        <v>39.255000000000003</v>
      </c>
      <c r="G326" s="2">
        <v>1.0209999999999999</v>
      </c>
      <c r="H326" s="2">
        <v>0</v>
      </c>
      <c r="I326" s="2">
        <v>0</v>
      </c>
      <c r="J326" s="2">
        <v>0</v>
      </c>
      <c r="K326" s="2">
        <v>0</v>
      </c>
      <c r="L326" s="2">
        <v>24.196999999999999</v>
      </c>
      <c r="M326" s="2">
        <v>12.468999999999999</v>
      </c>
      <c r="N326" s="2">
        <v>162.16</v>
      </c>
      <c r="O326" s="2">
        <v>0</v>
      </c>
      <c r="P326" s="2">
        <v>4.0030000000000001</v>
      </c>
      <c r="Q326" s="2">
        <v>0</v>
      </c>
      <c r="R326" s="3">
        <v>19864</v>
      </c>
      <c r="S326" s="3">
        <v>0</v>
      </c>
      <c r="T326" s="3">
        <v>-422</v>
      </c>
      <c r="U326" s="3">
        <v>-17</v>
      </c>
      <c r="V326" s="3">
        <v>0</v>
      </c>
      <c r="W326" s="3">
        <v>9276</v>
      </c>
      <c r="X326" s="3">
        <v>2909</v>
      </c>
      <c r="Y326" s="4">
        <v>1</v>
      </c>
      <c r="Z326" s="4">
        <v>1.07</v>
      </c>
      <c r="AA326" s="5" t="s">
        <v>75</v>
      </c>
      <c r="AB326" s="3">
        <v>0</v>
      </c>
      <c r="AC326" s="3">
        <v>633614</v>
      </c>
      <c r="AD326" s="2">
        <v>260.8370041</v>
      </c>
      <c r="AE326" s="3">
        <v>10869640</v>
      </c>
      <c r="AF326" s="3">
        <v>396289</v>
      </c>
      <c r="AG326" s="3">
        <v>43592</v>
      </c>
      <c r="AH326" s="3">
        <v>463658</v>
      </c>
      <c r="AI326" s="4">
        <v>1.17</v>
      </c>
      <c r="AJ326" s="3">
        <v>37526097</v>
      </c>
      <c r="AK326" s="3">
        <v>91954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5140</v>
      </c>
      <c r="AR326" s="3">
        <v>5395</v>
      </c>
      <c r="AS326" s="3">
        <v>2351527</v>
      </c>
      <c r="AT326" s="2">
        <v>441.23200000000003</v>
      </c>
      <c r="AV326" s="5" t="s">
        <v>1514</v>
      </c>
      <c r="BA326" s="3">
        <f t="shared" si="140"/>
        <v>7267</v>
      </c>
      <c r="BB326" s="3">
        <f t="shared" si="126"/>
        <v>5140</v>
      </c>
      <c r="BC326" s="3">
        <f t="shared" si="127"/>
        <v>5395</v>
      </c>
      <c r="BD326" s="3">
        <f t="shared" si="128"/>
        <v>7267</v>
      </c>
      <c r="BE326" s="3">
        <f t="shared" si="129"/>
        <v>2351529.4582100003</v>
      </c>
      <c r="BF326" s="3">
        <f t="shared" si="141"/>
        <v>2322811.4582100003</v>
      </c>
      <c r="BG326" s="2">
        <f t="shared" si="130"/>
        <v>441.2288852309992</v>
      </c>
      <c r="BH326" s="6">
        <f t="shared" si="131"/>
        <v>1.4999999999999999E-2</v>
      </c>
      <c r="BI326" s="3">
        <f t="shared" si="142"/>
        <v>979860.17702364386</v>
      </c>
      <c r="BJ326" s="3">
        <f t="shared" si="132"/>
        <v>226791647.0087336</v>
      </c>
      <c r="BK326" s="3">
        <f t="shared" si="143"/>
        <v>0</v>
      </c>
      <c r="BL326" s="3">
        <f t="shared" si="144"/>
        <v>0</v>
      </c>
      <c r="BM326" s="3">
        <f t="shared" si="133"/>
        <v>0</v>
      </c>
      <c r="BN326" s="3">
        <f t="shared" si="134"/>
        <v>0</v>
      </c>
      <c r="BO326" s="3">
        <f t="shared" si="145"/>
        <v>0</v>
      </c>
      <c r="BP326" s="3">
        <f t="shared" si="146"/>
        <v>0</v>
      </c>
      <c r="BQ326" s="3">
        <f t="shared" si="135"/>
        <v>140972628.83130425</v>
      </c>
      <c r="BR326" s="3">
        <f t="shared" si="147"/>
        <v>0</v>
      </c>
      <c r="BS326" s="3">
        <f t="shared" si="148"/>
        <v>0</v>
      </c>
      <c r="BT326" s="3">
        <f t="shared" si="136"/>
        <v>0</v>
      </c>
      <c r="BU326" s="3">
        <f t="shared" si="137"/>
        <v>0</v>
      </c>
      <c r="BV326" s="3">
        <f t="shared" si="138"/>
        <v>0</v>
      </c>
      <c r="BW326" s="3">
        <f t="shared" si="149"/>
        <v>0</v>
      </c>
      <c r="BX326" s="3">
        <f t="shared" si="139"/>
        <v>0</v>
      </c>
      <c r="BY326" s="3">
        <f t="shared" si="150"/>
        <v>1976268.4882100003</v>
      </c>
    </row>
    <row r="327" spans="1:77" x14ac:dyDescent="0.25">
      <c r="A327">
        <v>108903</v>
      </c>
      <c r="B327" t="s">
        <v>396</v>
      </c>
      <c r="C327" s="37">
        <v>42779.493055555555</v>
      </c>
      <c r="D327" s="5" t="s">
        <v>75</v>
      </c>
      <c r="E327" s="2">
        <v>4280.0219999999999</v>
      </c>
      <c r="F327" s="2">
        <v>326.565</v>
      </c>
      <c r="G327" s="2">
        <v>86.191999999999993</v>
      </c>
      <c r="H327" s="2">
        <v>0</v>
      </c>
      <c r="I327" s="2">
        <v>0</v>
      </c>
      <c r="J327" s="2">
        <v>0</v>
      </c>
      <c r="K327" s="2">
        <v>0</v>
      </c>
      <c r="L327" s="2">
        <v>245.26300000000001</v>
      </c>
      <c r="M327" s="2">
        <v>231.5</v>
      </c>
      <c r="N327" s="2">
        <v>4601.0230000000001</v>
      </c>
      <c r="O327" s="2">
        <v>2.0510000000000002</v>
      </c>
      <c r="P327" s="2">
        <v>1280.3040000000001</v>
      </c>
      <c r="Q327" s="2">
        <v>0</v>
      </c>
      <c r="R327" s="3">
        <v>332575</v>
      </c>
      <c r="S327" s="3">
        <v>0</v>
      </c>
      <c r="T327" s="3">
        <v>-3313</v>
      </c>
      <c r="U327" s="3">
        <v>-129</v>
      </c>
      <c r="V327" s="3">
        <v>0</v>
      </c>
      <c r="W327" s="3">
        <v>315698</v>
      </c>
      <c r="X327" s="3">
        <v>741552</v>
      </c>
      <c r="Y327" s="4">
        <v>0.98150000000000004</v>
      </c>
      <c r="Z327" s="4">
        <v>1.18</v>
      </c>
      <c r="AA327" s="5" t="s">
        <v>75</v>
      </c>
      <c r="AB327" s="3">
        <v>30231</v>
      </c>
      <c r="AC327" s="3">
        <v>13545341</v>
      </c>
      <c r="AD327" s="2">
        <v>5429.1118617000002</v>
      </c>
      <c r="AE327" s="3">
        <v>89088878</v>
      </c>
      <c r="AF327" s="3">
        <v>2987227</v>
      </c>
      <c r="AG327" s="3">
        <v>391094</v>
      </c>
      <c r="AH327" s="3">
        <v>3560933</v>
      </c>
      <c r="AI327" s="4">
        <v>1.17</v>
      </c>
      <c r="AJ327" s="3">
        <v>294816734</v>
      </c>
      <c r="AK327" s="3">
        <v>1879432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5045</v>
      </c>
      <c r="AR327" s="3">
        <v>5690</v>
      </c>
      <c r="AS327" s="3">
        <v>36053996</v>
      </c>
      <c r="AT327" s="2">
        <v>6620.9209999999903</v>
      </c>
      <c r="AV327" s="5" t="s">
        <v>1613</v>
      </c>
      <c r="BA327" s="3">
        <f t="shared" si="140"/>
        <v>5792</v>
      </c>
      <c r="BB327" s="3">
        <f t="shared" si="126"/>
        <v>5045</v>
      </c>
      <c r="BC327" s="3">
        <f t="shared" si="127"/>
        <v>5690</v>
      </c>
      <c r="BD327" s="3">
        <f t="shared" si="128"/>
        <v>5792</v>
      </c>
      <c r="BE327" s="3">
        <f t="shared" si="129"/>
        <v>36053998.038719997</v>
      </c>
      <c r="BF327" s="3">
        <f t="shared" si="141"/>
        <v>35409038.038719997</v>
      </c>
      <c r="BG327" s="2">
        <f t="shared" si="130"/>
        <v>6620.8346906951529</v>
      </c>
      <c r="BH327" s="6">
        <f t="shared" si="131"/>
        <v>1.4999999999999999E-2</v>
      </c>
      <c r="BI327" s="3">
        <f t="shared" si="142"/>
        <v>14676060.009237297</v>
      </c>
      <c r="BJ327" s="3">
        <f t="shared" si="132"/>
        <v>3403109031.0173087</v>
      </c>
      <c r="BK327" s="3">
        <f t="shared" si="143"/>
        <v>0</v>
      </c>
      <c r="BL327" s="3">
        <f t="shared" si="144"/>
        <v>0</v>
      </c>
      <c r="BM327" s="3">
        <f t="shared" si="133"/>
        <v>0</v>
      </c>
      <c r="BN327" s="3">
        <f t="shared" si="134"/>
        <v>0</v>
      </c>
      <c r="BO327" s="3">
        <f t="shared" si="145"/>
        <v>0</v>
      </c>
      <c r="BP327" s="3">
        <f t="shared" si="146"/>
        <v>0</v>
      </c>
      <c r="BQ327" s="3">
        <f t="shared" si="135"/>
        <v>2115356683.6771014</v>
      </c>
      <c r="BR327" s="3">
        <f t="shared" si="147"/>
        <v>0</v>
      </c>
      <c r="BS327" s="3">
        <f t="shared" si="148"/>
        <v>0</v>
      </c>
      <c r="BT327" s="3">
        <f t="shared" si="136"/>
        <v>0</v>
      </c>
      <c r="BU327" s="3">
        <f t="shared" si="137"/>
        <v>0</v>
      </c>
      <c r="BV327" s="3">
        <f t="shared" si="138"/>
        <v>0</v>
      </c>
      <c r="BW327" s="3">
        <f t="shared" si="149"/>
        <v>0</v>
      </c>
      <c r="BX327" s="3">
        <f t="shared" si="139"/>
        <v>0</v>
      </c>
      <c r="BY327" s="3">
        <f t="shared" si="150"/>
        <v>33160371.794509996</v>
      </c>
    </row>
    <row r="328" spans="1:77" x14ac:dyDescent="0.25">
      <c r="A328">
        <v>48901</v>
      </c>
      <c r="B328" t="s">
        <v>397</v>
      </c>
      <c r="C328" s="37">
        <v>42776.52847222222</v>
      </c>
      <c r="D328" s="5" t="s">
        <v>75</v>
      </c>
      <c r="E328" s="2">
        <v>197.76</v>
      </c>
      <c r="F328" s="2">
        <v>20.643000000000001</v>
      </c>
      <c r="G328" s="2">
        <v>6.36</v>
      </c>
      <c r="H328" s="2">
        <v>0</v>
      </c>
      <c r="I328" s="2">
        <v>0</v>
      </c>
      <c r="J328" s="2">
        <v>0</v>
      </c>
      <c r="K328" s="2">
        <v>0</v>
      </c>
      <c r="L328" s="2">
        <v>17.61</v>
      </c>
      <c r="M328" s="2">
        <v>4.93</v>
      </c>
      <c r="N328" s="2">
        <v>170.03</v>
      </c>
      <c r="O328" s="2">
        <v>0.21</v>
      </c>
      <c r="P328" s="2">
        <v>2.94</v>
      </c>
      <c r="Q328" s="2">
        <v>0</v>
      </c>
      <c r="R328" s="3">
        <v>16189</v>
      </c>
      <c r="S328" s="3">
        <v>0</v>
      </c>
      <c r="T328" s="3">
        <v>-1523</v>
      </c>
      <c r="U328" s="3">
        <v>-59</v>
      </c>
      <c r="V328" s="3">
        <v>0</v>
      </c>
      <c r="W328" s="3">
        <v>53756</v>
      </c>
      <c r="X328" s="3">
        <v>2413</v>
      </c>
      <c r="Y328" s="4">
        <v>0.99450000000000005</v>
      </c>
      <c r="Z328" s="4">
        <v>1.04</v>
      </c>
      <c r="AA328" s="5" t="s">
        <v>76</v>
      </c>
      <c r="AB328" s="3">
        <v>254862</v>
      </c>
      <c r="AC328" s="3">
        <v>1811648</v>
      </c>
      <c r="AD328" s="2">
        <v>747.20565599999998</v>
      </c>
      <c r="AE328" s="3">
        <v>123638188</v>
      </c>
      <c r="AF328" s="3">
        <v>1396824</v>
      </c>
      <c r="AG328" s="3">
        <v>0</v>
      </c>
      <c r="AH328" s="3">
        <v>1460731</v>
      </c>
      <c r="AI328" s="4">
        <v>1.04</v>
      </c>
      <c r="AJ328" s="3">
        <v>135456699</v>
      </c>
      <c r="AK328" s="3">
        <v>91321</v>
      </c>
      <c r="AL328" s="3">
        <v>0</v>
      </c>
      <c r="AM328" s="3">
        <v>0</v>
      </c>
      <c r="AN328" s="3">
        <v>94050</v>
      </c>
      <c r="AO328" s="3">
        <v>0</v>
      </c>
      <c r="AP328" s="3">
        <v>0</v>
      </c>
      <c r="AQ328" s="3">
        <v>5112</v>
      </c>
      <c r="AR328" s="3">
        <v>5257</v>
      </c>
      <c r="AS328" s="3">
        <v>2403546</v>
      </c>
      <c r="AT328" s="2">
        <v>450.515999999999</v>
      </c>
      <c r="AV328" s="5" t="s">
        <v>1429</v>
      </c>
      <c r="AX328" s="3">
        <v>0</v>
      </c>
      <c r="AZ328" s="3">
        <v>0</v>
      </c>
      <c r="BA328" s="3">
        <f t="shared" si="140"/>
        <v>8206</v>
      </c>
      <c r="BB328" s="3">
        <f t="shared" si="126"/>
        <v>5112</v>
      </c>
      <c r="BC328" s="3">
        <f t="shared" si="127"/>
        <v>5257</v>
      </c>
      <c r="BD328" s="3">
        <f t="shared" si="128"/>
        <v>8206</v>
      </c>
      <c r="BE328" s="3">
        <f t="shared" si="129"/>
        <v>2403546.0611999999</v>
      </c>
      <c r="BF328" s="3">
        <f t="shared" si="141"/>
        <v>2335124.0611999999</v>
      </c>
      <c r="BG328" s="2">
        <f t="shared" si="130"/>
        <v>450.49296724612361</v>
      </c>
      <c r="BH328" s="6">
        <f t="shared" si="131"/>
        <v>1.4999999999999999E-2</v>
      </c>
      <c r="BI328" s="3">
        <f t="shared" si="142"/>
        <v>1154585.2833215317</v>
      </c>
      <c r="BJ328" s="3">
        <f t="shared" si="132"/>
        <v>231553385.16450754</v>
      </c>
      <c r="BK328" s="3">
        <f t="shared" si="143"/>
        <v>0</v>
      </c>
      <c r="BL328" s="3">
        <f t="shared" si="144"/>
        <v>0</v>
      </c>
      <c r="BM328" s="3">
        <f t="shared" si="133"/>
        <v>0</v>
      </c>
      <c r="BN328" s="3">
        <f t="shared" si="134"/>
        <v>0</v>
      </c>
      <c r="BO328" s="3">
        <f t="shared" si="145"/>
        <v>0</v>
      </c>
      <c r="BP328" s="3">
        <f t="shared" si="146"/>
        <v>0</v>
      </c>
      <c r="BQ328" s="3">
        <f t="shared" si="135"/>
        <v>143932503.03513649</v>
      </c>
      <c r="BR328" s="3">
        <f t="shared" si="147"/>
        <v>0</v>
      </c>
      <c r="BS328" s="3">
        <f t="shared" si="148"/>
        <v>0</v>
      </c>
      <c r="BT328" s="3">
        <f t="shared" si="136"/>
        <v>0</v>
      </c>
      <c r="BU328" s="3">
        <f t="shared" si="137"/>
        <v>0</v>
      </c>
      <c r="BV328" s="3">
        <f t="shared" si="138"/>
        <v>0</v>
      </c>
      <c r="BW328" s="3">
        <f t="shared" si="149"/>
        <v>0</v>
      </c>
      <c r="BX328" s="3">
        <f t="shared" si="139"/>
        <v>0</v>
      </c>
      <c r="BY328" s="3">
        <f t="shared" si="150"/>
        <v>1056429.189645</v>
      </c>
    </row>
    <row r="329" spans="1:77" x14ac:dyDescent="0.25">
      <c r="A329">
        <v>227803</v>
      </c>
      <c r="B329" t="s">
        <v>1208</v>
      </c>
      <c r="C329" s="37">
        <v>42776.52847222222</v>
      </c>
      <c r="D329" s="5" t="s">
        <v>76</v>
      </c>
      <c r="E329" s="2">
        <v>1680.8019999999999</v>
      </c>
      <c r="F329" s="2">
        <v>90.084999999999994</v>
      </c>
      <c r="G329" s="2">
        <v>23.917000000000002</v>
      </c>
      <c r="H329" s="2">
        <v>0</v>
      </c>
      <c r="I329" s="2">
        <v>0</v>
      </c>
      <c r="J329" s="2">
        <v>0</v>
      </c>
      <c r="K329" s="2">
        <v>0</v>
      </c>
      <c r="L329" s="2">
        <v>19.832999999999998</v>
      </c>
      <c r="M329" s="2">
        <v>0</v>
      </c>
      <c r="N329" s="2">
        <v>954.67</v>
      </c>
      <c r="O329" s="2">
        <v>0</v>
      </c>
      <c r="P329" s="2">
        <v>512.61300000000006</v>
      </c>
      <c r="Q329" s="2">
        <v>0</v>
      </c>
      <c r="R329" s="3">
        <v>21972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331404</v>
      </c>
      <c r="Y329" s="4">
        <v>0</v>
      </c>
      <c r="Z329" s="4">
        <v>1</v>
      </c>
      <c r="AA329" s="5" t="s">
        <v>75</v>
      </c>
      <c r="AB329" s="3">
        <v>0</v>
      </c>
      <c r="AC329" s="3">
        <v>0</v>
      </c>
      <c r="AD329" s="2">
        <v>0</v>
      </c>
      <c r="AE329" s="3">
        <v>0</v>
      </c>
      <c r="AF329" s="3">
        <v>0</v>
      </c>
      <c r="AG329" s="3">
        <v>0</v>
      </c>
      <c r="AH329" s="3">
        <v>0</v>
      </c>
      <c r="AI329" s="4">
        <v>0</v>
      </c>
      <c r="AJ329" s="3">
        <v>0</v>
      </c>
      <c r="AK329" s="3">
        <v>628290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5050</v>
      </c>
      <c r="AR329" s="3">
        <v>5334</v>
      </c>
      <c r="AS329" s="3">
        <v>13379732</v>
      </c>
      <c r="AT329" s="2">
        <v>2574.7570000000001</v>
      </c>
      <c r="AV329" s="5" t="s">
        <v>2031</v>
      </c>
      <c r="AX329" s="3">
        <v>0</v>
      </c>
      <c r="AZ329" s="3">
        <v>0</v>
      </c>
      <c r="BA329" s="3">
        <f t="shared" si="140"/>
        <v>6465</v>
      </c>
      <c r="BB329" s="3">
        <f t="shared" si="126"/>
        <v>5050</v>
      </c>
      <c r="BC329" s="3">
        <f t="shared" si="127"/>
        <v>5335</v>
      </c>
      <c r="BD329" s="3">
        <f t="shared" si="128"/>
        <v>6465</v>
      </c>
      <c r="BE329" s="3">
        <f t="shared" si="129"/>
        <v>13379732.280750001</v>
      </c>
      <c r="BF329" s="3">
        <f t="shared" si="141"/>
        <v>13357760.280750001</v>
      </c>
      <c r="BG329" s="2">
        <f t="shared" si="130"/>
        <v>2574.4493307893649</v>
      </c>
      <c r="BH329" s="6">
        <f t="shared" si="131"/>
        <v>1.4999999999999999E-2</v>
      </c>
      <c r="BI329" s="3">
        <f t="shared" si="142"/>
        <v>0</v>
      </c>
      <c r="BJ329" s="3">
        <f t="shared" si="132"/>
        <v>1323266956.0257335</v>
      </c>
      <c r="BK329" s="3">
        <f t="shared" si="143"/>
        <v>0</v>
      </c>
      <c r="BL329" s="3">
        <f t="shared" si="144"/>
        <v>0</v>
      </c>
      <c r="BM329" s="3">
        <f t="shared" si="133"/>
        <v>0</v>
      </c>
      <c r="BN329" s="3">
        <f t="shared" si="134"/>
        <v>0</v>
      </c>
      <c r="BO329" s="3">
        <f t="shared" si="145"/>
        <v>0</v>
      </c>
      <c r="BP329" s="3">
        <f t="shared" si="146"/>
        <v>0</v>
      </c>
      <c r="BQ329" s="3">
        <f t="shared" si="135"/>
        <v>822536561.1872021</v>
      </c>
      <c r="BR329" s="3">
        <f t="shared" si="147"/>
        <v>0</v>
      </c>
      <c r="BS329" s="3">
        <f t="shared" si="148"/>
        <v>0</v>
      </c>
      <c r="BT329" s="3">
        <f t="shared" si="136"/>
        <v>0</v>
      </c>
      <c r="BU329" s="3">
        <f t="shared" si="137"/>
        <v>0</v>
      </c>
      <c r="BV329" s="3">
        <f t="shared" si="138"/>
        <v>0</v>
      </c>
      <c r="BW329" s="3">
        <f t="shared" si="149"/>
        <v>0</v>
      </c>
      <c r="BX329" s="3">
        <f t="shared" si="139"/>
        <v>0</v>
      </c>
      <c r="BY329" s="3">
        <f t="shared" si="150"/>
        <v>13379732.280750001</v>
      </c>
    </row>
    <row r="330" spans="1:77" x14ac:dyDescent="0.25">
      <c r="A330">
        <v>15905</v>
      </c>
      <c r="B330" t="s">
        <v>398</v>
      </c>
      <c r="C330" s="37">
        <v>42779.493055555555</v>
      </c>
      <c r="D330" s="5" t="s">
        <v>75</v>
      </c>
      <c r="E330" s="2">
        <v>9905.94</v>
      </c>
      <c r="F330" s="2">
        <v>684.85199999999998</v>
      </c>
      <c r="G330" s="2">
        <v>362.43400000000003</v>
      </c>
      <c r="H330" s="2">
        <v>0</v>
      </c>
      <c r="I330" s="2">
        <v>0</v>
      </c>
      <c r="J330" s="2">
        <v>0</v>
      </c>
      <c r="K330" s="2">
        <v>0</v>
      </c>
      <c r="L330" s="2">
        <v>379.726</v>
      </c>
      <c r="M330" s="2">
        <v>525.03700000000003</v>
      </c>
      <c r="N330" s="2">
        <v>10395.736999999999</v>
      </c>
      <c r="O330" s="2">
        <v>5.0019999999999998</v>
      </c>
      <c r="P330" s="2">
        <v>1821.8130000000001</v>
      </c>
      <c r="Q330" s="2">
        <v>0</v>
      </c>
      <c r="R330" s="3">
        <v>636627</v>
      </c>
      <c r="S330" s="3">
        <v>0</v>
      </c>
      <c r="T330" s="3">
        <v>-12038</v>
      </c>
      <c r="U330" s="3">
        <v>-466</v>
      </c>
      <c r="V330" s="3">
        <v>0</v>
      </c>
      <c r="W330" s="3">
        <v>230048</v>
      </c>
      <c r="X330" s="3">
        <v>1036065</v>
      </c>
      <c r="Y330" s="4">
        <v>1</v>
      </c>
      <c r="Z330" s="4">
        <v>1.1499999999999999</v>
      </c>
      <c r="AA330" s="5" t="s">
        <v>75</v>
      </c>
      <c r="AB330" s="3">
        <v>1804068</v>
      </c>
      <c r="AC330" s="3">
        <v>44260935</v>
      </c>
      <c r="AD330" s="2">
        <v>18764.328268699999</v>
      </c>
      <c r="AE330" s="3">
        <v>511386411</v>
      </c>
      <c r="AF330" s="3">
        <v>11083073</v>
      </c>
      <c r="AG330" s="3">
        <v>1219138</v>
      </c>
      <c r="AH330" s="3">
        <v>12967195</v>
      </c>
      <c r="AI330" s="4">
        <v>1.17</v>
      </c>
      <c r="AJ330" s="3">
        <v>1071254910</v>
      </c>
      <c r="AK330" s="3">
        <v>3878375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5140</v>
      </c>
      <c r="AR330" s="3">
        <v>5687</v>
      </c>
      <c r="AS330" s="3">
        <v>79553649</v>
      </c>
      <c r="AT330" s="2">
        <v>14574.834999999999</v>
      </c>
      <c r="AV330" s="5" t="s">
        <v>1319</v>
      </c>
      <c r="BA330" s="3">
        <f t="shared" si="140"/>
        <v>5687</v>
      </c>
      <c r="BB330" s="3">
        <f t="shared" si="126"/>
        <v>5140</v>
      </c>
      <c r="BC330" s="3">
        <f t="shared" si="127"/>
        <v>5687</v>
      </c>
      <c r="BD330" s="3">
        <f t="shared" si="128"/>
        <v>5687</v>
      </c>
      <c r="BE330" s="3">
        <f t="shared" si="129"/>
        <v>79553649.185020015</v>
      </c>
      <c r="BF330" s="3">
        <f t="shared" si="141"/>
        <v>78699012.185020015</v>
      </c>
      <c r="BG330" s="2">
        <f t="shared" si="130"/>
        <v>14574.748691760162</v>
      </c>
      <c r="BH330" s="6">
        <f t="shared" si="131"/>
        <v>1.4999999999999999E-2</v>
      </c>
      <c r="BI330" s="3">
        <f t="shared" si="142"/>
        <v>31901527.834576227</v>
      </c>
      <c r="BJ330" s="3">
        <f t="shared" si="132"/>
        <v>7491420827.564723</v>
      </c>
      <c r="BK330" s="3">
        <f t="shared" si="143"/>
        <v>0</v>
      </c>
      <c r="BL330" s="3">
        <f t="shared" si="144"/>
        <v>0</v>
      </c>
      <c r="BM330" s="3">
        <f t="shared" si="133"/>
        <v>0</v>
      </c>
      <c r="BN330" s="3">
        <f t="shared" si="134"/>
        <v>0</v>
      </c>
      <c r="BO330" s="3">
        <f t="shared" si="145"/>
        <v>0</v>
      </c>
      <c r="BP330" s="3">
        <f t="shared" si="146"/>
        <v>0</v>
      </c>
      <c r="BQ330" s="3">
        <f t="shared" si="135"/>
        <v>4656632207.0173721</v>
      </c>
      <c r="BR330" s="3">
        <f t="shared" si="147"/>
        <v>0</v>
      </c>
      <c r="BS330" s="3">
        <f t="shared" si="148"/>
        <v>0</v>
      </c>
      <c r="BT330" s="3">
        <f t="shared" si="136"/>
        <v>0</v>
      </c>
      <c r="BU330" s="3">
        <f t="shared" si="137"/>
        <v>0</v>
      </c>
      <c r="BV330" s="3">
        <f t="shared" si="138"/>
        <v>0</v>
      </c>
      <c r="BW330" s="3">
        <f t="shared" si="149"/>
        <v>0</v>
      </c>
      <c r="BX330" s="3">
        <f t="shared" si="139"/>
        <v>0</v>
      </c>
      <c r="BY330" s="3">
        <f t="shared" si="150"/>
        <v>68841100.085020021</v>
      </c>
    </row>
    <row r="331" spans="1:77" x14ac:dyDescent="0.25">
      <c r="A331">
        <v>234903</v>
      </c>
      <c r="B331" t="s">
        <v>398</v>
      </c>
      <c r="C331" s="37">
        <v>42779.493055555555</v>
      </c>
      <c r="D331" s="5" t="s">
        <v>75</v>
      </c>
      <c r="E331" s="2">
        <v>741.90899999999999</v>
      </c>
      <c r="F331" s="2">
        <v>90.22</v>
      </c>
      <c r="G331" s="2">
        <v>27.507999999999999</v>
      </c>
      <c r="H331" s="2">
        <v>3.2450000000000001</v>
      </c>
      <c r="I331" s="2">
        <v>0</v>
      </c>
      <c r="J331" s="2">
        <v>0</v>
      </c>
      <c r="K331" s="2">
        <v>0</v>
      </c>
      <c r="L331" s="2">
        <v>104.31</v>
      </c>
      <c r="M331" s="2">
        <v>43.75</v>
      </c>
      <c r="N331" s="2">
        <v>486.33300000000003</v>
      </c>
      <c r="O331" s="2">
        <v>0</v>
      </c>
      <c r="P331" s="2">
        <v>15.936999999999999</v>
      </c>
      <c r="Q331" s="2">
        <v>0</v>
      </c>
      <c r="R331" s="3">
        <v>79750</v>
      </c>
      <c r="S331" s="3">
        <v>0</v>
      </c>
      <c r="T331" s="3">
        <v>-2336</v>
      </c>
      <c r="U331" s="3">
        <v>-91</v>
      </c>
      <c r="V331" s="3">
        <v>0</v>
      </c>
      <c r="W331" s="3">
        <v>76754</v>
      </c>
      <c r="X331" s="3">
        <v>10160</v>
      </c>
      <c r="Y331" s="4">
        <v>1</v>
      </c>
      <c r="Z331" s="4">
        <v>1.03</v>
      </c>
      <c r="AA331" s="5" t="s">
        <v>75</v>
      </c>
      <c r="AB331" s="3">
        <v>179485</v>
      </c>
      <c r="AC331" s="3">
        <v>2334692</v>
      </c>
      <c r="AD331" s="2">
        <v>975.64295970000001</v>
      </c>
      <c r="AE331" s="3">
        <v>116143120</v>
      </c>
      <c r="AF331" s="3">
        <v>2256232</v>
      </c>
      <c r="AG331" s="3">
        <v>248186</v>
      </c>
      <c r="AH331" s="3">
        <v>2639792</v>
      </c>
      <c r="AI331" s="4">
        <v>1.17</v>
      </c>
      <c r="AJ331" s="3">
        <v>207838341</v>
      </c>
      <c r="AK331" s="3">
        <v>345309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5140</v>
      </c>
      <c r="AR331" s="3">
        <v>5249</v>
      </c>
      <c r="AS331" s="3">
        <v>7295970</v>
      </c>
      <c r="AT331" s="2">
        <v>1375.047</v>
      </c>
      <c r="AV331" s="5" t="s">
        <v>1946</v>
      </c>
      <c r="BA331" s="3">
        <f t="shared" si="140"/>
        <v>6375</v>
      </c>
      <c r="BB331" s="3">
        <f t="shared" si="126"/>
        <v>5140</v>
      </c>
      <c r="BC331" s="3">
        <f t="shared" si="127"/>
        <v>5249</v>
      </c>
      <c r="BD331" s="3">
        <f t="shared" si="128"/>
        <v>6375</v>
      </c>
      <c r="BE331" s="3">
        <f t="shared" si="129"/>
        <v>7295967.8249999993</v>
      </c>
      <c r="BF331" s="3">
        <f t="shared" si="141"/>
        <v>7141799.8249999993</v>
      </c>
      <c r="BG331" s="2">
        <f t="shared" si="130"/>
        <v>1375.0286024820921</v>
      </c>
      <c r="BH331" s="6">
        <f t="shared" si="131"/>
        <v>1.4999999999999999E-2</v>
      </c>
      <c r="BI331" s="3">
        <f t="shared" si="142"/>
        <v>3198062.3248601006</v>
      </c>
      <c r="BJ331" s="3">
        <f t="shared" si="132"/>
        <v>706764701.67579532</v>
      </c>
      <c r="BK331" s="3">
        <f t="shared" si="143"/>
        <v>0</v>
      </c>
      <c r="BL331" s="3">
        <f t="shared" si="144"/>
        <v>0</v>
      </c>
      <c r="BM331" s="3">
        <f t="shared" si="133"/>
        <v>0</v>
      </c>
      <c r="BN331" s="3">
        <f t="shared" si="134"/>
        <v>0</v>
      </c>
      <c r="BO331" s="3">
        <f t="shared" si="145"/>
        <v>0</v>
      </c>
      <c r="BP331" s="3">
        <f t="shared" si="146"/>
        <v>0</v>
      </c>
      <c r="BQ331" s="3">
        <f t="shared" si="135"/>
        <v>439321638.4930284</v>
      </c>
      <c r="BR331" s="3">
        <f t="shared" si="147"/>
        <v>0</v>
      </c>
      <c r="BS331" s="3">
        <f t="shared" si="148"/>
        <v>0</v>
      </c>
      <c r="BT331" s="3">
        <f t="shared" si="136"/>
        <v>0</v>
      </c>
      <c r="BU331" s="3">
        <f t="shared" si="137"/>
        <v>0</v>
      </c>
      <c r="BV331" s="3">
        <f t="shared" si="138"/>
        <v>0</v>
      </c>
      <c r="BW331" s="3">
        <f t="shared" si="149"/>
        <v>0</v>
      </c>
      <c r="BX331" s="3">
        <f t="shared" si="139"/>
        <v>0</v>
      </c>
      <c r="BY331" s="3">
        <f t="shared" si="150"/>
        <v>5217584.4149999991</v>
      </c>
    </row>
    <row r="332" spans="1:77" x14ac:dyDescent="0.25">
      <c r="A332">
        <v>108904</v>
      </c>
      <c r="B332" t="s">
        <v>399</v>
      </c>
      <c r="C332" s="37">
        <v>42779.493055555555</v>
      </c>
      <c r="D332" s="5" t="s">
        <v>75</v>
      </c>
      <c r="E332" s="2">
        <v>30424.173999999999</v>
      </c>
      <c r="F332" s="2">
        <v>1747.0920000000001</v>
      </c>
      <c r="G332" s="2">
        <v>614.1</v>
      </c>
      <c r="H332" s="2">
        <v>6.7</v>
      </c>
      <c r="I332" s="2">
        <v>0</v>
      </c>
      <c r="J332" s="2">
        <v>0</v>
      </c>
      <c r="K332" s="2">
        <v>0</v>
      </c>
      <c r="L332" s="2">
        <v>2012.309</v>
      </c>
      <c r="M332" s="2">
        <v>1650</v>
      </c>
      <c r="N332" s="2">
        <v>31492.291000000001</v>
      </c>
      <c r="O332" s="2">
        <v>12.218</v>
      </c>
      <c r="P332" s="2">
        <v>9800.8340000000007</v>
      </c>
      <c r="Q332" s="2">
        <v>0</v>
      </c>
      <c r="R332" s="3">
        <v>2499290</v>
      </c>
      <c r="S332" s="3">
        <v>0</v>
      </c>
      <c r="T332" s="3">
        <v>-61121</v>
      </c>
      <c r="U332" s="3">
        <v>-2362</v>
      </c>
      <c r="V332" s="3">
        <v>0</v>
      </c>
      <c r="W332" s="3">
        <v>2880376</v>
      </c>
      <c r="X332" s="3">
        <v>5681543</v>
      </c>
      <c r="Y332" s="4">
        <v>1</v>
      </c>
      <c r="Z332" s="4">
        <v>1.18</v>
      </c>
      <c r="AA332" s="5" t="s">
        <v>76</v>
      </c>
      <c r="AB332" s="3">
        <v>1511080</v>
      </c>
      <c r="AC332" s="3">
        <v>54489003</v>
      </c>
      <c r="AD332" s="2">
        <v>22213.120854100001</v>
      </c>
      <c r="AE332" s="3">
        <v>1275964849</v>
      </c>
      <c r="AF332" s="3">
        <v>56038677</v>
      </c>
      <c r="AG332" s="3">
        <v>6164254</v>
      </c>
      <c r="AH332" s="3">
        <v>65565252</v>
      </c>
      <c r="AI332" s="4">
        <v>1.17</v>
      </c>
      <c r="AJ332" s="3">
        <v>5439280105</v>
      </c>
      <c r="AK332" s="3">
        <v>12603293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5140</v>
      </c>
      <c r="AR332" s="3">
        <v>5797</v>
      </c>
      <c r="AS332" s="3">
        <v>255144740</v>
      </c>
      <c r="AT332" s="2">
        <v>45850.478999999999</v>
      </c>
      <c r="AV332" s="5" t="s">
        <v>1378</v>
      </c>
      <c r="BA332" s="3">
        <f t="shared" si="140"/>
        <v>5797</v>
      </c>
      <c r="BB332" s="3">
        <f t="shared" si="126"/>
        <v>5140</v>
      </c>
      <c r="BC332" s="3">
        <f t="shared" si="127"/>
        <v>5797</v>
      </c>
      <c r="BD332" s="3">
        <f t="shared" si="128"/>
        <v>5797</v>
      </c>
      <c r="BE332" s="3">
        <f t="shared" si="129"/>
        <v>255144739.21360999</v>
      </c>
      <c r="BF332" s="3">
        <f t="shared" si="141"/>
        <v>249826194.21360999</v>
      </c>
      <c r="BG332" s="2">
        <f t="shared" si="130"/>
        <v>45850.045309130313</v>
      </c>
      <c r="BH332" s="6">
        <f t="shared" si="131"/>
        <v>1.4999999999999999E-2</v>
      </c>
      <c r="BI332" s="3">
        <f t="shared" si="142"/>
        <v>102986333.49731141</v>
      </c>
      <c r="BJ332" s="3">
        <f t="shared" si="132"/>
        <v>23566923288.892982</v>
      </c>
      <c r="BK332" s="3">
        <f t="shared" si="143"/>
        <v>0</v>
      </c>
      <c r="BL332" s="3">
        <f t="shared" si="144"/>
        <v>0</v>
      </c>
      <c r="BM332" s="3">
        <f t="shared" si="133"/>
        <v>0</v>
      </c>
      <c r="BN332" s="3">
        <f t="shared" si="134"/>
        <v>0</v>
      </c>
      <c r="BO332" s="3">
        <f t="shared" si="145"/>
        <v>0</v>
      </c>
      <c r="BP332" s="3">
        <f t="shared" si="146"/>
        <v>0</v>
      </c>
      <c r="BQ332" s="3">
        <f t="shared" si="135"/>
        <v>14649089476.267136</v>
      </c>
      <c r="BR332" s="3">
        <f t="shared" si="147"/>
        <v>0</v>
      </c>
      <c r="BS332" s="3">
        <f t="shared" si="148"/>
        <v>0</v>
      </c>
      <c r="BT332" s="3">
        <f t="shared" si="136"/>
        <v>0</v>
      </c>
      <c r="BU332" s="3">
        <f t="shared" si="137"/>
        <v>0</v>
      </c>
      <c r="BV332" s="3">
        <f t="shared" si="138"/>
        <v>0</v>
      </c>
      <c r="BW332" s="3">
        <f t="shared" si="149"/>
        <v>0</v>
      </c>
      <c r="BX332" s="3">
        <f t="shared" si="139"/>
        <v>0</v>
      </c>
      <c r="BY332" s="3">
        <f t="shared" si="150"/>
        <v>200751938.16360998</v>
      </c>
    </row>
    <row r="333" spans="1:77" x14ac:dyDescent="0.25">
      <c r="A333">
        <v>120901</v>
      </c>
      <c r="B333" t="s">
        <v>400</v>
      </c>
      <c r="C333" s="37">
        <v>42779.493055555555</v>
      </c>
      <c r="D333" s="5" t="s">
        <v>75</v>
      </c>
      <c r="E333" s="2">
        <v>1334.2809999999999</v>
      </c>
      <c r="F333" s="2">
        <v>62.24</v>
      </c>
      <c r="G333" s="2">
        <v>80</v>
      </c>
      <c r="H333" s="2">
        <v>0</v>
      </c>
      <c r="I333" s="2">
        <v>0</v>
      </c>
      <c r="J333" s="2">
        <v>0</v>
      </c>
      <c r="K333" s="2">
        <v>0</v>
      </c>
      <c r="L333" s="2">
        <v>86</v>
      </c>
      <c r="M333" s="2">
        <v>70</v>
      </c>
      <c r="N333" s="2">
        <v>1025</v>
      </c>
      <c r="O333" s="2">
        <v>0.3</v>
      </c>
      <c r="P333" s="2">
        <v>119</v>
      </c>
      <c r="Q333" s="2">
        <v>0</v>
      </c>
      <c r="R333" s="3">
        <v>105600</v>
      </c>
      <c r="S333" s="3">
        <v>0</v>
      </c>
      <c r="T333" s="3">
        <v>-5577</v>
      </c>
      <c r="U333" s="3">
        <v>-216</v>
      </c>
      <c r="V333" s="3">
        <v>0</v>
      </c>
      <c r="W333" s="3">
        <v>98145</v>
      </c>
      <c r="X333" s="3">
        <v>71507</v>
      </c>
      <c r="Y333" s="4">
        <v>1</v>
      </c>
      <c r="Z333" s="4">
        <v>1.08</v>
      </c>
      <c r="AA333" s="5" t="s">
        <v>76</v>
      </c>
      <c r="AB333" s="3">
        <v>722252</v>
      </c>
      <c r="AC333" s="3">
        <v>4859982</v>
      </c>
      <c r="AD333" s="2">
        <v>2070.2991867000001</v>
      </c>
      <c r="AE333" s="3">
        <v>212092470</v>
      </c>
      <c r="AF333" s="3">
        <v>4813705</v>
      </c>
      <c r="AG333" s="3">
        <v>0</v>
      </c>
      <c r="AH333" s="3">
        <v>5006253</v>
      </c>
      <c r="AI333" s="4">
        <v>1.04</v>
      </c>
      <c r="AJ333" s="3">
        <v>496243679</v>
      </c>
      <c r="AK333" s="3">
        <v>560294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5140</v>
      </c>
      <c r="AR333" s="3">
        <v>5432</v>
      </c>
      <c r="AS333" s="3">
        <v>11174259</v>
      </c>
      <c r="AT333" s="2">
        <v>2078.0720000000001</v>
      </c>
      <c r="AV333" s="5" t="s">
        <v>1670</v>
      </c>
      <c r="AX333" s="3">
        <v>0</v>
      </c>
      <c r="AZ333" s="3">
        <v>0</v>
      </c>
      <c r="BA333" s="3">
        <f t="shared" si="140"/>
        <v>6009</v>
      </c>
      <c r="BB333" s="3">
        <f t="shared" si="126"/>
        <v>5140</v>
      </c>
      <c r="BC333" s="3">
        <f t="shared" si="127"/>
        <v>5432</v>
      </c>
      <c r="BD333" s="3">
        <f t="shared" si="128"/>
        <v>6009</v>
      </c>
      <c r="BE333" s="3">
        <f t="shared" si="129"/>
        <v>11174255.796</v>
      </c>
      <c r="BF333" s="3">
        <f t="shared" si="141"/>
        <v>10976087.796</v>
      </c>
      <c r="BG333" s="2">
        <f t="shared" si="130"/>
        <v>2078.0301803427451</v>
      </c>
      <c r="BH333" s="6">
        <f t="shared" si="131"/>
        <v>1.4999999999999999E-2</v>
      </c>
      <c r="BI333" s="3">
        <f t="shared" si="142"/>
        <v>5042785.4004346617</v>
      </c>
      <c r="BJ333" s="3">
        <f t="shared" si="132"/>
        <v>1068107512.6961709</v>
      </c>
      <c r="BK333" s="3">
        <f t="shared" si="143"/>
        <v>0</v>
      </c>
      <c r="BL333" s="3">
        <f t="shared" si="144"/>
        <v>0</v>
      </c>
      <c r="BM333" s="3">
        <f t="shared" si="133"/>
        <v>0</v>
      </c>
      <c r="BN333" s="3">
        <f t="shared" si="134"/>
        <v>0</v>
      </c>
      <c r="BO333" s="3">
        <f t="shared" si="145"/>
        <v>0</v>
      </c>
      <c r="BP333" s="3">
        <f t="shared" si="146"/>
        <v>0</v>
      </c>
      <c r="BQ333" s="3">
        <f t="shared" si="135"/>
        <v>663930642.61950707</v>
      </c>
      <c r="BR333" s="3">
        <f t="shared" si="147"/>
        <v>0</v>
      </c>
      <c r="BS333" s="3">
        <f t="shared" si="148"/>
        <v>0</v>
      </c>
      <c r="BT333" s="3">
        <f t="shared" si="136"/>
        <v>0</v>
      </c>
      <c r="BU333" s="3">
        <f t="shared" si="137"/>
        <v>0</v>
      </c>
      <c r="BV333" s="3">
        <f t="shared" si="138"/>
        <v>0</v>
      </c>
      <c r="BW333" s="3">
        <f t="shared" si="149"/>
        <v>0</v>
      </c>
      <c r="BX333" s="3">
        <f t="shared" si="139"/>
        <v>0</v>
      </c>
      <c r="BY333" s="3">
        <f t="shared" si="150"/>
        <v>6211819.0060000001</v>
      </c>
    </row>
    <row r="334" spans="1:77" x14ac:dyDescent="0.25">
      <c r="A334">
        <v>57833</v>
      </c>
      <c r="B334" t="s">
        <v>401</v>
      </c>
      <c r="C334" s="37">
        <v>42776.52847222222</v>
      </c>
      <c r="D334" s="5" t="s">
        <v>76</v>
      </c>
      <c r="E334" s="2">
        <v>444.93599999999998</v>
      </c>
      <c r="F334" s="2">
        <v>35.51</v>
      </c>
      <c r="G334" s="2">
        <v>2.7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13.833</v>
      </c>
      <c r="N334" s="2">
        <v>170.33</v>
      </c>
      <c r="O334" s="2">
        <v>0</v>
      </c>
      <c r="P334" s="2">
        <v>31.321999999999999</v>
      </c>
      <c r="Q334" s="2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20250</v>
      </c>
      <c r="Y334" s="4">
        <v>0</v>
      </c>
      <c r="Z334" s="4">
        <v>1</v>
      </c>
      <c r="AA334" s="5" t="s">
        <v>75</v>
      </c>
      <c r="AB334" s="3">
        <v>0</v>
      </c>
      <c r="AC334" s="3">
        <v>0</v>
      </c>
      <c r="AD334" s="2">
        <v>0</v>
      </c>
      <c r="AE334" s="3">
        <v>0</v>
      </c>
      <c r="AF334" s="3">
        <v>0</v>
      </c>
      <c r="AG334" s="3">
        <v>0</v>
      </c>
      <c r="AH334" s="3">
        <v>0</v>
      </c>
      <c r="AI334" s="4">
        <v>0</v>
      </c>
      <c r="AJ334" s="3">
        <v>0</v>
      </c>
      <c r="AK334" s="3">
        <v>141696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5050</v>
      </c>
      <c r="AR334" s="3">
        <v>5334</v>
      </c>
      <c r="AS334" s="3">
        <v>3376503</v>
      </c>
      <c r="AT334" s="2">
        <v>650.83299999999997</v>
      </c>
      <c r="AV334" s="5" t="s">
        <v>2031</v>
      </c>
      <c r="AX334" s="3">
        <v>0</v>
      </c>
      <c r="AZ334" s="3">
        <v>0</v>
      </c>
      <c r="BA334" s="3">
        <f t="shared" si="140"/>
        <v>6465</v>
      </c>
      <c r="BB334" s="3">
        <f t="shared" si="126"/>
        <v>5050</v>
      </c>
      <c r="BC334" s="3">
        <f t="shared" si="127"/>
        <v>5335</v>
      </c>
      <c r="BD334" s="3">
        <f t="shared" si="128"/>
        <v>6465</v>
      </c>
      <c r="BE334" s="3">
        <f t="shared" si="129"/>
        <v>3376502.4444000004</v>
      </c>
      <c r="BF334" s="3">
        <f t="shared" si="141"/>
        <v>3376502.4444000004</v>
      </c>
      <c r="BG334" s="2">
        <f t="shared" si="130"/>
        <v>650.75538680846637</v>
      </c>
      <c r="BH334" s="6">
        <f t="shared" si="131"/>
        <v>1.4999999999999999E-2</v>
      </c>
      <c r="BI334" s="3">
        <f t="shared" si="142"/>
        <v>0</v>
      </c>
      <c r="BJ334" s="3">
        <f t="shared" si="132"/>
        <v>334488268.81955171</v>
      </c>
      <c r="BK334" s="3">
        <f t="shared" si="143"/>
        <v>0</v>
      </c>
      <c r="BL334" s="3">
        <f t="shared" si="144"/>
        <v>0</v>
      </c>
      <c r="BM334" s="3">
        <f t="shared" si="133"/>
        <v>0</v>
      </c>
      <c r="BN334" s="3">
        <f t="shared" si="134"/>
        <v>0</v>
      </c>
      <c r="BO334" s="3">
        <f t="shared" si="145"/>
        <v>0</v>
      </c>
      <c r="BP334" s="3">
        <f t="shared" si="146"/>
        <v>0</v>
      </c>
      <c r="BQ334" s="3">
        <f t="shared" si="135"/>
        <v>207916346.08530501</v>
      </c>
      <c r="BR334" s="3">
        <f t="shared" si="147"/>
        <v>0</v>
      </c>
      <c r="BS334" s="3">
        <f t="shared" si="148"/>
        <v>0</v>
      </c>
      <c r="BT334" s="3">
        <f t="shared" si="136"/>
        <v>0</v>
      </c>
      <c r="BU334" s="3">
        <f t="shared" si="137"/>
        <v>0</v>
      </c>
      <c r="BV334" s="3">
        <f t="shared" si="138"/>
        <v>0</v>
      </c>
      <c r="BW334" s="3">
        <f t="shared" si="149"/>
        <v>0</v>
      </c>
      <c r="BX334" s="3">
        <f t="shared" si="139"/>
        <v>0</v>
      </c>
      <c r="BY334" s="3">
        <f t="shared" si="150"/>
        <v>3376502.4444000004</v>
      </c>
    </row>
    <row r="335" spans="1:77" x14ac:dyDescent="0.25">
      <c r="A335">
        <v>123805</v>
      </c>
      <c r="B335" t="s">
        <v>402</v>
      </c>
      <c r="C335" s="37">
        <v>42776.52847222222</v>
      </c>
      <c r="D335" s="5" t="s">
        <v>76</v>
      </c>
      <c r="E335" s="2">
        <v>331.44</v>
      </c>
      <c r="F335" s="2">
        <v>6.1159999999999997</v>
      </c>
      <c r="G335" s="2">
        <v>4.4999999999999998E-2</v>
      </c>
      <c r="H335" s="2">
        <v>1.5269999999999999</v>
      </c>
      <c r="I335" s="2">
        <v>0</v>
      </c>
      <c r="J335" s="2">
        <v>0</v>
      </c>
      <c r="K335" s="2">
        <v>0</v>
      </c>
      <c r="L335" s="2">
        <v>0</v>
      </c>
      <c r="M335" s="2">
        <v>9.5</v>
      </c>
      <c r="N335" s="2">
        <v>270.17</v>
      </c>
      <c r="O335" s="2">
        <v>0</v>
      </c>
      <c r="P335" s="2">
        <v>138.68799999999999</v>
      </c>
      <c r="Q335" s="2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89662</v>
      </c>
      <c r="Y335" s="4">
        <v>0</v>
      </c>
      <c r="Z335" s="4">
        <v>1</v>
      </c>
      <c r="AA335" s="5" t="s">
        <v>75</v>
      </c>
      <c r="AB335" s="3">
        <v>0</v>
      </c>
      <c r="AC335" s="3">
        <v>0</v>
      </c>
      <c r="AD335" s="2">
        <v>0</v>
      </c>
      <c r="AE335" s="3">
        <v>0</v>
      </c>
      <c r="AF335" s="3">
        <v>0</v>
      </c>
      <c r="AG335" s="3">
        <v>0</v>
      </c>
      <c r="AH335" s="3">
        <v>0</v>
      </c>
      <c r="AI335" s="4">
        <v>0</v>
      </c>
      <c r="AJ335" s="3">
        <v>0</v>
      </c>
      <c r="AK335" s="3">
        <v>128090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5050</v>
      </c>
      <c r="AR335" s="3">
        <v>5334</v>
      </c>
      <c r="AS335" s="3">
        <v>2668470</v>
      </c>
      <c r="AT335" s="2">
        <v>514.35699999999997</v>
      </c>
      <c r="AV335" s="5" t="s">
        <v>2031</v>
      </c>
      <c r="AX335" s="3">
        <v>0</v>
      </c>
      <c r="AZ335" s="3">
        <v>0</v>
      </c>
      <c r="BA335" s="3">
        <f t="shared" si="140"/>
        <v>6465</v>
      </c>
      <c r="BB335" s="3">
        <f t="shared" si="126"/>
        <v>5050</v>
      </c>
      <c r="BC335" s="3">
        <f t="shared" si="127"/>
        <v>5335</v>
      </c>
      <c r="BD335" s="3">
        <f t="shared" si="128"/>
        <v>6465</v>
      </c>
      <c r="BE335" s="3">
        <f t="shared" si="129"/>
        <v>2668469.4794999999</v>
      </c>
      <c r="BF335" s="3">
        <f t="shared" si="141"/>
        <v>2668469.4794999999</v>
      </c>
      <c r="BG335" s="2">
        <f t="shared" si="130"/>
        <v>514.29575926967436</v>
      </c>
      <c r="BH335" s="6">
        <f t="shared" si="131"/>
        <v>1.4999999999999999E-2</v>
      </c>
      <c r="BI335" s="3">
        <f t="shared" si="142"/>
        <v>0</v>
      </c>
      <c r="BJ335" s="3">
        <f t="shared" si="132"/>
        <v>264348020.26461262</v>
      </c>
      <c r="BK335" s="3">
        <f t="shared" si="143"/>
        <v>0</v>
      </c>
      <c r="BL335" s="3">
        <f t="shared" si="144"/>
        <v>0</v>
      </c>
      <c r="BM335" s="3">
        <f t="shared" si="133"/>
        <v>0</v>
      </c>
      <c r="BN335" s="3">
        <f t="shared" si="134"/>
        <v>0</v>
      </c>
      <c r="BO335" s="3">
        <f t="shared" si="145"/>
        <v>0</v>
      </c>
      <c r="BP335" s="3">
        <f t="shared" si="146"/>
        <v>0</v>
      </c>
      <c r="BQ335" s="3">
        <f t="shared" si="135"/>
        <v>164317495.08666095</v>
      </c>
      <c r="BR335" s="3">
        <f t="shared" si="147"/>
        <v>0</v>
      </c>
      <c r="BS335" s="3">
        <f t="shared" si="148"/>
        <v>0</v>
      </c>
      <c r="BT335" s="3">
        <f t="shared" si="136"/>
        <v>0</v>
      </c>
      <c r="BU335" s="3">
        <f t="shared" si="137"/>
        <v>0</v>
      </c>
      <c r="BV335" s="3">
        <f t="shared" si="138"/>
        <v>0</v>
      </c>
      <c r="BW335" s="3">
        <f t="shared" si="149"/>
        <v>0</v>
      </c>
      <c r="BX335" s="3">
        <f t="shared" si="139"/>
        <v>0</v>
      </c>
      <c r="BY335" s="3">
        <f t="shared" si="150"/>
        <v>2668469.4794999999</v>
      </c>
    </row>
    <row r="336" spans="1:77" x14ac:dyDescent="0.25">
      <c r="A336">
        <v>241903</v>
      </c>
      <c r="B336" t="s">
        <v>403</v>
      </c>
      <c r="C336" s="37">
        <v>42779.493055555555</v>
      </c>
      <c r="D336" s="5" t="s">
        <v>75</v>
      </c>
      <c r="E336" s="2">
        <v>3150.04</v>
      </c>
      <c r="F336" s="2">
        <v>217.38</v>
      </c>
      <c r="G336" s="2">
        <v>62.679000000000002</v>
      </c>
      <c r="H336" s="2">
        <v>0</v>
      </c>
      <c r="I336" s="2">
        <v>0</v>
      </c>
      <c r="J336" s="2">
        <v>0</v>
      </c>
      <c r="K336" s="2">
        <v>0</v>
      </c>
      <c r="L336" s="2">
        <v>199.59599999999901</v>
      </c>
      <c r="M336" s="2">
        <v>170.98099999999999</v>
      </c>
      <c r="N336" s="2">
        <v>2553.366</v>
      </c>
      <c r="O336" s="2">
        <v>0.82599999999999996</v>
      </c>
      <c r="P336" s="2">
        <v>377.34199999999998</v>
      </c>
      <c r="Q336" s="2">
        <v>0</v>
      </c>
      <c r="R336" s="3">
        <v>254961</v>
      </c>
      <c r="S336" s="3">
        <v>0</v>
      </c>
      <c r="T336" s="3">
        <v>-12822</v>
      </c>
      <c r="U336" s="3">
        <v>-496</v>
      </c>
      <c r="V336" s="3">
        <v>0</v>
      </c>
      <c r="W336" s="3">
        <v>249113</v>
      </c>
      <c r="X336" s="3">
        <v>203538</v>
      </c>
      <c r="Y336" s="4">
        <v>0.9304</v>
      </c>
      <c r="Z336" s="4">
        <v>1.1100000000000001</v>
      </c>
      <c r="AA336" s="5" t="s">
        <v>76</v>
      </c>
      <c r="AB336" s="3">
        <v>1394761</v>
      </c>
      <c r="AC336" s="3">
        <v>9957803</v>
      </c>
      <c r="AD336" s="2">
        <v>4173.8097685000002</v>
      </c>
      <c r="AE336" s="3">
        <v>668015365</v>
      </c>
      <c r="AF336" s="3">
        <v>11387325</v>
      </c>
      <c r="AG336" s="3">
        <v>2198156</v>
      </c>
      <c r="AH336" s="3">
        <v>14319831</v>
      </c>
      <c r="AI336" s="4">
        <v>1.17</v>
      </c>
      <c r="AJ336" s="3">
        <v>1141012139</v>
      </c>
      <c r="AK336" s="3">
        <v>1300428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4782</v>
      </c>
      <c r="AR336" s="3">
        <v>5156</v>
      </c>
      <c r="AS336" s="3">
        <v>23559477</v>
      </c>
      <c r="AT336" s="2">
        <v>4648.9830000000002</v>
      </c>
      <c r="AV336" s="5" t="s">
        <v>1959</v>
      </c>
      <c r="BA336" s="3">
        <f t="shared" si="140"/>
        <v>5394</v>
      </c>
      <c r="BB336" s="3">
        <f t="shared" si="126"/>
        <v>4782</v>
      </c>
      <c r="BC336" s="3">
        <f t="shared" si="127"/>
        <v>5156</v>
      </c>
      <c r="BD336" s="3">
        <f t="shared" si="128"/>
        <v>5394</v>
      </c>
      <c r="BE336" s="3">
        <f t="shared" si="129"/>
        <v>23559476.888319992</v>
      </c>
      <c r="BF336" s="3">
        <f t="shared" si="141"/>
        <v>23068224.888319992</v>
      </c>
      <c r="BG336" s="2">
        <f t="shared" si="130"/>
        <v>4649.0122753958567</v>
      </c>
      <c r="BH336" s="6">
        <f t="shared" si="131"/>
        <v>1.4999999999999999E-2</v>
      </c>
      <c r="BI336" s="3">
        <f t="shared" si="142"/>
        <v>11344664.210847147</v>
      </c>
      <c r="BJ336" s="3">
        <f t="shared" si="132"/>
        <v>2389592309.5534701</v>
      </c>
      <c r="BK336" s="3">
        <f t="shared" si="143"/>
        <v>0</v>
      </c>
      <c r="BL336" s="3">
        <f t="shared" si="144"/>
        <v>0</v>
      </c>
      <c r="BM336" s="3">
        <f t="shared" si="133"/>
        <v>0</v>
      </c>
      <c r="BN336" s="3">
        <f t="shared" si="134"/>
        <v>0</v>
      </c>
      <c r="BO336" s="3">
        <f t="shared" si="145"/>
        <v>0</v>
      </c>
      <c r="BP336" s="3">
        <f t="shared" si="146"/>
        <v>0</v>
      </c>
      <c r="BQ336" s="3">
        <f t="shared" si="135"/>
        <v>1485359421.9889762</v>
      </c>
      <c r="BR336" s="3">
        <f t="shared" si="147"/>
        <v>0</v>
      </c>
      <c r="BS336" s="3">
        <f t="shared" si="148"/>
        <v>0</v>
      </c>
      <c r="BT336" s="3">
        <f t="shared" si="136"/>
        <v>0</v>
      </c>
      <c r="BU336" s="3">
        <f t="shared" si="137"/>
        <v>0</v>
      </c>
      <c r="BV336" s="3">
        <f t="shared" si="138"/>
        <v>0</v>
      </c>
      <c r="BW336" s="3">
        <f t="shared" si="149"/>
        <v>0</v>
      </c>
      <c r="BX336" s="3">
        <f t="shared" si="139"/>
        <v>0</v>
      </c>
      <c r="BY336" s="3">
        <f t="shared" si="150"/>
        <v>12943499.947063992</v>
      </c>
    </row>
    <row r="337" spans="1:77" x14ac:dyDescent="0.25">
      <c r="A337">
        <v>71804</v>
      </c>
      <c r="B337" t="s">
        <v>404</v>
      </c>
      <c r="C337" s="37">
        <v>42776.52847222222</v>
      </c>
      <c r="D337" s="5" t="s">
        <v>76</v>
      </c>
      <c r="E337" s="2">
        <v>296.27199999999999</v>
      </c>
      <c r="F337" s="2">
        <v>0.495</v>
      </c>
      <c r="G337" s="2">
        <v>19.067</v>
      </c>
      <c r="H337" s="2">
        <v>0</v>
      </c>
      <c r="I337" s="2">
        <v>0</v>
      </c>
      <c r="J337" s="2">
        <v>0</v>
      </c>
      <c r="K337" s="2">
        <v>0</v>
      </c>
      <c r="L337" s="2">
        <v>18.312000000000001</v>
      </c>
      <c r="M337" s="2">
        <v>0</v>
      </c>
      <c r="N337" s="2">
        <v>297.33</v>
      </c>
      <c r="O337" s="2">
        <v>2.9409999999999998</v>
      </c>
      <c r="P337" s="2">
        <v>19.317</v>
      </c>
      <c r="Q337" s="2">
        <v>0</v>
      </c>
      <c r="R337" s="3">
        <v>86538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12488</v>
      </c>
      <c r="Y337" s="4">
        <v>0</v>
      </c>
      <c r="Z337" s="4">
        <v>1</v>
      </c>
      <c r="AA337" s="5" t="s">
        <v>75</v>
      </c>
      <c r="AB337" s="3">
        <v>0</v>
      </c>
      <c r="AC337" s="3">
        <v>0</v>
      </c>
      <c r="AD337" s="2">
        <v>0</v>
      </c>
      <c r="AE337" s="3">
        <v>0</v>
      </c>
      <c r="AF337" s="3">
        <v>0</v>
      </c>
      <c r="AG337" s="3">
        <v>0</v>
      </c>
      <c r="AH337" s="3">
        <v>0</v>
      </c>
      <c r="AI337" s="4">
        <v>0</v>
      </c>
      <c r="AJ337" s="3">
        <v>0</v>
      </c>
      <c r="AK337" s="3">
        <v>116789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5050</v>
      </c>
      <c r="AR337" s="3">
        <v>5334</v>
      </c>
      <c r="AS337" s="3">
        <v>2743313</v>
      </c>
      <c r="AT337" s="2">
        <v>512.10299999999995</v>
      </c>
      <c r="AV337" s="5" t="s">
        <v>2031</v>
      </c>
      <c r="AX337" s="3">
        <v>0</v>
      </c>
      <c r="AZ337" s="3">
        <v>0</v>
      </c>
      <c r="BA337" s="3">
        <f t="shared" si="140"/>
        <v>6465</v>
      </c>
      <c r="BB337" s="3">
        <f t="shared" si="126"/>
        <v>5050</v>
      </c>
      <c r="BC337" s="3">
        <f t="shared" si="127"/>
        <v>5335</v>
      </c>
      <c r="BD337" s="3">
        <f t="shared" si="128"/>
        <v>6465</v>
      </c>
      <c r="BE337" s="3">
        <f t="shared" si="129"/>
        <v>2743313.0056499997</v>
      </c>
      <c r="BF337" s="3">
        <f t="shared" si="141"/>
        <v>2656775.0056499997</v>
      </c>
      <c r="BG337" s="2">
        <f t="shared" si="130"/>
        <v>512.04187615272292</v>
      </c>
      <c r="BH337" s="6">
        <f t="shared" si="131"/>
        <v>1.4999999999999999E-2</v>
      </c>
      <c r="BI337" s="3">
        <f t="shared" si="142"/>
        <v>0</v>
      </c>
      <c r="BJ337" s="3">
        <f t="shared" si="132"/>
        <v>263189524.34249958</v>
      </c>
      <c r="BK337" s="3">
        <f t="shared" si="143"/>
        <v>0</v>
      </c>
      <c r="BL337" s="3">
        <f t="shared" si="144"/>
        <v>0</v>
      </c>
      <c r="BM337" s="3">
        <f t="shared" si="133"/>
        <v>0</v>
      </c>
      <c r="BN337" s="3">
        <f t="shared" si="134"/>
        <v>0</v>
      </c>
      <c r="BO337" s="3">
        <f t="shared" si="145"/>
        <v>0</v>
      </c>
      <c r="BP337" s="3">
        <f t="shared" si="146"/>
        <v>0</v>
      </c>
      <c r="BQ337" s="3">
        <f t="shared" si="135"/>
        <v>163597379.43079498</v>
      </c>
      <c r="BR337" s="3">
        <f t="shared" si="147"/>
        <v>0</v>
      </c>
      <c r="BS337" s="3">
        <f t="shared" si="148"/>
        <v>0</v>
      </c>
      <c r="BT337" s="3">
        <f t="shared" si="136"/>
        <v>0</v>
      </c>
      <c r="BU337" s="3">
        <f t="shared" si="137"/>
        <v>0</v>
      </c>
      <c r="BV337" s="3">
        <f t="shared" si="138"/>
        <v>0</v>
      </c>
      <c r="BW337" s="3">
        <f t="shared" si="149"/>
        <v>0</v>
      </c>
      <c r="BX337" s="3">
        <f t="shared" si="139"/>
        <v>0</v>
      </c>
      <c r="BY337" s="3">
        <f t="shared" si="150"/>
        <v>2743313.0056499997</v>
      </c>
    </row>
    <row r="338" spans="1:77" x14ac:dyDescent="0.25">
      <c r="A338">
        <v>71902</v>
      </c>
      <c r="B338" t="s">
        <v>405</v>
      </c>
      <c r="C338" s="37">
        <v>42779.493055555555</v>
      </c>
      <c r="D338" s="5" t="s">
        <v>75</v>
      </c>
      <c r="E338" s="2">
        <v>51353.190999999999</v>
      </c>
      <c r="F338" s="2">
        <v>4098.6180000000004</v>
      </c>
      <c r="G338" s="2">
        <v>1490.144</v>
      </c>
      <c r="H338" s="2">
        <v>20.420000000000002</v>
      </c>
      <c r="I338" s="2">
        <v>0</v>
      </c>
      <c r="J338" s="2">
        <v>0</v>
      </c>
      <c r="K338" s="2">
        <v>0</v>
      </c>
      <c r="L338" s="2">
        <v>3270.1729999999998</v>
      </c>
      <c r="M338" s="2">
        <v>2796.7529999999902</v>
      </c>
      <c r="N338" s="2">
        <v>45588.911999999902</v>
      </c>
      <c r="O338" s="2">
        <v>13.500999999999999</v>
      </c>
      <c r="P338" s="2">
        <v>11548.914000000001</v>
      </c>
      <c r="Q338" s="2">
        <v>0</v>
      </c>
      <c r="R338" s="3">
        <v>4662228</v>
      </c>
      <c r="S338" s="3">
        <v>0</v>
      </c>
      <c r="T338" s="3">
        <v>-174764</v>
      </c>
      <c r="U338" s="3">
        <v>-6754</v>
      </c>
      <c r="V338" s="3">
        <v>0</v>
      </c>
      <c r="W338" s="3">
        <v>3413686</v>
      </c>
      <c r="X338" s="3">
        <v>6526291</v>
      </c>
      <c r="Y338" s="4">
        <v>1</v>
      </c>
      <c r="Z338" s="4">
        <v>1.1399999999999999</v>
      </c>
      <c r="AA338" s="5" t="s">
        <v>75</v>
      </c>
      <c r="AB338" s="3">
        <v>10132325</v>
      </c>
      <c r="AC338" s="3">
        <v>177253831</v>
      </c>
      <c r="AD338" s="2">
        <v>74847.524739</v>
      </c>
      <c r="AE338" s="3">
        <v>7000757136</v>
      </c>
      <c r="AF338" s="3">
        <v>167839708</v>
      </c>
      <c r="AG338" s="3">
        <v>1678397</v>
      </c>
      <c r="AH338" s="3">
        <v>179588488</v>
      </c>
      <c r="AI338" s="4">
        <v>1.07</v>
      </c>
      <c r="AJ338" s="3">
        <v>15552572582</v>
      </c>
      <c r="AK338" s="3">
        <v>21631369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5140</v>
      </c>
      <c r="AR338" s="3">
        <v>5651</v>
      </c>
      <c r="AS338" s="3">
        <v>416055967</v>
      </c>
      <c r="AT338" s="2">
        <v>75818.534</v>
      </c>
      <c r="AV338" s="5" t="s">
        <v>1321</v>
      </c>
      <c r="BA338" s="3">
        <f t="shared" si="140"/>
        <v>5651</v>
      </c>
      <c r="BB338" s="3">
        <f t="shared" si="126"/>
        <v>5140</v>
      </c>
      <c r="BC338" s="3">
        <f t="shared" si="127"/>
        <v>5651</v>
      </c>
      <c r="BD338" s="3">
        <f t="shared" si="128"/>
        <v>5651</v>
      </c>
      <c r="BE338" s="3">
        <f t="shared" si="129"/>
        <v>416055968.44051987</v>
      </c>
      <c r="BF338" s="3">
        <f t="shared" si="141"/>
        <v>408154818.44051987</v>
      </c>
      <c r="BG338" s="2">
        <f t="shared" si="130"/>
        <v>75817.279779544711</v>
      </c>
      <c r="BH338" s="6">
        <f t="shared" si="131"/>
        <v>1.4999999999999999E-2</v>
      </c>
      <c r="BI338" s="3">
        <f t="shared" si="142"/>
        <v>168182638.42117882</v>
      </c>
      <c r="BJ338" s="3">
        <f t="shared" si="132"/>
        <v>38970081806.685982</v>
      </c>
      <c r="BK338" s="3">
        <f t="shared" si="143"/>
        <v>0</v>
      </c>
      <c r="BL338" s="3">
        <f t="shared" si="144"/>
        <v>0</v>
      </c>
      <c r="BM338" s="3">
        <f t="shared" si="133"/>
        <v>0</v>
      </c>
      <c r="BN338" s="3">
        <f t="shared" si="134"/>
        <v>0</v>
      </c>
      <c r="BO338" s="3">
        <f t="shared" si="145"/>
        <v>0</v>
      </c>
      <c r="BP338" s="3">
        <f t="shared" si="146"/>
        <v>0</v>
      </c>
      <c r="BQ338" s="3">
        <f t="shared" si="135"/>
        <v>24223620889.564537</v>
      </c>
      <c r="BR338" s="3">
        <f t="shared" si="147"/>
        <v>0</v>
      </c>
      <c r="BS338" s="3">
        <f t="shared" si="148"/>
        <v>0</v>
      </c>
      <c r="BT338" s="3">
        <f t="shared" si="136"/>
        <v>0</v>
      </c>
      <c r="BU338" s="3">
        <f t="shared" si="137"/>
        <v>0</v>
      </c>
      <c r="BV338" s="3">
        <f t="shared" si="138"/>
        <v>0</v>
      </c>
      <c r="BW338" s="3">
        <f t="shared" si="149"/>
        <v>0</v>
      </c>
      <c r="BX338" s="3">
        <f t="shared" si="139"/>
        <v>0</v>
      </c>
      <c r="BY338" s="3">
        <f t="shared" si="150"/>
        <v>260530242.62051988</v>
      </c>
    </row>
    <row r="339" spans="1:77" x14ac:dyDescent="0.25">
      <c r="A339">
        <v>71810</v>
      </c>
      <c r="B339" t="s">
        <v>406</v>
      </c>
      <c r="C339" s="37">
        <v>42776.52847222222</v>
      </c>
      <c r="D339" s="5" t="s">
        <v>76</v>
      </c>
      <c r="E339" s="2">
        <v>234.35900000000001</v>
      </c>
      <c r="F339" s="2">
        <v>0.94899999999999995</v>
      </c>
      <c r="G339" s="2">
        <v>16.797000000000001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11.507</v>
      </c>
      <c r="N339" s="2">
        <v>93</v>
      </c>
      <c r="O339" s="2">
        <v>0</v>
      </c>
      <c r="P339" s="2">
        <v>39.86</v>
      </c>
      <c r="Q339" s="2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1620</v>
      </c>
      <c r="X339" s="3">
        <v>25769</v>
      </c>
      <c r="Y339" s="4">
        <v>0</v>
      </c>
      <c r="Z339" s="4">
        <v>1</v>
      </c>
      <c r="AA339" s="5" t="s">
        <v>75</v>
      </c>
      <c r="AB339" s="3">
        <v>0</v>
      </c>
      <c r="AC339" s="3">
        <v>0</v>
      </c>
      <c r="AD339" s="2">
        <v>0</v>
      </c>
      <c r="AE339" s="3">
        <v>0</v>
      </c>
      <c r="AF339" s="3">
        <v>0</v>
      </c>
      <c r="AG339" s="3">
        <v>0</v>
      </c>
      <c r="AH339" s="3">
        <v>0</v>
      </c>
      <c r="AI339" s="4">
        <v>0</v>
      </c>
      <c r="AJ339" s="3">
        <v>0</v>
      </c>
      <c r="AK339" s="3">
        <v>68601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5050</v>
      </c>
      <c r="AR339" s="3">
        <v>5334</v>
      </c>
      <c r="AS339" s="3">
        <v>1797283</v>
      </c>
      <c r="AT339" s="2">
        <v>346.12099999999998</v>
      </c>
      <c r="AV339" s="5" t="s">
        <v>2031</v>
      </c>
      <c r="AX339" s="3">
        <v>0</v>
      </c>
      <c r="AZ339" s="3">
        <v>0</v>
      </c>
      <c r="BA339" s="3">
        <f t="shared" si="140"/>
        <v>6465</v>
      </c>
      <c r="BB339" s="3">
        <f t="shared" si="126"/>
        <v>5050</v>
      </c>
      <c r="BC339" s="3">
        <f t="shared" si="127"/>
        <v>5335</v>
      </c>
      <c r="BD339" s="3">
        <f t="shared" si="128"/>
        <v>6465</v>
      </c>
      <c r="BE339" s="3">
        <f t="shared" si="129"/>
        <v>1797283.7061000003</v>
      </c>
      <c r="BF339" s="3">
        <f t="shared" si="141"/>
        <v>1795663.7061000003</v>
      </c>
      <c r="BG339" s="2">
        <f t="shared" si="130"/>
        <v>346.07936729886711</v>
      </c>
      <c r="BH339" s="6">
        <f t="shared" si="131"/>
        <v>1.4999999999999999E-2</v>
      </c>
      <c r="BI339" s="3">
        <f t="shared" si="142"/>
        <v>0</v>
      </c>
      <c r="BJ339" s="3">
        <f t="shared" si="132"/>
        <v>177884794.79161769</v>
      </c>
      <c r="BK339" s="3">
        <f t="shared" si="143"/>
        <v>0</v>
      </c>
      <c r="BL339" s="3">
        <f t="shared" si="144"/>
        <v>0</v>
      </c>
      <c r="BM339" s="3">
        <f t="shared" si="133"/>
        <v>0</v>
      </c>
      <c r="BN339" s="3">
        <f t="shared" si="134"/>
        <v>0</v>
      </c>
      <c r="BO339" s="3">
        <f t="shared" si="145"/>
        <v>0</v>
      </c>
      <c r="BP339" s="3">
        <f t="shared" si="146"/>
        <v>0</v>
      </c>
      <c r="BQ339" s="3">
        <f t="shared" si="135"/>
        <v>110572357.85198805</v>
      </c>
      <c r="BR339" s="3">
        <f t="shared" si="147"/>
        <v>0</v>
      </c>
      <c r="BS339" s="3">
        <f t="shared" si="148"/>
        <v>0</v>
      </c>
      <c r="BT339" s="3">
        <f t="shared" si="136"/>
        <v>0</v>
      </c>
      <c r="BU339" s="3">
        <f t="shared" si="137"/>
        <v>0</v>
      </c>
      <c r="BV339" s="3">
        <f t="shared" si="138"/>
        <v>0</v>
      </c>
      <c r="BW339" s="3">
        <f t="shared" si="149"/>
        <v>0</v>
      </c>
      <c r="BX339" s="3">
        <f t="shared" si="139"/>
        <v>0</v>
      </c>
      <c r="BY339" s="3">
        <f t="shared" si="150"/>
        <v>1797283.7061000003</v>
      </c>
    </row>
    <row r="340" spans="1:77" x14ac:dyDescent="0.25">
      <c r="A340">
        <v>15836</v>
      </c>
      <c r="B340" t="s">
        <v>407</v>
      </c>
      <c r="C340" s="37">
        <v>42776.52847222222</v>
      </c>
      <c r="D340" s="5" t="s">
        <v>76</v>
      </c>
      <c r="E340" s="2">
        <v>280.54300000000001</v>
      </c>
      <c r="F340" s="2">
        <v>2.6190000000000002</v>
      </c>
      <c r="G340" s="2">
        <v>1.8720000000000001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49.33</v>
      </c>
      <c r="O340" s="2">
        <v>0</v>
      </c>
      <c r="P340" s="2">
        <v>5.657</v>
      </c>
      <c r="Q340" s="2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3657</v>
      </c>
      <c r="Y340" s="4">
        <v>0</v>
      </c>
      <c r="Z340" s="4">
        <v>1</v>
      </c>
      <c r="AA340" s="5" t="s">
        <v>75</v>
      </c>
      <c r="AB340" s="3">
        <v>0</v>
      </c>
      <c r="AC340" s="3">
        <v>0</v>
      </c>
      <c r="AD340" s="2">
        <v>0</v>
      </c>
      <c r="AE340" s="3">
        <v>0</v>
      </c>
      <c r="AF340" s="3">
        <v>0</v>
      </c>
      <c r="AG340" s="3">
        <v>0</v>
      </c>
      <c r="AH340" s="3">
        <v>0</v>
      </c>
      <c r="AI340" s="4">
        <v>0</v>
      </c>
      <c r="AJ340" s="3">
        <v>0</v>
      </c>
      <c r="AK340" s="3">
        <v>104353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5050</v>
      </c>
      <c r="AR340" s="3">
        <v>5334</v>
      </c>
      <c r="AS340" s="3">
        <v>1911396</v>
      </c>
      <c r="AT340" s="2">
        <v>368.42899999999997</v>
      </c>
      <c r="AV340" s="5" t="s">
        <v>2031</v>
      </c>
      <c r="AX340" s="3">
        <v>0</v>
      </c>
      <c r="AZ340" s="3">
        <v>0</v>
      </c>
      <c r="BA340" s="3">
        <f t="shared" si="140"/>
        <v>6465</v>
      </c>
      <c r="BB340" s="3">
        <f t="shared" si="126"/>
        <v>5050</v>
      </c>
      <c r="BC340" s="3">
        <f t="shared" si="127"/>
        <v>5335</v>
      </c>
      <c r="BD340" s="3">
        <f t="shared" si="128"/>
        <v>6465</v>
      </c>
      <c r="BE340" s="3">
        <f t="shared" si="129"/>
        <v>1911395.9985</v>
      </c>
      <c r="BF340" s="3">
        <f t="shared" si="141"/>
        <v>1911395.9985</v>
      </c>
      <c r="BG340" s="2">
        <f t="shared" si="130"/>
        <v>368.38452298797409</v>
      </c>
      <c r="BH340" s="6">
        <f t="shared" si="131"/>
        <v>1.4999999999999999E-2</v>
      </c>
      <c r="BI340" s="3">
        <f t="shared" si="142"/>
        <v>0</v>
      </c>
      <c r="BJ340" s="3">
        <f t="shared" si="132"/>
        <v>189349644.8158187</v>
      </c>
      <c r="BK340" s="3">
        <f t="shared" si="143"/>
        <v>0</v>
      </c>
      <c r="BL340" s="3">
        <f t="shared" si="144"/>
        <v>0</v>
      </c>
      <c r="BM340" s="3">
        <f t="shared" si="133"/>
        <v>0</v>
      </c>
      <c r="BN340" s="3">
        <f t="shared" si="134"/>
        <v>0</v>
      </c>
      <c r="BO340" s="3">
        <f t="shared" si="145"/>
        <v>0</v>
      </c>
      <c r="BP340" s="3">
        <f t="shared" si="146"/>
        <v>0</v>
      </c>
      <c r="BQ340" s="3">
        <f t="shared" si="135"/>
        <v>117698855.09465772</v>
      </c>
      <c r="BR340" s="3">
        <f t="shared" si="147"/>
        <v>0</v>
      </c>
      <c r="BS340" s="3">
        <f t="shared" si="148"/>
        <v>0</v>
      </c>
      <c r="BT340" s="3">
        <f t="shared" si="136"/>
        <v>0</v>
      </c>
      <c r="BU340" s="3">
        <f t="shared" si="137"/>
        <v>0</v>
      </c>
      <c r="BV340" s="3">
        <f t="shared" si="138"/>
        <v>0</v>
      </c>
      <c r="BW340" s="3">
        <f t="shared" si="149"/>
        <v>0</v>
      </c>
      <c r="BX340" s="3">
        <f t="shared" si="139"/>
        <v>0</v>
      </c>
      <c r="BY340" s="3">
        <f t="shared" si="150"/>
        <v>1911395.9985</v>
      </c>
    </row>
    <row r="341" spans="1:77" x14ac:dyDescent="0.25">
      <c r="A341">
        <v>243902</v>
      </c>
      <c r="B341" t="s">
        <v>408</v>
      </c>
      <c r="C341" s="37">
        <v>42779.493055555555</v>
      </c>
      <c r="D341" s="5" t="s">
        <v>75</v>
      </c>
      <c r="E341" s="2">
        <v>355.4</v>
      </c>
      <c r="F341" s="2">
        <v>17.8</v>
      </c>
      <c r="G341" s="2">
        <v>20</v>
      </c>
      <c r="H341" s="2">
        <v>0</v>
      </c>
      <c r="I341" s="2">
        <v>0</v>
      </c>
      <c r="J341" s="2">
        <v>0</v>
      </c>
      <c r="K341" s="2">
        <v>0</v>
      </c>
      <c r="L341" s="2">
        <v>24</v>
      </c>
      <c r="M341" s="2">
        <v>18</v>
      </c>
      <c r="N341" s="2">
        <v>275</v>
      </c>
      <c r="O341" s="2">
        <v>0</v>
      </c>
      <c r="P341" s="2">
        <v>3.3</v>
      </c>
      <c r="Q341" s="2">
        <v>0</v>
      </c>
      <c r="R341" s="3">
        <v>31625</v>
      </c>
      <c r="S341" s="3">
        <v>0</v>
      </c>
      <c r="T341" s="3">
        <v>-2688</v>
      </c>
      <c r="U341" s="3">
        <v>-104</v>
      </c>
      <c r="V341" s="3">
        <v>0</v>
      </c>
      <c r="W341" s="3">
        <v>14103</v>
      </c>
      <c r="X341" s="3">
        <v>2303</v>
      </c>
      <c r="Y341" s="4">
        <v>1</v>
      </c>
      <c r="Z341" s="4">
        <v>1.05</v>
      </c>
      <c r="AA341" s="5" t="s">
        <v>75</v>
      </c>
      <c r="AB341" s="3">
        <v>213724</v>
      </c>
      <c r="AC341" s="3">
        <v>2269596</v>
      </c>
      <c r="AD341" s="2">
        <v>970.19474130000003</v>
      </c>
      <c r="AE341" s="3">
        <v>100437242</v>
      </c>
      <c r="AF341" s="3">
        <v>2546441</v>
      </c>
      <c r="AG341" s="3">
        <v>0</v>
      </c>
      <c r="AH341" s="3">
        <v>2648299</v>
      </c>
      <c r="AI341" s="4">
        <v>1.04</v>
      </c>
      <c r="AJ341" s="3">
        <v>239193536</v>
      </c>
      <c r="AK341" s="3">
        <v>147606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5140</v>
      </c>
      <c r="AR341" s="3">
        <v>5322</v>
      </c>
      <c r="AS341" s="3">
        <v>3427893</v>
      </c>
      <c r="AT341" s="2">
        <v>647.29100000000005</v>
      </c>
      <c r="AU341" s="2">
        <v>647.29100000000005</v>
      </c>
      <c r="AV341" s="5" t="s">
        <v>1965</v>
      </c>
      <c r="AW341" s="3">
        <v>0</v>
      </c>
      <c r="AX341" s="3">
        <v>0</v>
      </c>
      <c r="AY341" s="3">
        <v>0</v>
      </c>
      <c r="AZ341" s="3">
        <v>0</v>
      </c>
      <c r="BA341" s="3">
        <f t="shared" si="140"/>
        <v>6978</v>
      </c>
      <c r="BB341" s="3">
        <f t="shared" si="126"/>
        <v>5140</v>
      </c>
      <c r="BC341" s="3">
        <f t="shared" si="127"/>
        <v>5322</v>
      </c>
      <c r="BD341" s="3">
        <f t="shared" si="128"/>
        <v>6978</v>
      </c>
      <c r="BE341" s="3">
        <f t="shared" si="129"/>
        <v>3427894.02</v>
      </c>
      <c r="BF341" s="3">
        <f t="shared" si="141"/>
        <v>3384854.02</v>
      </c>
      <c r="BG341" s="2">
        <f t="shared" si="130"/>
        <v>647.27178200977664</v>
      </c>
      <c r="BH341" s="6">
        <f t="shared" si="131"/>
        <v>1.4999999999999999E-2</v>
      </c>
      <c r="BI341" s="3">
        <f t="shared" si="142"/>
        <v>1509157.2180181954</v>
      </c>
      <c r="BJ341" s="3">
        <f t="shared" si="132"/>
        <v>332697695.95302522</v>
      </c>
      <c r="BK341" s="3">
        <f t="shared" si="143"/>
        <v>0</v>
      </c>
      <c r="BL341" s="3">
        <f t="shared" si="144"/>
        <v>0</v>
      </c>
      <c r="BM341" s="3">
        <f t="shared" si="133"/>
        <v>0</v>
      </c>
      <c r="BN341" s="3">
        <f t="shared" si="134"/>
        <v>0</v>
      </c>
      <c r="BO341" s="3">
        <f t="shared" si="145"/>
        <v>0</v>
      </c>
      <c r="BP341" s="3">
        <f t="shared" si="146"/>
        <v>0</v>
      </c>
      <c r="BQ341" s="3">
        <f t="shared" si="135"/>
        <v>206803334.35212365</v>
      </c>
      <c r="BR341" s="3">
        <f t="shared" si="147"/>
        <v>32390201.647876352</v>
      </c>
      <c r="BS341" s="3">
        <f t="shared" si="148"/>
        <v>0</v>
      </c>
      <c r="BT341" s="3">
        <f t="shared" si="136"/>
        <v>0</v>
      </c>
      <c r="BU341" s="3">
        <f t="shared" si="137"/>
        <v>0</v>
      </c>
      <c r="BV341" s="3">
        <f t="shared" si="138"/>
        <v>0</v>
      </c>
      <c r="BW341" s="3">
        <f t="shared" si="149"/>
        <v>0</v>
      </c>
      <c r="BX341" s="3">
        <f t="shared" si="139"/>
        <v>0</v>
      </c>
      <c r="BY341" s="3">
        <f t="shared" si="150"/>
        <v>1035958.6600000001</v>
      </c>
    </row>
    <row r="342" spans="1:77" x14ac:dyDescent="0.25">
      <c r="A342">
        <v>11902</v>
      </c>
      <c r="B342" t="s">
        <v>409</v>
      </c>
      <c r="C342" s="37">
        <v>42779.493055555555</v>
      </c>
      <c r="D342" s="5" t="s">
        <v>75</v>
      </c>
      <c r="E342" s="2">
        <v>3710.348</v>
      </c>
      <c r="F342" s="2">
        <v>206.465</v>
      </c>
      <c r="G342" s="2">
        <v>133.16900000000001</v>
      </c>
      <c r="H342" s="2">
        <v>0.73399999999999999</v>
      </c>
      <c r="I342" s="2">
        <v>0</v>
      </c>
      <c r="J342" s="2">
        <v>0</v>
      </c>
      <c r="K342" s="2">
        <v>0</v>
      </c>
      <c r="L342" s="2">
        <v>254.87799999999999</v>
      </c>
      <c r="M342" s="2">
        <v>201.53200000000001</v>
      </c>
      <c r="N342" s="2">
        <v>3218.5790000000002</v>
      </c>
      <c r="O342" s="2">
        <v>1.7589999999999999</v>
      </c>
      <c r="P342" s="2">
        <v>750.85</v>
      </c>
      <c r="Q342" s="2">
        <v>0</v>
      </c>
      <c r="R342" s="3">
        <v>338451</v>
      </c>
      <c r="S342" s="3">
        <v>0</v>
      </c>
      <c r="T342" s="3">
        <v>-10651</v>
      </c>
      <c r="U342" s="3">
        <v>-412</v>
      </c>
      <c r="V342" s="3">
        <v>0</v>
      </c>
      <c r="W342" s="3">
        <v>474998</v>
      </c>
      <c r="X342" s="3">
        <v>423780</v>
      </c>
      <c r="Y342" s="4">
        <v>1</v>
      </c>
      <c r="Z342" s="4">
        <v>1.0900000000000001</v>
      </c>
      <c r="AA342" s="5" t="s">
        <v>75</v>
      </c>
      <c r="AB342" s="3">
        <v>383939</v>
      </c>
      <c r="AC342" s="3">
        <v>6451849</v>
      </c>
      <c r="AD342" s="2">
        <v>2632.6823116</v>
      </c>
      <c r="AE342" s="3">
        <v>198885631</v>
      </c>
      <c r="AF342" s="3">
        <v>10184096</v>
      </c>
      <c r="AG342" s="3">
        <v>1120250</v>
      </c>
      <c r="AH342" s="3">
        <v>11915392</v>
      </c>
      <c r="AI342" s="4">
        <v>1.17</v>
      </c>
      <c r="AJ342" s="3">
        <v>947768473</v>
      </c>
      <c r="AK342" s="3">
        <v>1548360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5140</v>
      </c>
      <c r="AR342" s="3">
        <v>5468</v>
      </c>
      <c r="AS342" s="3">
        <v>29911563</v>
      </c>
      <c r="AT342" s="2">
        <v>5493.4080000000004</v>
      </c>
      <c r="AV342" s="5" t="s">
        <v>1298</v>
      </c>
      <c r="BA342" s="3">
        <f t="shared" si="140"/>
        <v>5644</v>
      </c>
      <c r="BB342" s="3">
        <f t="shared" si="126"/>
        <v>5140</v>
      </c>
      <c r="BC342" s="3">
        <f t="shared" si="127"/>
        <v>5468</v>
      </c>
      <c r="BD342" s="3">
        <f t="shared" si="128"/>
        <v>5644</v>
      </c>
      <c r="BE342" s="3">
        <f t="shared" si="129"/>
        <v>29911564.505320001</v>
      </c>
      <c r="BF342" s="3">
        <f t="shared" si="141"/>
        <v>29108766.505320001</v>
      </c>
      <c r="BG342" s="2">
        <f t="shared" si="130"/>
        <v>5493.3300484821939</v>
      </c>
      <c r="BH342" s="6">
        <f t="shared" si="131"/>
        <v>1.4999999999999999E-2</v>
      </c>
      <c r="BI342" s="3">
        <f t="shared" si="142"/>
        <v>12715130.684006007</v>
      </c>
      <c r="BJ342" s="3">
        <f t="shared" si="132"/>
        <v>2823571644.9198475</v>
      </c>
      <c r="BK342" s="3">
        <f t="shared" si="143"/>
        <v>0</v>
      </c>
      <c r="BL342" s="3">
        <f t="shared" si="144"/>
        <v>0</v>
      </c>
      <c r="BM342" s="3">
        <f t="shared" si="133"/>
        <v>0</v>
      </c>
      <c r="BN342" s="3">
        <f t="shared" si="134"/>
        <v>0</v>
      </c>
      <c r="BO342" s="3">
        <f t="shared" si="145"/>
        <v>0</v>
      </c>
      <c r="BP342" s="3">
        <f t="shared" si="146"/>
        <v>0</v>
      </c>
      <c r="BQ342" s="3">
        <f t="shared" si="135"/>
        <v>1755118950.490061</v>
      </c>
      <c r="BR342" s="3">
        <f t="shared" si="147"/>
        <v>0</v>
      </c>
      <c r="BS342" s="3">
        <f t="shared" si="148"/>
        <v>0</v>
      </c>
      <c r="BT342" s="3">
        <f t="shared" si="136"/>
        <v>0</v>
      </c>
      <c r="BU342" s="3">
        <f t="shared" si="137"/>
        <v>0</v>
      </c>
      <c r="BV342" s="3">
        <f t="shared" si="138"/>
        <v>0</v>
      </c>
      <c r="BW342" s="3">
        <f t="shared" si="149"/>
        <v>0</v>
      </c>
      <c r="BX342" s="3">
        <f t="shared" si="139"/>
        <v>0</v>
      </c>
      <c r="BY342" s="3">
        <f t="shared" si="150"/>
        <v>20433879.775320001</v>
      </c>
    </row>
    <row r="343" spans="1:77" x14ac:dyDescent="0.25">
      <c r="A343">
        <v>1903</v>
      </c>
      <c r="B343" t="s">
        <v>410</v>
      </c>
      <c r="C343" s="37">
        <v>42779.493055555555</v>
      </c>
      <c r="D343" s="5" t="s">
        <v>75</v>
      </c>
      <c r="E343" s="2">
        <v>1060</v>
      </c>
      <c r="F343" s="2">
        <v>89.9</v>
      </c>
      <c r="G343" s="2">
        <v>24</v>
      </c>
      <c r="H343" s="2">
        <v>0</v>
      </c>
      <c r="I343" s="2">
        <v>0</v>
      </c>
      <c r="J343" s="2">
        <v>0</v>
      </c>
      <c r="K343" s="2">
        <v>0</v>
      </c>
      <c r="L343" s="2">
        <v>35</v>
      </c>
      <c r="M343" s="2">
        <v>50</v>
      </c>
      <c r="N343" s="2">
        <v>630</v>
      </c>
      <c r="O343" s="2">
        <v>0</v>
      </c>
      <c r="P343" s="2">
        <v>10</v>
      </c>
      <c r="Q343" s="2">
        <v>0</v>
      </c>
      <c r="R343" s="3">
        <v>92125</v>
      </c>
      <c r="S343" s="3">
        <v>0</v>
      </c>
      <c r="T343" s="3">
        <v>-2954</v>
      </c>
      <c r="U343" s="3">
        <v>-115</v>
      </c>
      <c r="V343" s="3">
        <v>0</v>
      </c>
      <c r="W343" s="3">
        <v>126708</v>
      </c>
      <c r="X343" s="3">
        <v>5958</v>
      </c>
      <c r="Y343" s="4">
        <v>1</v>
      </c>
      <c r="Z343" s="4">
        <v>1.03</v>
      </c>
      <c r="AA343" s="5" t="s">
        <v>75</v>
      </c>
      <c r="AB343" s="3">
        <v>145548</v>
      </c>
      <c r="AC343" s="3">
        <v>3363444</v>
      </c>
      <c r="AD343" s="2">
        <v>1389.0752057</v>
      </c>
      <c r="AE343" s="3">
        <v>91256419</v>
      </c>
      <c r="AF343" s="3">
        <v>3087065</v>
      </c>
      <c r="AG343" s="3">
        <v>339577</v>
      </c>
      <c r="AH343" s="3">
        <v>3611866</v>
      </c>
      <c r="AI343" s="4">
        <v>1.17</v>
      </c>
      <c r="AJ343" s="3">
        <v>262857720</v>
      </c>
      <c r="AK343" s="3">
        <v>451842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5140</v>
      </c>
      <c r="AR343" s="3">
        <v>5249</v>
      </c>
      <c r="AS343" s="3">
        <v>8298089</v>
      </c>
      <c r="AT343" s="2">
        <v>1556.11</v>
      </c>
      <c r="AV343" s="5" t="s">
        <v>1268</v>
      </c>
      <c r="BA343" s="3">
        <f t="shared" si="140"/>
        <v>5958</v>
      </c>
      <c r="BB343" s="3">
        <f t="shared" si="126"/>
        <v>5140</v>
      </c>
      <c r="BC343" s="3">
        <f t="shared" si="127"/>
        <v>5249</v>
      </c>
      <c r="BD343" s="3">
        <f t="shared" si="128"/>
        <v>5958</v>
      </c>
      <c r="BE343" s="3">
        <f t="shared" si="129"/>
        <v>8298088.9000000013</v>
      </c>
      <c r="BF343" s="3">
        <f t="shared" si="141"/>
        <v>8082209.9000000013</v>
      </c>
      <c r="BG343" s="2">
        <f t="shared" si="130"/>
        <v>1556.0881088912251</v>
      </c>
      <c r="BH343" s="6">
        <f t="shared" si="131"/>
        <v>1.4999999999999999E-2</v>
      </c>
      <c r="BI343" s="3">
        <f t="shared" si="142"/>
        <v>3479047.2009506538</v>
      </c>
      <c r="BJ343" s="3">
        <f t="shared" si="132"/>
        <v>799829287.97008967</v>
      </c>
      <c r="BK343" s="3">
        <f t="shared" si="143"/>
        <v>0</v>
      </c>
      <c r="BL343" s="3">
        <f t="shared" si="144"/>
        <v>0</v>
      </c>
      <c r="BM343" s="3">
        <f t="shared" si="133"/>
        <v>0</v>
      </c>
      <c r="BN343" s="3">
        <f t="shared" si="134"/>
        <v>0</v>
      </c>
      <c r="BO343" s="3">
        <f t="shared" si="145"/>
        <v>0</v>
      </c>
      <c r="BP343" s="3">
        <f t="shared" si="146"/>
        <v>0</v>
      </c>
      <c r="BQ343" s="3">
        <f t="shared" si="135"/>
        <v>497170150.79074645</v>
      </c>
      <c r="BR343" s="3">
        <f t="shared" si="147"/>
        <v>0</v>
      </c>
      <c r="BS343" s="3">
        <f t="shared" si="148"/>
        <v>0</v>
      </c>
      <c r="BT343" s="3">
        <f t="shared" si="136"/>
        <v>0</v>
      </c>
      <c r="BU343" s="3">
        <f t="shared" si="137"/>
        <v>0</v>
      </c>
      <c r="BV343" s="3">
        <f t="shared" si="138"/>
        <v>0</v>
      </c>
      <c r="BW343" s="3">
        <f t="shared" si="149"/>
        <v>0</v>
      </c>
      <c r="BX343" s="3">
        <f t="shared" si="139"/>
        <v>0</v>
      </c>
      <c r="BY343" s="3">
        <f t="shared" si="150"/>
        <v>5669511.7000000011</v>
      </c>
    </row>
    <row r="344" spans="1:77" x14ac:dyDescent="0.25">
      <c r="A344">
        <v>102906</v>
      </c>
      <c r="B344" t="s">
        <v>411</v>
      </c>
      <c r="C344" s="37">
        <v>42779.493055555555</v>
      </c>
      <c r="D344" s="5" t="s">
        <v>75</v>
      </c>
      <c r="E344" s="2">
        <v>851.71699999999998</v>
      </c>
      <c r="F344" s="2">
        <v>115.34899999999899</v>
      </c>
      <c r="G344" s="2">
        <v>16.11</v>
      </c>
      <c r="H344" s="2">
        <v>0</v>
      </c>
      <c r="I344" s="2">
        <v>0</v>
      </c>
      <c r="J344" s="2">
        <v>0</v>
      </c>
      <c r="K344" s="2">
        <v>0</v>
      </c>
      <c r="L344" s="2">
        <v>36.770000000000003</v>
      </c>
      <c r="M344" s="2">
        <v>46.313000000000002</v>
      </c>
      <c r="N344" s="2">
        <v>475.33</v>
      </c>
      <c r="O344" s="2">
        <v>0</v>
      </c>
      <c r="P344" s="2">
        <v>5.65</v>
      </c>
      <c r="Q344" s="2">
        <v>0</v>
      </c>
      <c r="R344" s="3">
        <v>84810</v>
      </c>
      <c r="S344" s="3">
        <v>0</v>
      </c>
      <c r="T344" s="3">
        <v>-4567</v>
      </c>
      <c r="U344" s="3">
        <v>-177</v>
      </c>
      <c r="V344" s="3">
        <v>0</v>
      </c>
      <c r="W344" s="3">
        <v>129572</v>
      </c>
      <c r="X344" s="3">
        <v>3394</v>
      </c>
      <c r="Y344" s="4">
        <v>0.95730000000000004</v>
      </c>
      <c r="Z344" s="4">
        <v>1.04</v>
      </c>
      <c r="AA344" s="5" t="s">
        <v>75</v>
      </c>
      <c r="AB344" s="3">
        <v>131022</v>
      </c>
      <c r="AC344" s="3">
        <v>3105117</v>
      </c>
      <c r="AD344" s="2">
        <v>1309.3734519</v>
      </c>
      <c r="AE344" s="3">
        <v>194309125</v>
      </c>
      <c r="AF344" s="3">
        <v>3809272</v>
      </c>
      <c r="AG344" s="3">
        <v>90327</v>
      </c>
      <c r="AH344" s="3">
        <v>4138350</v>
      </c>
      <c r="AI344" s="4">
        <v>1.04</v>
      </c>
      <c r="AJ344" s="3">
        <v>406373462</v>
      </c>
      <c r="AK344" s="3">
        <v>330790</v>
      </c>
      <c r="AL344" s="3">
        <v>0</v>
      </c>
      <c r="AM344" s="3">
        <v>0</v>
      </c>
      <c r="AN344" s="3">
        <v>123028</v>
      </c>
      <c r="AO344" s="3">
        <v>0</v>
      </c>
      <c r="AP344" s="3">
        <v>0</v>
      </c>
      <c r="AQ344" s="3">
        <v>4921</v>
      </c>
      <c r="AR344" s="3">
        <v>5060</v>
      </c>
      <c r="AS344" s="3">
        <v>7031276</v>
      </c>
      <c r="AT344" s="2">
        <v>1367.2570000000001</v>
      </c>
      <c r="AV344" s="5" t="s">
        <v>1599</v>
      </c>
      <c r="BA344" s="3">
        <f t="shared" si="140"/>
        <v>6007</v>
      </c>
      <c r="BB344" s="3">
        <f t="shared" si="126"/>
        <v>4921</v>
      </c>
      <c r="BC344" s="3">
        <f t="shared" si="127"/>
        <v>5060</v>
      </c>
      <c r="BD344" s="3">
        <f t="shared" si="128"/>
        <v>6007</v>
      </c>
      <c r="BE344" s="3">
        <f t="shared" si="129"/>
        <v>7031277.6654199949</v>
      </c>
      <c r="BF344" s="3">
        <f t="shared" si="141"/>
        <v>6821462.6654199949</v>
      </c>
      <c r="BG344" s="2">
        <f t="shared" si="130"/>
        <v>1367.1547779733419</v>
      </c>
      <c r="BH344" s="6">
        <f t="shared" si="131"/>
        <v>1.4999999999999999E-2</v>
      </c>
      <c r="BI344" s="3">
        <f t="shared" si="142"/>
        <v>3048156.5408939477</v>
      </c>
      <c r="BJ344" s="3">
        <f t="shared" si="132"/>
        <v>702717555.87829769</v>
      </c>
      <c r="BK344" s="3">
        <f t="shared" si="143"/>
        <v>0</v>
      </c>
      <c r="BL344" s="3">
        <f t="shared" si="144"/>
        <v>0</v>
      </c>
      <c r="BM344" s="3">
        <f t="shared" si="133"/>
        <v>0</v>
      </c>
      <c r="BN344" s="3">
        <f t="shared" si="134"/>
        <v>0</v>
      </c>
      <c r="BO344" s="3">
        <f t="shared" si="145"/>
        <v>0</v>
      </c>
      <c r="BP344" s="3">
        <f t="shared" si="146"/>
        <v>0</v>
      </c>
      <c r="BQ344" s="3">
        <f t="shared" si="135"/>
        <v>436805951.56248271</v>
      </c>
      <c r="BR344" s="3">
        <f t="shared" si="147"/>
        <v>0</v>
      </c>
      <c r="BS344" s="3">
        <f t="shared" si="148"/>
        <v>0</v>
      </c>
      <c r="BT344" s="3">
        <f t="shared" si="136"/>
        <v>0</v>
      </c>
      <c r="BU344" s="3">
        <f t="shared" si="137"/>
        <v>0</v>
      </c>
      <c r="BV344" s="3">
        <f t="shared" si="138"/>
        <v>0</v>
      </c>
      <c r="BW344" s="3">
        <f t="shared" si="149"/>
        <v>0</v>
      </c>
      <c r="BX344" s="3">
        <f t="shared" si="139"/>
        <v>0</v>
      </c>
      <c r="BY344" s="3">
        <f t="shared" si="150"/>
        <v>3141064.5136939944</v>
      </c>
    </row>
    <row r="345" spans="1:77" x14ac:dyDescent="0.25">
      <c r="A345">
        <v>70903</v>
      </c>
      <c r="B345" t="s">
        <v>412</v>
      </c>
      <c r="C345" s="37">
        <v>42779.493055555555</v>
      </c>
      <c r="D345" s="5" t="s">
        <v>75</v>
      </c>
      <c r="E345" s="2">
        <v>4875.4369999999999</v>
      </c>
      <c r="F345" s="2">
        <v>608.02700000000004</v>
      </c>
      <c r="G345" s="2">
        <v>37.542999999999999</v>
      </c>
      <c r="H345" s="2">
        <v>0</v>
      </c>
      <c r="I345" s="2">
        <v>0</v>
      </c>
      <c r="J345" s="2">
        <v>0</v>
      </c>
      <c r="K345" s="2">
        <v>0</v>
      </c>
      <c r="L345" s="2">
        <v>344.49200000000002</v>
      </c>
      <c r="M345" s="2">
        <v>270.81</v>
      </c>
      <c r="N345" s="2">
        <v>4162.5129999999999</v>
      </c>
      <c r="O345" s="2">
        <v>1.0580000000000001</v>
      </c>
      <c r="P345" s="2">
        <v>732.45</v>
      </c>
      <c r="Q345" s="2">
        <v>0</v>
      </c>
      <c r="R345" s="3">
        <v>422216</v>
      </c>
      <c r="S345" s="3">
        <v>0</v>
      </c>
      <c r="T345" s="3">
        <v>-20163</v>
      </c>
      <c r="U345" s="3">
        <v>-780</v>
      </c>
      <c r="V345" s="3">
        <v>0</v>
      </c>
      <c r="W345" s="3">
        <v>386962</v>
      </c>
      <c r="X345" s="3">
        <v>399258</v>
      </c>
      <c r="Y345" s="4">
        <v>0.98060000000000003</v>
      </c>
      <c r="Z345" s="4">
        <v>1.1100000000000001</v>
      </c>
      <c r="AA345" s="5" t="s">
        <v>75</v>
      </c>
      <c r="AB345" s="3">
        <v>913220</v>
      </c>
      <c r="AC345" s="3">
        <v>12229531</v>
      </c>
      <c r="AD345" s="2">
        <v>5112.9104334000003</v>
      </c>
      <c r="AE345" s="3">
        <v>579362408</v>
      </c>
      <c r="AF345" s="3">
        <v>18692130</v>
      </c>
      <c r="AG345" s="3">
        <v>0</v>
      </c>
      <c r="AH345" s="3">
        <v>19824409</v>
      </c>
      <c r="AI345" s="4">
        <v>1.04</v>
      </c>
      <c r="AJ345" s="3">
        <v>1794328761</v>
      </c>
      <c r="AK345" s="3">
        <v>2092465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5040</v>
      </c>
      <c r="AR345" s="3">
        <v>5434</v>
      </c>
      <c r="AS345" s="3">
        <v>38567045</v>
      </c>
      <c r="AT345" s="2">
        <v>7223.8379999999997</v>
      </c>
      <c r="AV345" s="5" t="s">
        <v>1490</v>
      </c>
      <c r="AX345" s="3">
        <v>0</v>
      </c>
      <c r="AZ345" s="3">
        <v>0</v>
      </c>
      <c r="BA345" s="3">
        <f t="shared" si="140"/>
        <v>5451</v>
      </c>
      <c r="BB345" s="3">
        <f t="shared" si="126"/>
        <v>5040</v>
      </c>
      <c r="BC345" s="3">
        <f t="shared" si="127"/>
        <v>5434</v>
      </c>
      <c r="BD345" s="3">
        <f t="shared" si="128"/>
        <v>5451</v>
      </c>
      <c r="BE345" s="3">
        <f t="shared" si="129"/>
        <v>38567045.056079999</v>
      </c>
      <c r="BF345" s="3">
        <f t="shared" si="141"/>
        <v>37778030.056079999</v>
      </c>
      <c r="BG345" s="2">
        <f t="shared" si="130"/>
        <v>7223.8997626529517</v>
      </c>
      <c r="BH345" s="6">
        <f t="shared" si="131"/>
        <v>1.4999999999999999E-2</v>
      </c>
      <c r="BI345" s="3">
        <f t="shared" si="142"/>
        <v>16476590.152873479</v>
      </c>
      <c r="BJ345" s="3">
        <f t="shared" si="132"/>
        <v>3713084478.0036173</v>
      </c>
      <c r="BK345" s="3">
        <f t="shared" si="143"/>
        <v>0</v>
      </c>
      <c r="BL345" s="3">
        <f t="shared" si="144"/>
        <v>0</v>
      </c>
      <c r="BM345" s="3">
        <f t="shared" si="133"/>
        <v>0</v>
      </c>
      <c r="BN345" s="3">
        <f t="shared" si="134"/>
        <v>0</v>
      </c>
      <c r="BO345" s="3">
        <f t="shared" si="145"/>
        <v>0</v>
      </c>
      <c r="BP345" s="3">
        <f t="shared" si="146"/>
        <v>0</v>
      </c>
      <c r="BQ345" s="3">
        <f t="shared" si="135"/>
        <v>2308035974.1676183</v>
      </c>
      <c r="BR345" s="3">
        <f t="shared" si="147"/>
        <v>0</v>
      </c>
      <c r="BS345" s="3">
        <f t="shared" si="148"/>
        <v>0</v>
      </c>
      <c r="BT345" s="3">
        <f t="shared" si="136"/>
        <v>0</v>
      </c>
      <c r="BU345" s="3">
        <f t="shared" si="137"/>
        <v>0</v>
      </c>
      <c r="BV345" s="3">
        <f t="shared" si="138"/>
        <v>0</v>
      </c>
      <c r="BW345" s="3">
        <f t="shared" si="149"/>
        <v>0</v>
      </c>
      <c r="BX345" s="3">
        <f t="shared" si="139"/>
        <v>0</v>
      </c>
      <c r="BY345" s="3">
        <f t="shared" si="150"/>
        <v>20971857.225713998</v>
      </c>
    </row>
    <row r="346" spans="1:77" x14ac:dyDescent="0.25">
      <c r="A346">
        <v>49906</v>
      </c>
      <c r="B346" t="s">
        <v>413</v>
      </c>
      <c r="C346" s="37">
        <v>42779.493055555555</v>
      </c>
      <c r="D346" s="5" t="s">
        <v>75</v>
      </c>
      <c r="E346" s="2">
        <v>411.78</v>
      </c>
      <c r="F346" s="2">
        <v>34.774999999999999</v>
      </c>
      <c r="G346" s="2">
        <v>4</v>
      </c>
      <c r="H346" s="2">
        <v>0</v>
      </c>
      <c r="I346" s="2">
        <v>0</v>
      </c>
      <c r="J346" s="2">
        <v>0</v>
      </c>
      <c r="K346" s="2">
        <v>0</v>
      </c>
      <c r="L346" s="2">
        <v>27</v>
      </c>
      <c r="M346" s="2">
        <v>19.2</v>
      </c>
      <c r="N346" s="2">
        <v>185</v>
      </c>
      <c r="O346" s="2">
        <v>0</v>
      </c>
      <c r="P346" s="2">
        <v>3.9</v>
      </c>
      <c r="Q346" s="2">
        <v>0</v>
      </c>
      <c r="R346" s="3">
        <v>39050</v>
      </c>
      <c r="S346" s="3">
        <v>0</v>
      </c>
      <c r="T346" s="3">
        <v>-2124</v>
      </c>
      <c r="U346" s="3">
        <v>-83</v>
      </c>
      <c r="V346" s="3">
        <v>0</v>
      </c>
      <c r="W346" s="3">
        <v>39290</v>
      </c>
      <c r="X346" s="3">
        <v>2657</v>
      </c>
      <c r="Y346" s="4">
        <v>0.98</v>
      </c>
      <c r="Z346" s="4">
        <v>1.06</v>
      </c>
      <c r="AA346" s="5" t="s">
        <v>75</v>
      </c>
      <c r="AB346" s="3">
        <v>98052</v>
      </c>
      <c r="AC346" s="3">
        <v>1300758</v>
      </c>
      <c r="AD346" s="2">
        <v>506.37205540000002</v>
      </c>
      <c r="AE346" s="3">
        <v>34644934</v>
      </c>
      <c r="AF346" s="3">
        <v>1948121</v>
      </c>
      <c r="AG346" s="3">
        <v>0</v>
      </c>
      <c r="AH346" s="3">
        <v>2067394</v>
      </c>
      <c r="AI346" s="4">
        <v>1.04</v>
      </c>
      <c r="AJ346" s="3">
        <v>188983311</v>
      </c>
      <c r="AK346" s="3">
        <v>180742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5037</v>
      </c>
      <c r="AR346" s="3">
        <v>5252</v>
      </c>
      <c r="AS346" s="3">
        <v>3666731</v>
      </c>
      <c r="AT346" s="2">
        <v>698.24</v>
      </c>
      <c r="AV346" s="5" t="s">
        <v>1435</v>
      </c>
      <c r="AX346" s="3">
        <v>0</v>
      </c>
      <c r="AZ346" s="3">
        <v>0</v>
      </c>
      <c r="BA346" s="3">
        <f t="shared" si="140"/>
        <v>6812</v>
      </c>
      <c r="BB346" s="3">
        <f t="shared" si="126"/>
        <v>5037</v>
      </c>
      <c r="BC346" s="3">
        <f t="shared" si="127"/>
        <v>5252</v>
      </c>
      <c r="BD346" s="3">
        <f t="shared" si="128"/>
        <v>6812</v>
      </c>
      <c r="BE346" s="3">
        <f t="shared" si="129"/>
        <v>3666731.3879999989</v>
      </c>
      <c r="BF346" s="3">
        <f t="shared" si="141"/>
        <v>3590515.3879999989</v>
      </c>
      <c r="BG346" s="2">
        <f t="shared" si="130"/>
        <v>698.23770259886419</v>
      </c>
      <c r="BH346" s="6">
        <f t="shared" si="131"/>
        <v>1.4999999999999999E-2</v>
      </c>
      <c r="BI346" s="3">
        <f t="shared" si="142"/>
        <v>1748080.6322062502</v>
      </c>
      <c r="BJ346" s="3">
        <f t="shared" si="132"/>
        <v>358894179.13581622</v>
      </c>
      <c r="BK346" s="3">
        <f t="shared" si="143"/>
        <v>0</v>
      </c>
      <c r="BL346" s="3">
        <f t="shared" si="144"/>
        <v>0</v>
      </c>
      <c r="BM346" s="3">
        <f t="shared" si="133"/>
        <v>0</v>
      </c>
      <c r="BN346" s="3">
        <f t="shared" si="134"/>
        <v>0</v>
      </c>
      <c r="BO346" s="3">
        <f t="shared" si="145"/>
        <v>0</v>
      </c>
      <c r="BP346" s="3">
        <f t="shared" si="146"/>
        <v>0</v>
      </c>
      <c r="BQ346" s="3">
        <f t="shared" si="135"/>
        <v>223086945.98033711</v>
      </c>
      <c r="BR346" s="3">
        <f t="shared" si="147"/>
        <v>0</v>
      </c>
      <c r="BS346" s="3">
        <f t="shared" si="148"/>
        <v>0</v>
      </c>
      <c r="BT346" s="3">
        <f t="shared" si="136"/>
        <v>0</v>
      </c>
      <c r="BU346" s="3">
        <f t="shared" si="137"/>
        <v>0</v>
      </c>
      <c r="BV346" s="3">
        <f t="shared" si="138"/>
        <v>0</v>
      </c>
      <c r="BW346" s="3">
        <f t="shared" si="149"/>
        <v>0</v>
      </c>
      <c r="BX346" s="3">
        <f t="shared" si="139"/>
        <v>0</v>
      </c>
      <c r="BY346" s="3">
        <f t="shared" si="150"/>
        <v>1814694.9401999989</v>
      </c>
    </row>
    <row r="347" spans="1:77" x14ac:dyDescent="0.25">
      <c r="A347">
        <v>72802</v>
      </c>
      <c r="B347" t="s">
        <v>414</v>
      </c>
      <c r="C347" s="37">
        <v>42776.52847222222</v>
      </c>
      <c r="D347" s="5" t="s">
        <v>76</v>
      </c>
      <c r="E347" s="2">
        <v>109.28400000000001</v>
      </c>
      <c r="F347" s="2">
        <v>7.4610000000000003</v>
      </c>
      <c r="G347" s="2">
        <v>3.4169999999999998</v>
      </c>
      <c r="H347" s="2">
        <v>1.7350000000000001</v>
      </c>
      <c r="I347" s="2">
        <v>0</v>
      </c>
      <c r="J347" s="2">
        <v>0</v>
      </c>
      <c r="K347" s="2">
        <v>0</v>
      </c>
      <c r="L347" s="2">
        <v>8.4440000000000008</v>
      </c>
      <c r="M347" s="2">
        <v>0</v>
      </c>
      <c r="N347" s="2">
        <v>89</v>
      </c>
      <c r="O347" s="2">
        <v>0.26</v>
      </c>
      <c r="P347" s="2">
        <v>6.867</v>
      </c>
      <c r="Q347" s="2">
        <v>0</v>
      </c>
      <c r="R347" s="3">
        <v>33536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4440</v>
      </c>
      <c r="Y347" s="4">
        <v>0</v>
      </c>
      <c r="Z347" s="4">
        <v>1</v>
      </c>
      <c r="AA347" s="5" t="s">
        <v>75</v>
      </c>
      <c r="AB347" s="3">
        <v>0</v>
      </c>
      <c r="AC347" s="3">
        <v>0</v>
      </c>
      <c r="AD347" s="2">
        <v>0</v>
      </c>
      <c r="AE347" s="3">
        <v>0</v>
      </c>
      <c r="AF347" s="3">
        <v>0</v>
      </c>
      <c r="AG347" s="3">
        <v>0</v>
      </c>
      <c r="AH347" s="3">
        <v>0</v>
      </c>
      <c r="AI347" s="4">
        <v>0</v>
      </c>
      <c r="AJ347" s="3">
        <v>0</v>
      </c>
      <c r="AK347" s="3">
        <v>54099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5050</v>
      </c>
      <c r="AR347" s="3">
        <v>5334</v>
      </c>
      <c r="AS347" s="3">
        <v>1054724</v>
      </c>
      <c r="AT347" s="2">
        <v>196.83799999999999</v>
      </c>
      <c r="AV347" s="5" t="s">
        <v>2031</v>
      </c>
      <c r="AX347" s="3">
        <v>0</v>
      </c>
      <c r="AZ347" s="3">
        <v>0</v>
      </c>
      <c r="BA347" s="3">
        <f t="shared" si="140"/>
        <v>6465</v>
      </c>
      <c r="BB347" s="3">
        <f t="shared" si="126"/>
        <v>5050</v>
      </c>
      <c r="BC347" s="3">
        <f t="shared" si="127"/>
        <v>5335</v>
      </c>
      <c r="BD347" s="3">
        <f t="shared" si="128"/>
        <v>6465</v>
      </c>
      <c r="BE347" s="3">
        <f t="shared" si="129"/>
        <v>1054724.1260000002</v>
      </c>
      <c r="BF347" s="3">
        <f t="shared" si="141"/>
        <v>1021188.1260000002</v>
      </c>
      <c r="BG347" s="2">
        <f t="shared" si="130"/>
        <v>196.81421378548168</v>
      </c>
      <c r="BH347" s="6">
        <f t="shared" si="131"/>
        <v>1.4999999999999999E-2</v>
      </c>
      <c r="BI347" s="3">
        <f t="shared" si="142"/>
        <v>0</v>
      </c>
      <c r="BJ347" s="3">
        <f t="shared" si="132"/>
        <v>101162505.88573758</v>
      </c>
      <c r="BK347" s="3">
        <f t="shared" si="143"/>
        <v>0</v>
      </c>
      <c r="BL347" s="3">
        <f t="shared" si="144"/>
        <v>0</v>
      </c>
      <c r="BM347" s="3">
        <f t="shared" si="133"/>
        <v>0</v>
      </c>
      <c r="BN347" s="3">
        <f t="shared" si="134"/>
        <v>0</v>
      </c>
      <c r="BO347" s="3">
        <f t="shared" si="145"/>
        <v>0</v>
      </c>
      <c r="BP347" s="3">
        <f t="shared" si="146"/>
        <v>0</v>
      </c>
      <c r="BQ347" s="3">
        <f t="shared" si="135"/>
        <v>62882141.304461397</v>
      </c>
      <c r="BR347" s="3">
        <f t="shared" si="147"/>
        <v>0</v>
      </c>
      <c r="BS347" s="3">
        <f t="shared" si="148"/>
        <v>0</v>
      </c>
      <c r="BT347" s="3">
        <f t="shared" si="136"/>
        <v>0</v>
      </c>
      <c r="BU347" s="3">
        <f t="shared" si="137"/>
        <v>0</v>
      </c>
      <c r="BV347" s="3">
        <f t="shared" si="138"/>
        <v>0</v>
      </c>
      <c r="BW347" s="3">
        <f t="shared" si="149"/>
        <v>0</v>
      </c>
      <c r="BX347" s="3">
        <f t="shared" si="139"/>
        <v>0</v>
      </c>
      <c r="BY347" s="3">
        <f t="shared" si="150"/>
        <v>1054724.1260000002</v>
      </c>
    </row>
    <row r="348" spans="1:77" x14ac:dyDescent="0.25">
      <c r="A348">
        <v>174910</v>
      </c>
      <c r="B348" t="s">
        <v>415</v>
      </c>
      <c r="C348" s="37">
        <v>42779.493055555555</v>
      </c>
      <c r="D348" s="5" t="s">
        <v>75</v>
      </c>
      <c r="E348" s="2">
        <v>141.279</v>
      </c>
      <c r="F348" s="2">
        <v>15.943</v>
      </c>
      <c r="G348" s="2">
        <v>1.875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7.319</v>
      </c>
      <c r="N348" s="2">
        <v>131.929</v>
      </c>
      <c r="O348" s="2">
        <v>0</v>
      </c>
      <c r="P348" s="2">
        <v>0</v>
      </c>
      <c r="Q348" s="2">
        <v>0</v>
      </c>
      <c r="R348" s="3">
        <v>0</v>
      </c>
      <c r="S348" s="3">
        <v>0</v>
      </c>
      <c r="T348" s="3">
        <v>-522</v>
      </c>
      <c r="U348" s="3">
        <v>-21</v>
      </c>
      <c r="V348" s="3">
        <v>0</v>
      </c>
      <c r="W348" s="3">
        <v>28906</v>
      </c>
      <c r="X348" s="3">
        <v>0</v>
      </c>
      <c r="Y348" s="4">
        <v>0.9667</v>
      </c>
      <c r="Z348" s="4">
        <v>1.04</v>
      </c>
      <c r="AA348" s="5" t="s">
        <v>75</v>
      </c>
      <c r="AB348" s="3">
        <v>45090</v>
      </c>
      <c r="AC348" s="3">
        <v>599204</v>
      </c>
      <c r="AD348" s="2">
        <v>291.2463328</v>
      </c>
      <c r="AE348" s="3">
        <v>22051264</v>
      </c>
      <c r="AF348" s="3">
        <v>565587</v>
      </c>
      <c r="AG348" s="3">
        <v>83841</v>
      </c>
      <c r="AH348" s="3">
        <v>684532</v>
      </c>
      <c r="AI348" s="4">
        <v>1.17</v>
      </c>
      <c r="AJ348" s="3">
        <v>46376686</v>
      </c>
      <c r="AK348" s="3">
        <v>47294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4969</v>
      </c>
      <c r="AR348" s="3">
        <v>5110</v>
      </c>
      <c r="AS348" s="3">
        <v>1329352</v>
      </c>
      <c r="AT348" s="2">
        <v>258.21300000000002</v>
      </c>
      <c r="AV348" s="5" t="s">
        <v>1803</v>
      </c>
      <c r="BA348" s="3">
        <f t="shared" si="140"/>
        <v>6974</v>
      </c>
      <c r="BB348" s="3">
        <f t="shared" si="126"/>
        <v>4969</v>
      </c>
      <c r="BC348" s="3">
        <f t="shared" si="127"/>
        <v>5110</v>
      </c>
      <c r="BD348" s="3">
        <f t="shared" si="128"/>
        <v>6974</v>
      </c>
      <c r="BE348" s="3">
        <f t="shared" si="129"/>
        <v>1329352.7969200001</v>
      </c>
      <c r="BF348" s="3">
        <f t="shared" si="141"/>
        <v>1300968.7969200001</v>
      </c>
      <c r="BG348" s="2">
        <f t="shared" si="130"/>
        <v>258.2048722462178</v>
      </c>
      <c r="BH348" s="6">
        <f t="shared" si="131"/>
        <v>1.4999999999999999E-2</v>
      </c>
      <c r="BI348" s="3">
        <f t="shared" si="142"/>
        <v>523905.81000153779</v>
      </c>
      <c r="BJ348" s="3">
        <f t="shared" si="132"/>
        <v>132717304.33455595</v>
      </c>
      <c r="BK348" s="3">
        <f t="shared" si="143"/>
        <v>0</v>
      </c>
      <c r="BL348" s="3">
        <f t="shared" si="144"/>
        <v>0</v>
      </c>
      <c r="BM348" s="3">
        <f t="shared" si="133"/>
        <v>0</v>
      </c>
      <c r="BN348" s="3">
        <f t="shared" si="134"/>
        <v>0</v>
      </c>
      <c r="BO348" s="3">
        <f t="shared" si="145"/>
        <v>0</v>
      </c>
      <c r="BP348" s="3">
        <f t="shared" si="146"/>
        <v>0</v>
      </c>
      <c r="BQ348" s="3">
        <f t="shared" si="135"/>
        <v>82496456.682666585</v>
      </c>
      <c r="BR348" s="3">
        <f t="shared" si="147"/>
        <v>0</v>
      </c>
      <c r="BS348" s="3">
        <f t="shared" si="148"/>
        <v>0</v>
      </c>
      <c r="BT348" s="3">
        <f t="shared" si="136"/>
        <v>0</v>
      </c>
      <c r="BU348" s="3">
        <f t="shared" si="137"/>
        <v>0</v>
      </c>
      <c r="BV348" s="3">
        <f t="shared" si="138"/>
        <v>0</v>
      </c>
      <c r="BW348" s="3">
        <f t="shared" si="149"/>
        <v>0</v>
      </c>
      <c r="BX348" s="3">
        <f t="shared" si="139"/>
        <v>0</v>
      </c>
      <c r="BY348" s="3">
        <f t="shared" si="150"/>
        <v>881029.37335800007</v>
      </c>
    </row>
    <row r="349" spans="1:77" x14ac:dyDescent="0.25">
      <c r="A349">
        <v>30906</v>
      </c>
      <c r="B349" t="s">
        <v>416</v>
      </c>
      <c r="C349" s="37">
        <v>42779.493055555555</v>
      </c>
      <c r="D349" s="5" t="s">
        <v>75</v>
      </c>
      <c r="E349" s="2">
        <v>299.35000000000002</v>
      </c>
      <c r="F349" s="2">
        <v>27.78</v>
      </c>
      <c r="G349" s="2">
        <v>13.35</v>
      </c>
      <c r="H349" s="2">
        <v>0.95</v>
      </c>
      <c r="I349" s="2">
        <v>0</v>
      </c>
      <c r="J349" s="2">
        <v>0</v>
      </c>
      <c r="K349" s="2">
        <v>0</v>
      </c>
      <c r="L349" s="2">
        <v>25.94</v>
      </c>
      <c r="M349" s="2">
        <v>14</v>
      </c>
      <c r="N349" s="2">
        <v>216.55</v>
      </c>
      <c r="O349" s="2">
        <v>0</v>
      </c>
      <c r="P349" s="2">
        <v>0</v>
      </c>
      <c r="Q349" s="2">
        <v>0</v>
      </c>
      <c r="R349" s="3">
        <v>25828</v>
      </c>
      <c r="S349" s="3">
        <v>0</v>
      </c>
      <c r="T349" s="3">
        <v>-2539</v>
      </c>
      <c r="U349" s="3">
        <v>-99</v>
      </c>
      <c r="V349" s="3">
        <v>0</v>
      </c>
      <c r="W349" s="3">
        <v>48677</v>
      </c>
      <c r="X349" s="3">
        <v>0</v>
      </c>
      <c r="Y349" s="4">
        <v>1</v>
      </c>
      <c r="Z349" s="4">
        <v>1.03</v>
      </c>
      <c r="AA349" s="5" t="s">
        <v>75</v>
      </c>
      <c r="AB349" s="3">
        <v>177606</v>
      </c>
      <c r="AC349" s="3">
        <v>1831375</v>
      </c>
      <c r="AD349" s="2">
        <v>765.56556929999999</v>
      </c>
      <c r="AE349" s="3">
        <v>63547956</v>
      </c>
      <c r="AF349" s="3">
        <v>2421703</v>
      </c>
      <c r="AG349" s="3">
        <v>266388</v>
      </c>
      <c r="AH349" s="3">
        <v>2833393</v>
      </c>
      <c r="AI349" s="4">
        <v>1.17</v>
      </c>
      <c r="AJ349" s="3">
        <v>225930092</v>
      </c>
      <c r="AK349" s="3">
        <v>146404</v>
      </c>
      <c r="AL349" s="3">
        <v>0</v>
      </c>
      <c r="AM349" s="3">
        <v>0</v>
      </c>
      <c r="AN349" s="3">
        <v>121280</v>
      </c>
      <c r="AO349" s="3">
        <v>0</v>
      </c>
      <c r="AP349" s="3">
        <v>0</v>
      </c>
      <c r="AQ349" s="3">
        <v>5140</v>
      </c>
      <c r="AR349" s="3">
        <v>5249</v>
      </c>
      <c r="AS349" s="3">
        <v>3032508</v>
      </c>
      <c r="AT349" s="2">
        <v>570.02</v>
      </c>
      <c r="AU349" s="2">
        <v>584.61699999999996</v>
      </c>
      <c r="AV349" s="5" t="s">
        <v>1374</v>
      </c>
      <c r="AW349" s="3">
        <v>0</v>
      </c>
      <c r="AX349" s="3">
        <v>42390</v>
      </c>
      <c r="AY349" s="3">
        <v>0</v>
      </c>
      <c r="AZ349" s="3">
        <v>1849</v>
      </c>
      <c r="BA349" s="3">
        <f t="shared" si="140"/>
        <v>6956</v>
      </c>
      <c r="BB349" s="3">
        <f t="shared" si="126"/>
        <v>5140</v>
      </c>
      <c r="BC349" s="3">
        <f t="shared" si="127"/>
        <v>5249</v>
      </c>
      <c r="BD349" s="3">
        <f t="shared" si="128"/>
        <v>6956</v>
      </c>
      <c r="BE349" s="3">
        <f t="shared" si="129"/>
        <v>3032507.5440000002</v>
      </c>
      <c r="BF349" s="3">
        <f t="shared" si="141"/>
        <v>2960541.5440000002</v>
      </c>
      <c r="BG349" s="2">
        <f t="shared" si="130"/>
        <v>570.00047629261235</v>
      </c>
      <c r="BH349" s="6">
        <f t="shared" si="131"/>
        <v>1.4999999999999999E-2</v>
      </c>
      <c r="BI349" s="3">
        <f t="shared" si="142"/>
        <v>1349379.2128080903</v>
      </c>
      <c r="BJ349" s="3">
        <f t="shared" si="132"/>
        <v>292980244.81440276</v>
      </c>
      <c r="BK349" s="3">
        <f t="shared" si="143"/>
        <v>0</v>
      </c>
      <c r="BL349" s="3">
        <f t="shared" si="144"/>
        <v>0</v>
      </c>
      <c r="BM349" s="3">
        <f t="shared" si="133"/>
        <v>0</v>
      </c>
      <c r="BN349" s="3">
        <f t="shared" si="134"/>
        <v>0</v>
      </c>
      <c r="BO349" s="3">
        <f t="shared" si="145"/>
        <v>0</v>
      </c>
      <c r="BP349" s="3">
        <f t="shared" si="146"/>
        <v>0</v>
      </c>
      <c r="BQ349" s="3">
        <f t="shared" si="135"/>
        <v>182115152.17548963</v>
      </c>
      <c r="BR349" s="3">
        <f t="shared" si="147"/>
        <v>43814939.824510366</v>
      </c>
      <c r="BS349" s="3">
        <f t="shared" si="148"/>
        <v>51660.998703845376</v>
      </c>
      <c r="BT349" s="3">
        <f t="shared" si="136"/>
        <v>376.71372257928346</v>
      </c>
      <c r="BU349" s="3">
        <f t="shared" si="137"/>
        <v>1849</v>
      </c>
      <c r="BV349" s="3">
        <f t="shared" si="138"/>
        <v>2211.2872879979473</v>
      </c>
      <c r="BW349" s="3">
        <f t="shared" si="149"/>
        <v>47600.711415847429</v>
      </c>
      <c r="BX349" s="3">
        <f t="shared" si="139"/>
        <v>47600.711415847429</v>
      </c>
      <c r="BY349" s="3">
        <f t="shared" si="150"/>
        <v>773206.6240000003</v>
      </c>
    </row>
    <row r="350" spans="1:77" x14ac:dyDescent="0.25">
      <c r="A350">
        <v>107905</v>
      </c>
      <c r="B350" t="s">
        <v>417</v>
      </c>
      <c r="C350" s="37">
        <v>42779.493055555555</v>
      </c>
      <c r="D350" s="5" t="s">
        <v>75</v>
      </c>
      <c r="E350" s="2">
        <v>1281.3989999999999</v>
      </c>
      <c r="F350" s="2">
        <v>178.24799999999999</v>
      </c>
      <c r="G350" s="2">
        <v>21.712</v>
      </c>
      <c r="H350" s="2">
        <v>0</v>
      </c>
      <c r="I350" s="2">
        <v>0</v>
      </c>
      <c r="J350" s="2">
        <v>0</v>
      </c>
      <c r="K350" s="2">
        <v>0</v>
      </c>
      <c r="L350" s="2">
        <v>60.701999999999998</v>
      </c>
      <c r="M350" s="2">
        <v>54.058</v>
      </c>
      <c r="N350" s="2">
        <v>1050</v>
      </c>
      <c r="O350" s="2">
        <v>0</v>
      </c>
      <c r="P350" s="2">
        <v>21.821999999999999</v>
      </c>
      <c r="Q350" s="2">
        <v>0</v>
      </c>
      <c r="R350" s="3">
        <v>116875</v>
      </c>
      <c r="S350" s="3">
        <v>0</v>
      </c>
      <c r="T350" s="3">
        <v>-6149</v>
      </c>
      <c r="U350" s="3">
        <v>-238</v>
      </c>
      <c r="V350" s="3">
        <v>0</v>
      </c>
      <c r="W350" s="3">
        <v>139470</v>
      </c>
      <c r="X350" s="3">
        <v>12356</v>
      </c>
      <c r="Y350" s="4">
        <v>0.98</v>
      </c>
      <c r="Z350" s="4">
        <v>1.04</v>
      </c>
      <c r="AA350" s="5" t="s">
        <v>75</v>
      </c>
      <c r="AB350" s="3">
        <v>445054</v>
      </c>
      <c r="AC350" s="3">
        <v>3724266</v>
      </c>
      <c r="AD350" s="2">
        <v>1530.4528138000001</v>
      </c>
      <c r="AE350" s="3">
        <v>187131049</v>
      </c>
      <c r="AF350" s="3">
        <v>5606409</v>
      </c>
      <c r="AG350" s="3">
        <v>0</v>
      </c>
      <c r="AH350" s="3">
        <v>5949658</v>
      </c>
      <c r="AI350" s="4">
        <v>1.04</v>
      </c>
      <c r="AJ350" s="3">
        <v>547186211</v>
      </c>
      <c r="AK350" s="3">
        <v>572369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5037</v>
      </c>
      <c r="AR350" s="3">
        <v>5180</v>
      </c>
      <c r="AS350" s="3">
        <v>10351801</v>
      </c>
      <c r="AT350" s="2">
        <v>1977.8050000000001</v>
      </c>
      <c r="AV350" s="5" t="s">
        <v>1610</v>
      </c>
      <c r="AX350" s="3">
        <v>0</v>
      </c>
      <c r="AZ350" s="3">
        <v>0</v>
      </c>
      <c r="BA350" s="3">
        <f t="shared" si="140"/>
        <v>5662</v>
      </c>
      <c r="BB350" s="3">
        <f t="shared" si="126"/>
        <v>5037</v>
      </c>
      <c r="BC350" s="3">
        <f t="shared" si="127"/>
        <v>5180</v>
      </c>
      <c r="BD350" s="3">
        <f t="shared" si="128"/>
        <v>5662</v>
      </c>
      <c r="BE350" s="3">
        <f t="shared" si="129"/>
        <v>10351798.653719999</v>
      </c>
      <c r="BF350" s="3">
        <f t="shared" si="141"/>
        <v>10101602.653719999</v>
      </c>
      <c r="BG350" s="2">
        <f t="shared" si="130"/>
        <v>1977.7981606585636</v>
      </c>
      <c r="BH350" s="6">
        <f t="shared" si="131"/>
        <v>1.4999999999999999E-2</v>
      </c>
      <c r="BI350" s="3">
        <f t="shared" si="142"/>
        <v>4815626.8616447495</v>
      </c>
      <c r="BJ350" s="3">
        <f t="shared" si="132"/>
        <v>1016588254.5785017</v>
      </c>
      <c r="BK350" s="3">
        <f t="shared" si="143"/>
        <v>0</v>
      </c>
      <c r="BL350" s="3">
        <f t="shared" si="144"/>
        <v>0</v>
      </c>
      <c r="BM350" s="3">
        <f t="shared" si="133"/>
        <v>0</v>
      </c>
      <c r="BN350" s="3">
        <f t="shared" si="134"/>
        <v>0</v>
      </c>
      <c r="BO350" s="3">
        <f t="shared" si="145"/>
        <v>0</v>
      </c>
      <c r="BP350" s="3">
        <f t="shared" si="146"/>
        <v>0</v>
      </c>
      <c r="BQ350" s="3">
        <f t="shared" si="135"/>
        <v>631906512.33041108</v>
      </c>
      <c r="BR350" s="3">
        <f t="shared" si="147"/>
        <v>0</v>
      </c>
      <c r="BS350" s="3">
        <f t="shared" si="148"/>
        <v>0</v>
      </c>
      <c r="BT350" s="3">
        <f t="shared" si="136"/>
        <v>0</v>
      </c>
      <c r="BU350" s="3">
        <f t="shared" si="137"/>
        <v>0</v>
      </c>
      <c r="BV350" s="3">
        <f t="shared" si="138"/>
        <v>0</v>
      </c>
      <c r="BW350" s="3">
        <f t="shared" si="149"/>
        <v>0</v>
      </c>
      <c r="BX350" s="3">
        <f t="shared" si="139"/>
        <v>0</v>
      </c>
      <c r="BY350" s="3">
        <f t="shared" si="150"/>
        <v>4989373.7859199988</v>
      </c>
    </row>
    <row r="351" spans="1:77" x14ac:dyDescent="0.25">
      <c r="A351">
        <v>121906</v>
      </c>
      <c r="B351" t="s">
        <v>418</v>
      </c>
      <c r="C351" s="37">
        <v>42779.493055555555</v>
      </c>
      <c r="D351" s="5" t="s">
        <v>75</v>
      </c>
      <c r="E351" s="2">
        <v>401.43</v>
      </c>
      <c r="F351" s="2">
        <v>31.440999999999999</v>
      </c>
      <c r="G351" s="2">
        <v>5.6449999999999996</v>
      </c>
      <c r="H351" s="2">
        <v>0</v>
      </c>
      <c r="I351" s="2">
        <v>0</v>
      </c>
      <c r="J351" s="2">
        <v>0</v>
      </c>
      <c r="K351" s="2">
        <v>0</v>
      </c>
      <c r="L351" s="2">
        <v>29.917000000000002</v>
      </c>
      <c r="M351" s="2">
        <v>2.056</v>
      </c>
      <c r="N351" s="2">
        <v>176.541</v>
      </c>
      <c r="O351" s="2">
        <v>0</v>
      </c>
      <c r="P351" s="2">
        <v>2.0790000000000002</v>
      </c>
      <c r="Q351" s="2">
        <v>0</v>
      </c>
      <c r="R351" s="3">
        <v>40486</v>
      </c>
      <c r="S351" s="3">
        <v>0</v>
      </c>
      <c r="T351" s="3">
        <v>0</v>
      </c>
      <c r="U351" s="3">
        <v>0</v>
      </c>
      <c r="V351" s="3">
        <v>0</v>
      </c>
      <c r="W351" s="3">
        <v>21316</v>
      </c>
      <c r="X351" s="3">
        <v>1438</v>
      </c>
      <c r="Y351" s="4">
        <v>1</v>
      </c>
      <c r="Z351" s="4">
        <v>1.05</v>
      </c>
      <c r="AA351" s="5" t="s">
        <v>75</v>
      </c>
      <c r="AB351" s="3">
        <v>1312063</v>
      </c>
      <c r="AC351" s="3">
        <v>1390398</v>
      </c>
      <c r="AD351" s="2">
        <v>524.28918950000002</v>
      </c>
      <c r="AE351" s="3">
        <v>339344792</v>
      </c>
      <c r="AF351" s="3">
        <v>3925938</v>
      </c>
      <c r="AG351" s="3">
        <v>431853</v>
      </c>
      <c r="AH351" s="3">
        <v>4593347</v>
      </c>
      <c r="AI351" s="4">
        <v>1.17</v>
      </c>
      <c r="AJ351" s="3">
        <v>373033989</v>
      </c>
      <c r="AK351" s="3">
        <v>170754</v>
      </c>
      <c r="AL351" s="3">
        <v>0</v>
      </c>
      <c r="AM351" s="3">
        <v>0</v>
      </c>
      <c r="AN351" s="3">
        <v>154696</v>
      </c>
      <c r="AO351" s="3">
        <v>0</v>
      </c>
      <c r="AP351" s="3">
        <v>0</v>
      </c>
      <c r="AQ351" s="3">
        <v>5140</v>
      </c>
      <c r="AR351" s="3">
        <v>5322</v>
      </c>
      <c r="AS351" s="3">
        <v>3625656</v>
      </c>
      <c r="AT351" s="2">
        <v>681.50099999999895</v>
      </c>
      <c r="AU351" s="2">
        <v>783.03099999999995</v>
      </c>
      <c r="AV351" s="5" t="s">
        <v>1279</v>
      </c>
      <c r="AW351" s="3">
        <v>0</v>
      </c>
      <c r="AX351" s="3">
        <v>71887</v>
      </c>
      <c r="AY351" s="3">
        <v>0</v>
      </c>
      <c r="AZ351" s="3">
        <v>3104</v>
      </c>
      <c r="BA351" s="3">
        <f t="shared" si="140"/>
        <v>6917</v>
      </c>
      <c r="BB351" s="3">
        <f t="shared" si="126"/>
        <v>5140</v>
      </c>
      <c r="BC351" s="3">
        <f t="shared" si="127"/>
        <v>5322</v>
      </c>
      <c r="BD351" s="3">
        <f t="shared" si="128"/>
        <v>6917</v>
      </c>
      <c r="BE351" s="3">
        <f t="shared" si="129"/>
        <v>3625656.694589999</v>
      </c>
      <c r="BF351" s="3">
        <f t="shared" si="141"/>
        <v>3563854.694589999</v>
      </c>
      <c r="BG351" s="2">
        <f t="shared" si="130"/>
        <v>681.50134846618198</v>
      </c>
      <c r="BH351" s="6">
        <f t="shared" si="131"/>
        <v>1.4999999999999999E-2</v>
      </c>
      <c r="BI351" s="3">
        <f t="shared" si="142"/>
        <v>3342060.7834474212</v>
      </c>
      <c r="BJ351" s="3">
        <f t="shared" si="132"/>
        <v>409004581.59332728</v>
      </c>
      <c r="BK351" s="3">
        <f t="shared" si="143"/>
        <v>0</v>
      </c>
      <c r="BL351" s="3">
        <f t="shared" si="144"/>
        <v>0</v>
      </c>
      <c r="BM351" s="3">
        <f t="shared" si="133"/>
        <v>0</v>
      </c>
      <c r="BN351" s="3">
        <f t="shared" si="134"/>
        <v>0</v>
      </c>
      <c r="BO351" s="3">
        <f t="shared" si="145"/>
        <v>0</v>
      </c>
      <c r="BP351" s="3">
        <f t="shared" si="146"/>
        <v>0</v>
      </c>
      <c r="BQ351" s="3">
        <f t="shared" si="135"/>
        <v>254235338.16939315</v>
      </c>
      <c r="BR351" s="3">
        <f t="shared" si="147"/>
        <v>118798650.83060685</v>
      </c>
      <c r="BS351" s="3">
        <f t="shared" si="148"/>
        <v>137530.50732637141</v>
      </c>
      <c r="BT351" s="3">
        <f t="shared" si="136"/>
        <v>431.8736761651964</v>
      </c>
      <c r="BU351" s="3">
        <f t="shared" si="137"/>
        <v>3104</v>
      </c>
      <c r="BV351" s="3">
        <f t="shared" si="138"/>
        <v>4631.7901437362234</v>
      </c>
      <c r="BW351" s="3">
        <f t="shared" si="149"/>
        <v>129794.71718263518</v>
      </c>
      <c r="BX351" s="3">
        <f t="shared" si="139"/>
        <v>129794.71718263518</v>
      </c>
      <c r="BY351" s="3">
        <f t="shared" si="150"/>
        <v>0</v>
      </c>
    </row>
    <row r="352" spans="1:77" x14ac:dyDescent="0.25">
      <c r="A352">
        <v>50901</v>
      </c>
      <c r="B352" t="s">
        <v>419</v>
      </c>
      <c r="C352" s="37">
        <v>42776.52847222222</v>
      </c>
      <c r="D352" s="5" t="s">
        <v>75</v>
      </c>
      <c r="E352" s="2">
        <v>212.101</v>
      </c>
      <c r="F352" s="2">
        <v>13.449</v>
      </c>
      <c r="G352" s="2">
        <v>5.5229999999999997</v>
      </c>
      <c r="H352" s="2">
        <v>0</v>
      </c>
      <c r="I352" s="2">
        <v>0</v>
      </c>
      <c r="J352" s="2">
        <v>0</v>
      </c>
      <c r="K352" s="2">
        <v>0</v>
      </c>
      <c r="L352" s="2">
        <v>15.51</v>
      </c>
      <c r="M352" s="2">
        <v>4.077</v>
      </c>
      <c r="N352" s="2">
        <v>152.459</v>
      </c>
      <c r="O352" s="2">
        <v>0</v>
      </c>
      <c r="P352" s="2">
        <v>10.269</v>
      </c>
      <c r="Q352" s="2">
        <v>0</v>
      </c>
      <c r="R352" s="3">
        <v>18742</v>
      </c>
      <c r="S352" s="3">
        <v>0</v>
      </c>
      <c r="T352" s="3">
        <v>-989</v>
      </c>
      <c r="U352" s="3">
        <v>-39</v>
      </c>
      <c r="V352" s="3">
        <v>0</v>
      </c>
      <c r="W352" s="3">
        <v>46940</v>
      </c>
      <c r="X352" s="3">
        <v>7165</v>
      </c>
      <c r="Y352" s="4">
        <v>0.98</v>
      </c>
      <c r="Z352" s="4">
        <v>1.04</v>
      </c>
      <c r="AA352" s="5" t="s">
        <v>75</v>
      </c>
      <c r="AB352" s="3">
        <v>40009</v>
      </c>
      <c r="AC352" s="3">
        <v>1059999</v>
      </c>
      <c r="AD352" s="2">
        <v>412.71968220000002</v>
      </c>
      <c r="AE352" s="3">
        <v>29933963</v>
      </c>
      <c r="AF352" s="3">
        <v>886505</v>
      </c>
      <c r="AG352" s="3">
        <v>0</v>
      </c>
      <c r="AH352" s="3">
        <v>940781</v>
      </c>
      <c r="AI352" s="4">
        <v>1.04</v>
      </c>
      <c r="AJ352" s="3">
        <v>87964063</v>
      </c>
      <c r="AK352" s="3">
        <v>85540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5037</v>
      </c>
      <c r="AR352" s="3">
        <v>5180</v>
      </c>
      <c r="AS352" s="3">
        <v>2050111</v>
      </c>
      <c r="AT352" s="2">
        <v>388.726</v>
      </c>
      <c r="AV352" s="5" t="s">
        <v>1439</v>
      </c>
      <c r="AX352" s="3">
        <v>0</v>
      </c>
      <c r="AZ352" s="3">
        <v>0</v>
      </c>
      <c r="BA352" s="3">
        <f t="shared" si="140"/>
        <v>6977</v>
      </c>
      <c r="BB352" s="3">
        <f t="shared" si="126"/>
        <v>5037</v>
      </c>
      <c r="BC352" s="3">
        <f t="shared" si="127"/>
        <v>5180</v>
      </c>
      <c r="BD352" s="3">
        <f t="shared" si="128"/>
        <v>6977</v>
      </c>
      <c r="BE352" s="3">
        <f t="shared" si="129"/>
        <v>2050111.0299800003</v>
      </c>
      <c r="BF352" s="3">
        <f t="shared" si="141"/>
        <v>1985418.0299800003</v>
      </c>
      <c r="BG352" s="2">
        <f t="shared" si="130"/>
        <v>388.72605292851557</v>
      </c>
      <c r="BH352" s="6">
        <f t="shared" si="131"/>
        <v>1.4999999999999999E-2</v>
      </c>
      <c r="BI352" s="3">
        <f t="shared" si="142"/>
        <v>950518.58036733721</v>
      </c>
      <c r="BJ352" s="3">
        <f t="shared" si="132"/>
        <v>199805191.205257</v>
      </c>
      <c r="BK352" s="3">
        <f t="shared" si="143"/>
        <v>0</v>
      </c>
      <c r="BL352" s="3">
        <f t="shared" si="144"/>
        <v>0</v>
      </c>
      <c r="BM352" s="3">
        <f t="shared" si="133"/>
        <v>0</v>
      </c>
      <c r="BN352" s="3">
        <f t="shared" si="134"/>
        <v>0</v>
      </c>
      <c r="BO352" s="3">
        <f t="shared" si="145"/>
        <v>0</v>
      </c>
      <c r="BP352" s="3">
        <f t="shared" si="146"/>
        <v>0</v>
      </c>
      <c r="BQ352" s="3">
        <f t="shared" si="135"/>
        <v>124197973.91066073</v>
      </c>
      <c r="BR352" s="3">
        <f t="shared" si="147"/>
        <v>0</v>
      </c>
      <c r="BS352" s="3">
        <f t="shared" si="148"/>
        <v>0</v>
      </c>
      <c r="BT352" s="3">
        <f t="shared" si="136"/>
        <v>0</v>
      </c>
      <c r="BU352" s="3">
        <f t="shared" si="137"/>
        <v>0</v>
      </c>
      <c r="BV352" s="3">
        <f t="shared" si="138"/>
        <v>0</v>
      </c>
      <c r="BW352" s="3">
        <f t="shared" si="149"/>
        <v>0</v>
      </c>
      <c r="BX352" s="3">
        <f t="shared" si="139"/>
        <v>0</v>
      </c>
      <c r="BY352" s="3">
        <f t="shared" si="150"/>
        <v>1188063.2125800005</v>
      </c>
    </row>
    <row r="353" spans="1:77" x14ac:dyDescent="0.25">
      <c r="A353">
        <v>220904</v>
      </c>
      <c r="B353" t="s">
        <v>420</v>
      </c>
      <c r="C353" s="37">
        <v>42779.493055555555</v>
      </c>
      <c r="D353" s="5" t="s">
        <v>75</v>
      </c>
      <c r="E353" s="2">
        <v>4913.5649999999996</v>
      </c>
      <c r="F353" s="2">
        <v>373.43900000000002</v>
      </c>
      <c r="G353" s="2">
        <v>105.983</v>
      </c>
      <c r="H353" s="2">
        <v>0</v>
      </c>
      <c r="I353" s="2">
        <v>0</v>
      </c>
      <c r="J353" s="2">
        <v>0.20899999999999999</v>
      </c>
      <c r="K353" s="2">
        <v>0</v>
      </c>
      <c r="L353" s="2">
        <v>216.97200000000001</v>
      </c>
      <c r="M353" s="2">
        <v>225.84800000000001</v>
      </c>
      <c r="N353" s="2">
        <v>5157.4530000000004</v>
      </c>
      <c r="O353" s="2">
        <v>1.68</v>
      </c>
      <c r="P353" s="2">
        <v>1324.6379999999999</v>
      </c>
      <c r="Q353" s="2">
        <v>0</v>
      </c>
      <c r="R353" s="3">
        <v>368982</v>
      </c>
      <c r="S353" s="3">
        <v>0</v>
      </c>
      <c r="T353" s="3">
        <v>-11712</v>
      </c>
      <c r="U353" s="3">
        <v>-453</v>
      </c>
      <c r="V353" s="3">
        <v>0</v>
      </c>
      <c r="W353" s="3">
        <v>373412</v>
      </c>
      <c r="X353" s="3">
        <v>735571</v>
      </c>
      <c r="Y353" s="4">
        <v>1</v>
      </c>
      <c r="Z353" s="4">
        <v>1.1100000000000001</v>
      </c>
      <c r="AA353" s="5" t="s">
        <v>75</v>
      </c>
      <c r="AB353" s="3">
        <v>1634642</v>
      </c>
      <c r="AC353" s="3">
        <v>8705060</v>
      </c>
      <c r="AD353" s="2">
        <v>3686.2928855999999</v>
      </c>
      <c r="AE353" s="3">
        <v>518570491</v>
      </c>
      <c r="AF353" s="3">
        <v>11361106</v>
      </c>
      <c r="AG353" s="3">
        <v>1249722</v>
      </c>
      <c r="AH353" s="3">
        <v>13292494</v>
      </c>
      <c r="AI353" s="4">
        <v>1.17</v>
      </c>
      <c r="AJ353" s="3">
        <v>1042264567</v>
      </c>
      <c r="AK353" s="3">
        <v>2040103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5140</v>
      </c>
      <c r="AR353" s="3">
        <v>5541</v>
      </c>
      <c r="AS353" s="3">
        <v>39001269</v>
      </c>
      <c r="AT353" s="2">
        <v>7176.3050000000003</v>
      </c>
      <c r="AV353" s="5" t="s">
        <v>1913</v>
      </c>
      <c r="BA353" s="3">
        <f t="shared" si="140"/>
        <v>5553</v>
      </c>
      <c r="BB353" s="3">
        <f t="shared" si="126"/>
        <v>5140</v>
      </c>
      <c r="BC353" s="3">
        <f t="shared" si="127"/>
        <v>5541</v>
      </c>
      <c r="BD353" s="3">
        <f t="shared" si="128"/>
        <v>5553</v>
      </c>
      <c r="BE353" s="3">
        <f t="shared" si="129"/>
        <v>39001270.44128</v>
      </c>
      <c r="BF353" s="3">
        <f t="shared" si="141"/>
        <v>38270588.44128</v>
      </c>
      <c r="BG353" s="2">
        <f t="shared" si="130"/>
        <v>7176.2207572786328</v>
      </c>
      <c r="BH353" s="6">
        <f t="shared" si="131"/>
        <v>1.4999999999999999E-2</v>
      </c>
      <c r="BI353" s="3">
        <f t="shared" si="142"/>
        <v>18088515.755804103</v>
      </c>
      <c r="BJ353" s="3">
        <f t="shared" si="132"/>
        <v>3688577469.2412171</v>
      </c>
      <c r="BK353" s="3">
        <f t="shared" si="143"/>
        <v>0</v>
      </c>
      <c r="BL353" s="3">
        <f t="shared" si="144"/>
        <v>0</v>
      </c>
      <c r="BM353" s="3">
        <f t="shared" si="133"/>
        <v>0</v>
      </c>
      <c r="BN353" s="3">
        <f t="shared" si="134"/>
        <v>0</v>
      </c>
      <c r="BO353" s="3">
        <f t="shared" si="145"/>
        <v>0</v>
      </c>
      <c r="BP353" s="3">
        <f t="shared" si="146"/>
        <v>0</v>
      </c>
      <c r="BQ353" s="3">
        <f t="shared" si="135"/>
        <v>2292802531.9505234</v>
      </c>
      <c r="BR353" s="3">
        <f t="shared" si="147"/>
        <v>0</v>
      </c>
      <c r="BS353" s="3">
        <f t="shared" si="148"/>
        <v>0</v>
      </c>
      <c r="BT353" s="3">
        <f t="shared" si="136"/>
        <v>0</v>
      </c>
      <c r="BU353" s="3">
        <f t="shared" si="137"/>
        <v>0</v>
      </c>
      <c r="BV353" s="3">
        <f t="shared" si="138"/>
        <v>0</v>
      </c>
      <c r="BW353" s="3">
        <f t="shared" si="149"/>
        <v>0</v>
      </c>
      <c r="BX353" s="3">
        <f t="shared" si="139"/>
        <v>0</v>
      </c>
      <c r="BY353" s="3">
        <f t="shared" si="150"/>
        <v>28578624.771279998</v>
      </c>
    </row>
    <row r="354" spans="1:77" x14ac:dyDescent="0.25">
      <c r="A354">
        <v>57834</v>
      </c>
      <c r="B354" t="s">
        <v>421</v>
      </c>
      <c r="C354" s="37">
        <v>42776.52847222222</v>
      </c>
      <c r="D354" s="5" t="s">
        <v>76</v>
      </c>
      <c r="E354" s="2">
        <v>498.71199999999999</v>
      </c>
      <c r="F354" s="2">
        <v>12.394</v>
      </c>
      <c r="G354" s="2">
        <v>46.584000000000003</v>
      </c>
      <c r="H354" s="2">
        <v>0</v>
      </c>
      <c r="I354" s="2">
        <v>0</v>
      </c>
      <c r="J354" s="2">
        <v>0</v>
      </c>
      <c r="K354" s="2">
        <v>0</v>
      </c>
      <c r="L354" s="2">
        <v>56.26</v>
      </c>
      <c r="M354" s="2">
        <v>0</v>
      </c>
      <c r="N354" s="2">
        <v>550</v>
      </c>
      <c r="O354" s="2">
        <v>1.1890000000000001</v>
      </c>
      <c r="P354" s="2">
        <v>37.414000000000001</v>
      </c>
      <c r="Q354" s="2">
        <v>0</v>
      </c>
      <c r="R354" s="3">
        <v>153744</v>
      </c>
      <c r="S354" s="3">
        <v>0</v>
      </c>
      <c r="T354" s="3">
        <v>0</v>
      </c>
      <c r="U354" s="3">
        <v>0</v>
      </c>
      <c r="V354" s="3">
        <v>0</v>
      </c>
      <c r="W354" s="3">
        <v>176531</v>
      </c>
      <c r="X354" s="3">
        <v>24188</v>
      </c>
      <c r="Y354" s="4">
        <v>0</v>
      </c>
      <c r="Z354" s="4">
        <v>1</v>
      </c>
      <c r="AA354" s="5" t="s">
        <v>75</v>
      </c>
      <c r="AB354" s="3">
        <v>0</v>
      </c>
      <c r="AC354" s="3">
        <v>0</v>
      </c>
      <c r="AD354" s="2">
        <v>0</v>
      </c>
      <c r="AE354" s="3">
        <v>0</v>
      </c>
      <c r="AF354" s="3">
        <v>0</v>
      </c>
      <c r="AG354" s="3">
        <v>0</v>
      </c>
      <c r="AH354" s="3">
        <v>0</v>
      </c>
      <c r="AI354" s="4">
        <v>0</v>
      </c>
      <c r="AJ354" s="3">
        <v>0</v>
      </c>
      <c r="AK354" s="3">
        <v>220889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5050</v>
      </c>
      <c r="AR354" s="3">
        <v>5334</v>
      </c>
      <c r="AS354" s="3">
        <v>5210743</v>
      </c>
      <c r="AT354" s="2">
        <v>940.72799999999995</v>
      </c>
      <c r="AV354" s="5" t="s">
        <v>2031</v>
      </c>
      <c r="AX354" s="3">
        <v>0</v>
      </c>
      <c r="AZ354" s="3">
        <v>0</v>
      </c>
      <c r="BA354" s="3">
        <f t="shared" si="140"/>
        <v>6465</v>
      </c>
      <c r="BB354" s="3">
        <f t="shared" si="126"/>
        <v>5050</v>
      </c>
      <c r="BC354" s="3">
        <f t="shared" si="127"/>
        <v>5335</v>
      </c>
      <c r="BD354" s="3">
        <f t="shared" si="128"/>
        <v>6465</v>
      </c>
      <c r="BE354" s="3">
        <f t="shared" si="129"/>
        <v>5210744.1648500003</v>
      </c>
      <c r="BF354" s="3">
        <f t="shared" si="141"/>
        <v>4880469.1648500003</v>
      </c>
      <c r="BG354" s="2">
        <f t="shared" si="130"/>
        <v>940.61581517472416</v>
      </c>
      <c r="BH354" s="6">
        <f t="shared" si="131"/>
        <v>1.4999999999999999E-2</v>
      </c>
      <c r="BI354" s="3">
        <f t="shared" si="142"/>
        <v>0</v>
      </c>
      <c r="BJ354" s="3">
        <f t="shared" si="132"/>
        <v>483476528.99980819</v>
      </c>
      <c r="BK354" s="3">
        <f t="shared" si="143"/>
        <v>0</v>
      </c>
      <c r="BL354" s="3">
        <f t="shared" si="144"/>
        <v>0</v>
      </c>
      <c r="BM354" s="3">
        <f t="shared" si="133"/>
        <v>0</v>
      </c>
      <c r="BN354" s="3">
        <f t="shared" si="134"/>
        <v>0</v>
      </c>
      <c r="BO354" s="3">
        <f t="shared" si="145"/>
        <v>0</v>
      </c>
      <c r="BP354" s="3">
        <f t="shared" si="146"/>
        <v>0</v>
      </c>
      <c r="BQ354" s="3">
        <f t="shared" si="135"/>
        <v>300526752.94832438</v>
      </c>
      <c r="BR354" s="3">
        <f t="shared" si="147"/>
        <v>0</v>
      </c>
      <c r="BS354" s="3">
        <f t="shared" si="148"/>
        <v>0</v>
      </c>
      <c r="BT354" s="3">
        <f t="shared" si="136"/>
        <v>0</v>
      </c>
      <c r="BU354" s="3">
        <f t="shared" si="137"/>
        <v>0</v>
      </c>
      <c r="BV354" s="3">
        <f t="shared" si="138"/>
        <v>0</v>
      </c>
      <c r="BW354" s="3">
        <f t="shared" si="149"/>
        <v>0</v>
      </c>
      <c r="BX354" s="3">
        <f t="shared" si="139"/>
        <v>0</v>
      </c>
      <c r="BY354" s="3">
        <f t="shared" si="150"/>
        <v>5210744.1648500003</v>
      </c>
    </row>
    <row r="355" spans="1:77" x14ac:dyDescent="0.25">
      <c r="A355">
        <v>101811</v>
      </c>
      <c r="B355" t="s">
        <v>422</v>
      </c>
      <c r="C355" s="37">
        <v>42776.52847222222</v>
      </c>
      <c r="D355" s="5" t="s">
        <v>76</v>
      </c>
      <c r="E355" s="2">
        <v>408.91800000000001</v>
      </c>
      <c r="F355" s="2">
        <v>0.21299999999999999</v>
      </c>
      <c r="G355" s="2">
        <v>3.2269999999999999</v>
      </c>
      <c r="H355" s="2">
        <v>62.082999999999998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488</v>
      </c>
      <c r="O355" s="2">
        <v>0</v>
      </c>
      <c r="P355" s="2">
        <v>46.046999999999997</v>
      </c>
      <c r="Q355" s="2">
        <v>0</v>
      </c>
      <c r="R355" s="3">
        <v>91738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29769</v>
      </c>
      <c r="Y355" s="4">
        <v>0</v>
      </c>
      <c r="Z355" s="4">
        <v>1</v>
      </c>
      <c r="AA355" s="5" t="s">
        <v>75</v>
      </c>
      <c r="AB355" s="3">
        <v>0</v>
      </c>
      <c r="AC355" s="3">
        <v>0</v>
      </c>
      <c r="AD355" s="2">
        <v>0</v>
      </c>
      <c r="AE355" s="3">
        <v>0</v>
      </c>
      <c r="AF355" s="3">
        <v>0</v>
      </c>
      <c r="AG355" s="3">
        <v>0</v>
      </c>
      <c r="AH355" s="3">
        <v>0</v>
      </c>
      <c r="AI355" s="4">
        <v>0</v>
      </c>
      <c r="AJ355" s="3">
        <v>0</v>
      </c>
      <c r="AK355" s="3">
        <v>193352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5050</v>
      </c>
      <c r="AR355" s="3">
        <v>5334</v>
      </c>
      <c r="AS355" s="3">
        <v>5025938</v>
      </c>
      <c r="AT355" s="2">
        <v>951.08500000000004</v>
      </c>
      <c r="AV355" s="5" t="s">
        <v>2031</v>
      </c>
      <c r="AX355" s="3">
        <v>0</v>
      </c>
      <c r="AZ355" s="3">
        <v>0</v>
      </c>
      <c r="BA355" s="3">
        <f t="shared" si="140"/>
        <v>6465</v>
      </c>
      <c r="BB355" s="3">
        <f t="shared" si="126"/>
        <v>5050</v>
      </c>
      <c r="BC355" s="3">
        <f t="shared" si="127"/>
        <v>5335</v>
      </c>
      <c r="BD355" s="3">
        <f t="shared" si="128"/>
        <v>6465</v>
      </c>
      <c r="BE355" s="3">
        <f t="shared" si="129"/>
        <v>5025938.4910000004</v>
      </c>
      <c r="BF355" s="3">
        <f t="shared" si="141"/>
        <v>4934200.4910000004</v>
      </c>
      <c r="BG355" s="2">
        <f t="shared" si="130"/>
        <v>950.97148661529047</v>
      </c>
      <c r="BH355" s="6">
        <f t="shared" si="131"/>
        <v>1.4999999999999999E-2</v>
      </c>
      <c r="BI355" s="3">
        <f t="shared" si="142"/>
        <v>0</v>
      </c>
      <c r="BJ355" s="3">
        <f t="shared" si="132"/>
        <v>488799344.12025928</v>
      </c>
      <c r="BK355" s="3">
        <f t="shared" si="143"/>
        <v>0</v>
      </c>
      <c r="BL355" s="3">
        <f t="shared" si="144"/>
        <v>0</v>
      </c>
      <c r="BM355" s="3">
        <f t="shared" si="133"/>
        <v>0</v>
      </c>
      <c r="BN355" s="3">
        <f t="shared" si="134"/>
        <v>0</v>
      </c>
      <c r="BO355" s="3">
        <f t="shared" si="145"/>
        <v>0</v>
      </c>
      <c r="BP355" s="3">
        <f t="shared" si="146"/>
        <v>0</v>
      </c>
      <c r="BQ355" s="3">
        <f t="shared" si="135"/>
        <v>303835389.97358531</v>
      </c>
      <c r="BR355" s="3">
        <f t="shared" si="147"/>
        <v>0</v>
      </c>
      <c r="BS355" s="3">
        <f t="shared" si="148"/>
        <v>0</v>
      </c>
      <c r="BT355" s="3">
        <f t="shared" si="136"/>
        <v>0</v>
      </c>
      <c r="BU355" s="3">
        <f t="shared" si="137"/>
        <v>0</v>
      </c>
      <c r="BV355" s="3">
        <f t="shared" si="138"/>
        <v>0</v>
      </c>
      <c r="BW355" s="3">
        <f t="shared" si="149"/>
        <v>0</v>
      </c>
      <c r="BX355" s="3">
        <f t="shared" si="139"/>
        <v>0</v>
      </c>
      <c r="BY355" s="3">
        <f t="shared" si="150"/>
        <v>5025938.4910000004</v>
      </c>
    </row>
    <row r="356" spans="1:77" x14ac:dyDescent="0.25">
      <c r="A356">
        <v>108809</v>
      </c>
      <c r="B356" t="s">
        <v>423</v>
      </c>
      <c r="C356" s="37">
        <v>42776.52847222222</v>
      </c>
      <c r="D356" s="5" t="s">
        <v>76</v>
      </c>
      <c r="E356" s="2">
        <v>202.376</v>
      </c>
      <c r="F356" s="2">
        <v>15.819000000000001</v>
      </c>
      <c r="G356" s="2">
        <v>0.88800000000000001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163.66999999999999</v>
      </c>
      <c r="O356" s="2">
        <v>0</v>
      </c>
      <c r="P356" s="2">
        <v>133.05799999999999</v>
      </c>
      <c r="Q356" s="2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86022</v>
      </c>
      <c r="Y356" s="4">
        <v>0</v>
      </c>
      <c r="Z356" s="4">
        <v>1</v>
      </c>
      <c r="AA356" s="5" t="s">
        <v>75</v>
      </c>
      <c r="AB356" s="3">
        <v>0</v>
      </c>
      <c r="AC356" s="3">
        <v>0</v>
      </c>
      <c r="AD356" s="2">
        <v>0</v>
      </c>
      <c r="AE356" s="3">
        <v>0</v>
      </c>
      <c r="AF356" s="3">
        <v>0</v>
      </c>
      <c r="AG356" s="3">
        <v>0</v>
      </c>
      <c r="AH356" s="3">
        <v>0</v>
      </c>
      <c r="AI356" s="4">
        <v>0</v>
      </c>
      <c r="AJ356" s="3">
        <v>0</v>
      </c>
      <c r="AK356" s="3">
        <v>68522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5050</v>
      </c>
      <c r="AR356" s="3">
        <v>5334</v>
      </c>
      <c r="AS356" s="3">
        <v>1714593</v>
      </c>
      <c r="AT356" s="2">
        <v>330.49400000000003</v>
      </c>
      <c r="AV356" s="5" t="s">
        <v>2031</v>
      </c>
      <c r="AX356" s="3">
        <v>0</v>
      </c>
      <c r="AZ356" s="3">
        <v>0</v>
      </c>
      <c r="BA356" s="3">
        <f t="shared" si="140"/>
        <v>6465</v>
      </c>
      <c r="BB356" s="3">
        <f t="shared" si="126"/>
        <v>5050</v>
      </c>
      <c r="BC356" s="3">
        <f t="shared" si="127"/>
        <v>5335</v>
      </c>
      <c r="BD356" s="3">
        <f t="shared" si="128"/>
        <v>6465</v>
      </c>
      <c r="BE356" s="3">
        <f t="shared" si="129"/>
        <v>1714592.9939999999</v>
      </c>
      <c r="BF356" s="3">
        <f t="shared" si="141"/>
        <v>1714592.9939999999</v>
      </c>
      <c r="BG356" s="2">
        <f t="shared" si="130"/>
        <v>330.45455923780003</v>
      </c>
      <c r="BH356" s="6">
        <f t="shared" si="131"/>
        <v>1.4999999999999999E-2</v>
      </c>
      <c r="BI356" s="3">
        <f t="shared" si="142"/>
        <v>0</v>
      </c>
      <c r="BJ356" s="3">
        <f t="shared" si="132"/>
        <v>169853643.44822922</v>
      </c>
      <c r="BK356" s="3">
        <f t="shared" si="143"/>
        <v>0</v>
      </c>
      <c r="BL356" s="3">
        <f t="shared" si="144"/>
        <v>0</v>
      </c>
      <c r="BM356" s="3">
        <f t="shared" si="133"/>
        <v>0</v>
      </c>
      <c r="BN356" s="3">
        <f t="shared" si="134"/>
        <v>0</v>
      </c>
      <c r="BO356" s="3">
        <f t="shared" si="145"/>
        <v>0</v>
      </c>
      <c r="BP356" s="3">
        <f t="shared" si="146"/>
        <v>0</v>
      </c>
      <c r="BQ356" s="3">
        <f t="shared" si="135"/>
        <v>105580231.6764771</v>
      </c>
      <c r="BR356" s="3">
        <f t="shared" si="147"/>
        <v>0</v>
      </c>
      <c r="BS356" s="3">
        <f t="shared" si="148"/>
        <v>0</v>
      </c>
      <c r="BT356" s="3">
        <f t="shared" si="136"/>
        <v>0</v>
      </c>
      <c r="BU356" s="3">
        <f t="shared" si="137"/>
        <v>0</v>
      </c>
      <c r="BV356" s="3">
        <f t="shared" si="138"/>
        <v>0</v>
      </c>
      <c r="BW356" s="3">
        <f t="shared" si="149"/>
        <v>0</v>
      </c>
      <c r="BX356" s="3">
        <f t="shared" si="139"/>
        <v>0</v>
      </c>
      <c r="BY356" s="3">
        <f t="shared" si="150"/>
        <v>1714592.9939999999</v>
      </c>
    </row>
    <row r="357" spans="1:77" x14ac:dyDescent="0.25">
      <c r="A357">
        <v>210906</v>
      </c>
      <c r="B357" t="s">
        <v>424</v>
      </c>
      <c r="C357" s="37">
        <v>42776.52847222222</v>
      </c>
      <c r="D357" s="5" t="s">
        <v>75</v>
      </c>
      <c r="E357" s="2">
        <v>81.691000000000003</v>
      </c>
      <c r="F357" s="2">
        <v>11.611000000000001</v>
      </c>
      <c r="G357" s="2">
        <v>4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1</v>
      </c>
      <c r="N357" s="2">
        <v>57</v>
      </c>
      <c r="O357" s="2">
        <v>0</v>
      </c>
      <c r="P357" s="2">
        <v>3.9169999999999998</v>
      </c>
      <c r="Q357" s="2">
        <v>0</v>
      </c>
      <c r="R357" s="3">
        <v>0</v>
      </c>
      <c r="S357" s="3">
        <v>0</v>
      </c>
      <c r="T357" s="3">
        <v>-492</v>
      </c>
      <c r="U357" s="3">
        <v>-19</v>
      </c>
      <c r="V357" s="3">
        <v>0</v>
      </c>
      <c r="W357" s="3">
        <v>22685</v>
      </c>
      <c r="X357" s="3">
        <v>2856</v>
      </c>
      <c r="Y357" s="4">
        <v>1</v>
      </c>
      <c r="Z357" s="4">
        <v>1.04</v>
      </c>
      <c r="AA357" s="5" t="s">
        <v>75</v>
      </c>
      <c r="AB357" s="3">
        <v>26650</v>
      </c>
      <c r="AC357" s="3">
        <v>349331</v>
      </c>
      <c r="AD357" s="2">
        <v>166.15445899999901</v>
      </c>
      <c r="AE357" s="3">
        <v>5847946</v>
      </c>
      <c r="AF357" s="3">
        <v>442019</v>
      </c>
      <c r="AG357" s="3">
        <v>48622</v>
      </c>
      <c r="AH357" s="3">
        <v>517162</v>
      </c>
      <c r="AI357" s="4">
        <v>1.17</v>
      </c>
      <c r="AJ357" s="3">
        <v>43696457</v>
      </c>
      <c r="AK357" s="3">
        <v>34972</v>
      </c>
      <c r="AL357" s="3">
        <v>0</v>
      </c>
      <c r="AM357" s="3">
        <v>0</v>
      </c>
      <c r="AN357" s="3">
        <v>13601</v>
      </c>
      <c r="AO357" s="3">
        <v>0</v>
      </c>
      <c r="AP357" s="3">
        <v>0</v>
      </c>
      <c r="AQ357" s="3">
        <v>5140</v>
      </c>
      <c r="AR357" s="3">
        <v>5286</v>
      </c>
      <c r="AS357" s="3">
        <v>821477</v>
      </c>
      <c r="AT357" s="2">
        <v>153.35900000000001</v>
      </c>
      <c r="AV357" s="5" t="s">
        <v>1898</v>
      </c>
      <c r="BA357" s="3">
        <f t="shared" si="140"/>
        <v>7292</v>
      </c>
      <c r="BB357" s="3">
        <f t="shared" si="126"/>
        <v>5140</v>
      </c>
      <c r="BC357" s="3">
        <f t="shared" si="127"/>
        <v>5286</v>
      </c>
      <c r="BD357" s="3">
        <f t="shared" si="128"/>
        <v>7292</v>
      </c>
      <c r="BE357" s="3">
        <f t="shared" si="129"/>
        <v>821477.10040000011</v>
      </c>
      <c r="BF357" s="3">
        <f t="shared" si="141"/>
        <v>799284.10040000011</v>
      </c>
      <c r="BG357" s="2">
        <f t="shared" si="130"/>
        <v>153.35524038187651</v>
      </c>
      <c r="BH357" s="6">
        <f t="shared" si="131"/>
        <v>1.4999999999999999E-2</v>
      </c>
      <c r="BI357" s="3">
        <f t="shared" si="142"/>
        <v>312046.41275303159</v>
      </c>
      <c r="BJ357" s="3">
        <f t="shared" si="132"/>
        <v>78824593.556284532</v>
      </c>
      <c r="BK357" s="3">
        <f t="shared" si="143"/>
        <v>0</v>
      </c>
      <c r="BL357" s="3">
        <f t="shared" si="144"/>
        <v>0</v>
      </c>
      <c r="BM357" s="3">
        <f t="shared" si="133"/>
        <v>0</v>
      </c>
      <c r="BN357" s="3">
        <f t="shared" si="134"/>
        <v>0</v>
      </c>
      <c r="BO357" s="3">
        <f t="shared" si="145"/>
        <v>0</v>
      </c>
      <c r="BP357" s="3">
        <f t="shared" si="146"/>
        <v>0</v>
      </c>
      <c r="BQ357" s="3">
        <f t="shared" si="135"/>
        <v>48996999.302009545</v>
      </c>
      <c r="BR357" s="3">
        <f t="shared" si="147"/>
        <v>0</v>
      </c>
      <c r="BS357" s="3">
        <f t="shared" si="148"/>
        <v>0</v>
      </c>
      <c r="BT357" s="3">
        <f t="shared" si="136"/>
        <v>0</v>
      </c>
      <c r="BU357" s="3">
        <f t="shared" si="137"/>
        <v>0</v>
      </c>
      <c r="BV357" s="3">
        <f t="shared" si="138"/>
        <v>0</v>
      </c>
      <c r="BW357" s="3">
        <f t="shared" si="149"/>
        <v>0</v>
      </c>
      <c r="BX357" s="3">
        <f t="shared" si="139"/>
        <v>0</v>
      </c>
      <c r="BY357" s="3">
        <f t="shared" si="150"/>
        <v>384512.53040000011</v>
      </c>
    </row>
    <row r="358" spans="1:77" x14ac:dyDescent="0.25">
      <c r="A358">
        <v>143906</v>
      </c>
      <c r="B358" t="s">
        <v>425</v>
      </c>
      <c r="C358" s="37">
        <v>42779.493055555555</v>
      </c>
      <c r="D358" s="5" t="s">
        <v>75</v>
      </c>
      <c r="E358" s="2">
        <v>75</v>
      </c>
      <c r="F358" s="2">
        <v>0.82499999999999996</v>
      </c>
      <c r="G358" s="2">
        <v>3.141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2.8769999999999998</v>
      </c>
      <c r="N358" s="2">
        <v>25.906999999999901</v>
      </c>
      <c r="O358" s="2">
        <v>0</v>
      </c>
      <c r="P358" s="2">
        <v>0</v>
      </c>
      <c r="Q358" s="2">
        <v>0</v>
      </c>
      <c r="R358" s="3">
        <v>0</v>
      </c>
      <c r="S358" s="3">
        <v>0</v>
      </c>
      <c r="T358" s="3">
        <v>0</v>
      </c>
      <c r="U358" s="3">
        <v>0</v>
      </c>
      <c r="V358" s="3">
        <v>19936</v>
      </c>
      <c r="W358" s="3">
        <v>17015</v>
      </c>
      <c r="X358" s="3">
        <v>0</v>
      </c>
      <c r="Y358" s="4">
        <v>0.9</v>
      </c>
      <c r="Z358" s="4">
        <v>1.07</v>
      </c>
      <c r="AA358" s="5" t="s">
        <v>75</v>
      </c>
      <c r="AB358" s="3">
        <v>40444</v>
      </c>
      <c r="AC358" s="3">
        <v>344495</v>
      </c>
      <c r="AD358" s="2">
        <v>188.72251080000001</v>
      </c>
      <c r="AE358" s="3">
        <v>50140654</v>
      </c>
      <c r="AF358" s="3">
        <v>830262</v>
      </c>
      <c r="AG358" s="3">
        <v>0</v>
      </c>
      <c r="AH358" s="3">
        <v>885613</v>
      </c>
      <c r="AI358" s="4">
        <v>0.96</v>
      </c>
      <c r="AJ358" s="3">
        <v>95471352</v>
      </c>
      <c r="AK358" s="3">
        <v>33897</v>
      </c>
      <c r="AL358" s="3">
        <v>0</v>
      </c>
      <c r="AM358" s="3">
        <v>0</v>
      </c>
      <c r="AN358" s="3">
        <v>27589</v>
      </c>
      <c r="AO358" s="3">
        <v>0</v>
      </c>
      <c r="AP358" s="3">
        <v>0</v>
      </c>
      <c r="AQ358" s="3">
        <v>4626</v>
      </c>
      <c r="AR358" s="3">
        <v>4856</v>
      </c>
      <c r="AS358" s="3">
        <v>605750</v>
      </c>
      <c r="AT358" s="2">
        <v>120.045</v>
      </c>
      <c r="AU358" s="2">
        <v>142.143</v>
      </c>
      <c r="AV358" s="5" t="s">
        <v>1730</v>
      </c>
      <c r="AW358" s="3">
        <v>141649</v>
      </c>
      <c r="AX358" s="3">
        <v>0</v>
      </c>
      <c r="AY358" s="3">
        <v>3108</v>
      </c>
      <c r="AZ358" s="3">
        <v>0</v>
      </c>
      <c r="BA358" s="3">
        <f t="shared" si="140"/>
        <v>6707</v>
      </c>
      <c r="BB358" s="3">
        <f t="shared" si="126"/>
        <v>4626</v>
      </c>
      <c r="BC358" s="3">
        <f t="shared" si="127"/>
        <v>4856</v>
      </c>
      <c r="BD358" s="3">
        <f t="shared" si="128"/>
        <v>6707</v>
      </c>
      <c r="BE358" s="3">
        <f t="shared" si="129"/>
        <v>605749.80517999991</v>
      </c>
      <c r="BF358" s="3">
        <f t="shared" si="141"/>
        <v>568798.80517999991</v>
      </c>
      <c r="BG358" s="2">
        <f t="shared" si="130"/>
        <v>120.04506863640773</v>
      </c>
      <c r="BH358" s="6">
        <f t="shared" si="131"/>
        <v>1.4999999999999999E-2</v>
      </c>
      <c r="BI358" s="3">
        <f t="shared" si="142"/>
        <v>210960.00449800372</v>
      </c>
      <c r="BJ358" s="3">
        <f t="shared" si="132"/>
        <v>61703165.279113576</v>
      </c>
      <c r="BK358" s="3">
        <f t="shared" si="143"/>
        <v>33768186.720886424</v>
      </c>
      <c r="BL358" s="3">
        <f t="shared" si="144"/>
        <v>293663.40431898989</v>
      </c>
      <c r="BM358" s="3">
        <f t="shared" si="133"/>
        <v>4469.9761662535166</v>
      </c>
      <c r="BN358" s="3">
        <f t="shared" si="134"/>
        <v>3108</v>
      </c>
      <c r="BO358" s="3">
        <f t="shared" si="145"/>
        <v>9148.3296448410438</v>
      </c>
      <c r="BP358" s="3">
        <f t="shared" si="146"/>
        <v>270619.40431898989</v>
      </c>
      <c r="BQ358" s="3">
        <f t="shared" si="135"/>
        <v>38354399.429332271</v>
      </c>
      <c r="BR358" s="3">
        <f t="shared" si="147"/>
        <v>57116952.570667729</v>
      </c>
      <c r="BS358" s="3">
        <f t="shared" si="148"/>
        <v>0</v>
      </c>
      <c r="BT358" s="3">
        <f t="shared" si="136"/>
        <v>0</v>
      </c>
      <c r="BU358" s="3">
        <f t="shared" si="137"/>
        <v>0</v>
      </c>
      <c r="BV358" s="3">
        <f t="shared" si="138"/>
        <v>0</v>
      </c>
      <c r="BW358" s="3">
        <f t="shared" si="149"/>
        <v>0</v>
      </c>
      <c r="BX358" s="3">
        <f t="shared" si="139"/>
        <v>270619.40431898989</v>
      </c>
      <c r="BY358" s="3">
        <f t="shared" si="150"/>
        <v>0</v>
      </c>
    </row>
    <row r="359" spans="1:77" x14ac:dyDescent="0.25">
      <c r="A359">
        <v>71903</v>
      </c>
      <c r="B359" t="s">
        <v>426</v>
      </c>
      <c r="C359" s="37">
        <v>42779.493055555555</v>
      </c>
      <c r="D359" s="5" t="s">
        <v>75</v>
      </c>
      <c r="E359" s="2">
        <v>2009.655</v>
      </c>
      <c r="F359" s="2">
        <v>197.82900000000001</v>
      </c>
      <c r="G359" s="2">
        <v>59.59</v>
      </c>
      <c r="H359" s="2">
        <v>0</v>
      </c>
      <c r="I359" s="2">
        <v>0</v>
      </c>
      <c r="J359" s="2">
        <v>0</v>
      </c>
      <c r="K359" s="2">
        <v>0</v>
      </c>
      <c r="L359" s="2">
        <v>136.09200000000001</v>
      </c>
      <c r="M359" s="2">
        <v>110.26900000000001</v>
      </c>
      <c r="N359" s="2">
        <v>2265.06</v>
      </c>
      <c r="O359" s="2">
        <v>1.5</v>
      </c>
      <c r="P359" s="2">
        <v>704.726</v>
      </c>
      <c r="Q359" s="2">
        <v>0</v>
      </c>
      <c r="R359" s="3">
        <v>183665</v>
      </c>
      <c r="S359" s="3">
        <v>0</v>
      </c>
      <c r="T359" s="3">
        <v>-1808</v>
      </c>
      <c r="U359" s="3">
        <v>-70</v>
      </c>
      <c r="V359" s="3">
        <v>0</v>
      </c>
      <c r="W359" s="3">
        <v>92974</v>
      </c>
      <c r="X359" s="3">
        <v>425232</v>
      </c>
      <c r="Y359" s="4">
        <v>1</v>
      </c>
      <c r="Z359" s="4">
        <v>1.1299999999999999</v>
      </c>
      <c r="AA359" s="5" t="s">
        <v>75</v>
      </c>
      <c r="AB359" s="3">
        <v>6738</v>
      </c>
      <c r="AC359" s="3">
        <v>7485231</v>
      </c>
      <c r="AD359" s="2">
        <v>3160.0306885</v>
      </c>
      <c r="AE359" s="3">
        <v>80630164</v>
      </c>
      <c r="AF359" s="3">
        <v>1791450</v>
      </c>
      <c r="AG359" s="3">
        <v>0</v>
      </c>
      <c r="AH359" s="3">
        <v>1863108</v>
      </c>
      <c r="AI359" s="4">
        <v>1.04</v>
      </c>
      <c r="AJ359" s="3">
        <v>160843525</v>
      </c>
      <c r="AK359" s="3">
        <v>877339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5140</v>
      </c>
      <c r="AR359" s="3">
        <v>5614</v>
      </c>
      <c r="AS359" s="3">
        <v>18359197</v>
      </c>
      <c r="AT359" s="2">
        <v>3369.8420000000001</v>
      </c>
      <c r="AV359" s="5" t="s">
        <v>1498</v>
      </c>
      <c r="AX359" s="3">
        <v>0</v>
      </c>
      <c r="AZ359" s="3">
        <v>0</v>
      </c>
      <c r="BA359" s="3">
        <f t="shared" si="140"/>
        <v>6034</v>
      </c>
      <c r="BB359" s="3">
        <f t="shared" si="126"/>
        <v>5140</v>
      </c>
      <c r="BC359" s="3">
        <f t="shared" si="127"/>
        <v>5614</v>
      </c>
      <c r="BD359" s="3">
        <f t="shared" si="128"/>
        <v>6034</v>
      </c>
      <c r="BE359" s="3">
        <f t="shared" si="129"/>
        <v>18359196.508719999</v>
      </c>
      <c r="BF359" s="3">
        <f t="shared" si="141"/>
        <v>18084365.508719999</v>
      </c>
      <c r="BG359" s="2">
        <f t="shared" si="130"/>
        <v>3369.8283938703626</v>
      </c>
      <c r="BH359" s="6">
        <f t="shared" si="131"/>
        <v>1.4999999999999999E-2</v>
      </c>
      <c r="BI359" s="3">
        <f t="shared" si="142"/>
        <v>7112029.5697655668</v>
      </c>
      <c r="BJ359" s="3">
        <f t="shared" si="132"/>
        <v>1732091794.4493663</v>
      </c>
      <c r="BK359" s="3">
        <f t="shared" si="143"/>
        <v>0</v>
      </c>
      <c r="BL359" s="3">
        <f t="shared" si="144"/>
        <v>0</v>
      </c>
      <c r="BM359" s="3">
        <f t="shared" si="133"/>
        <v>0</v>
      </c>
      <c r="BN359" s="3">
        <f t="shared" si="134"/>
        <v>0</v>
      </c>
      <c r="BO359" s="3">
        <f t="shared" si="145"/>
        <v>0</v>
      </c>
      <c r="BP359" s="3">
        <f t="shared" si="146"/>
        <v>0</v>
      </c>
      <c r="BQ359" s="3">
        <f t="shared" si="135"/>
        <v>1076660171.8415809</v>
      </c>
      <c r="BR359" s="3">
        <f t="shared" si="147"/>
        <v>0</v>
      </c>
      <c r="BS359" s="3">
        <f t="shared" si="148"/>
        <v>0</v>
      </c>
      <c r="BT359" s="3">
        <f t="shared" si="136"/>
        <v>0</v>
      </c>
      <c r="BU359" s="3">
        <f t="shared" si="137"/>
        <v>0</v>
      </c>
      <c r="BV359" s="3">
        <f t="shared" si="138"/>
        <v>0</v>
      </c>
      <c r="BW359" s="3">
        <f t="shared" si="149"/>
        <v>0</v>
      </c>
      <c r="BX359" s="3">
        <f t="shared" si="139"/>
        <v>0</v>
      </c>
      <c r="BY359" s="3">
        <f t="shared" si="150"/>
        <v>16750761.258719999</v>
      </c>
    </row>
    <row r="360" spans="1:77" x14ac:dyDescent="0.25">
      <c r="A360">
        <v>81902</v>
      </c>
      <c r="B360" t="s">
        <v>427</v>
      </c>
      <c r="C360" s="37">
        <v>42779.493055555555</v>
      </c>
      <c r="D360" s="5" t="s">
        <v>75</v>
      </c>
      <c r="E360" s="2">
        <v>1569.5160000000001</v>
      </c>
      <c r="F360" s="2">
        <v>76.075999999999993</v>
      </c>
      <c r="G360" s="2">
        <v>46.018000000000001</v>
      </c>
      <c r="H360" s="2">
        <v>0.998</v>
      </c>
      <c r="I360" s="2">
        <v>0</v>
      </c>
      <c r="J360" s="2">
        <v>0</v>
      </c>
      <c r="K360" s="2">
        <v>0</v>
      </c>
      <c r="L360" s="2">
        <v>68.417000000000002</v>
      </c>
      <c r="M360" s="2">
        <v>83.223999999999904</v>
      </c>
      <c r="N360" s="2">
        <v>1032.8240000000001</v>
      </c>
      <c r="O360" s="2">
        <v>0</v>
      </c>
      <c r="P360" s="2">
        <v>105.919</v>
      </c>
      <c r="Q360" s="2">
        <v>0</v>
      </c>
      <c r="R360" s="3">
        <v>122741</v>
      </c>
      <c r="S360" s="3">
        <v>0</v>
      </c>
      <c r="T360" s="3">
        <v>0</v>
      </c>
      <c r="U360" s="3">
        <v>0</v>
      </c>
      <c r="V360" s="3">
        <v>0</v>
      </c>
      <c r="W360" s="3">
        <v>187200</v>
      </c>
      <c r="X360" s="3">
        <v>59579</v>
      </c>
      <c r="Y360" s="4">
        <v>0.9667</v>
      </c>
      <c r="Z360" s="4">
        <v>1.06</v>
      </c>
      <c r="AA360" s="5" t="s">
        <v>76</v>
      </c>
      <c r="AB360" s="3">
        <v>919201</v>
      </c>
      <c r="AC360" s="3">
        <v>4549718</v>
      </c>
      <c r="AD360" s="2">
        <v>1902.2734680999999</v>
      </c>
      <c r="AE360" s="3">
        <v>536298051</v>
      </c>
      <c r="AF360" s="3">
        <v>16525342</v>
      </c>
      <c r="AG360" s="3">
        <v>1880405</v>
      </c>
      <c r="AH360" s="3">
        <v>19431423</v>
      </c>
      <c r="AI360" s="4">
        <v>1.1367</v>
      </c>
      <c r="AJ360" s="3">
        <v>1654185155</v>
      </c>
      <c r="AK360" s="3">
        <v>673506</v>
      </c>
      <c r="AL360" s="3">
        <v>0</v>
      </c>
      <c r="AM360" s="3">
        <v>0</v>
      </c>
      <c r="AN360" s="3">
        <v>592750</v>
      </c>
      <c r="AO360" s="3">
        <v>0</v>
      </c>
      <c r="AP360" s="3">
        <v>0</v>
      </c>
      <c r="AQ360" s="3">
        <v>4969</v>
      </c>
      <c r="AR360" s="3">
        <v>5181</v>
      </c>
      <c r="AS360" s="3">
        <v>11670814</v>
      </c>
      <c r="AT360" s="2">
        <v>2239.61</v>
      </c>
      <c r="AU360" s="2">
        <v>2330.9050000000002</v>
      </c>
      <c r="AV360" s="5" t="s">
        <v>1531</v>
      </c>
      <c r="AW360" s="3">
        <v>3215617</v>
      </c>
      <c r="AX360" s="3">
        <v>714733</v>
      </c>
      <c r="AY360" s="3">
        <v>70988</v>
      </c>
      <c r="AZ360" s="3">
        <v>30758</v>
      </c>
      <c r="BA360" s="3">
        <f t="shared" si="140"/>
        <v>5625</v>
      </c>
      <c r="BB360" s="3">
        <f t="shared" si="126"/>
        <v>4969</v>
      </c>
      <c r="BC360" s="3">
        <f t="shared" si="127"/>
        <v>5181</v>
      </c>
      <c r="BD360" s="3">
        <f t="shared" si="128"/>
        <v>5625</v>
      </c>
      <c r="BE360" s="3">
        <f t="shared" si="129"/>
        <v>11670811.606249999</v>
      </c>
      <c r="BF360" s="3">
        <f t="shared" si="141"/>
        <v>11360870.606249999</v>
      </c>
      <c r="BG360" s="2">
        <f t="shared" si="130"/>
        <v>2239.5722161717936</v>
      </c>
      <c r="BH360" s="6">
        <f t="shared" si="131"/>
        <v>1.4999999999999999E-2</v>
      </c>
      <c r="BI360" s="3">
        <f t="shared" si="142"/>
        <v>5765126.1158794435</v>
      </c>
      <c r="BJ360" s="3">
        <f t="shared" si="132"/>
        <v>1151140119.1123018</v>
      </c>
      <c r="BK360" s="3">
        <f t="shared" si="143"/>
        <v>503045035.88769817</v>
      </c>
      <c r="BL360" s="3">
        <f t="shared" si="144"/>
        <v>5025429.7315625986</v>
      </c>
      <c r="BM360" s="3">
        <f t="shared" si="133"/>
        <v>5134.8700369639082</v>
      </c>
      <c r="BN360" s="3">
        <f t="shared" si="134"/>
        <v>70988</v>
      </c>
      <c r="BO360" s="3">
        <f t="shared" si="145"/>
        <v>153299.29637081805</v>
      </c>
      <c r="BP360" s="3">
        <f t="shared" si="146"/>
        <v>4954441.7315625986</v>
      </c>
      <c r="BQ360" s="3">
        <f t="shared" si="135"/>
        <v>715543323.06688809</v>
      </c>
      <c r="BR360" s="3">
        <f t="shared" si="147"/>
        <v>938641831.93311191</v>
      </c>
      <c r="BS360" s="3">
        <f t="shared" si="148"/>
        <v>1067006.791011967</v>
      </c>
      <c r="BT360" s="3">
        <f t="shared" si="136"/>
        <v>363.19356130360143</v>
      </c>
      <c r="BU360" s="3">
        <f t="shared" si="137"/>
        <v>30758</v>
      </c>
      <c r="BV360" s="3">
        <f t="shared" si="138"/>
        <v>32548.736928445403</v>
      </c>
      <c r="BW360" s="3">
        <f t="shared" si="149"/>
        <v>1003700.0540835216</v>
      </c>
      <c r="BX360" s="3">
        <f t="shared" si="139"/>
        <v>5958141.7856461201</v>
      </c>
      <c r="BY360" s="3">
        <f t="shared" si="150"/>
        <v>0</v>
      </c>
    </row>
    <row r="361" spans="1:77" x14ac:dyDescent="0.25">
      <c r="A361">
        <v>101867</v>
      </c>
      <c r="B361" t="s">
        <v>428</v>
      </c>
      <c r="C361" s="37">
        <v>42613.316666666666</v>
      </c>
      <c r="D361" s="5" t="s">
        <v>76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4">
        <v>0</v>
      </c>
      <c r="Z361" s="4">
        <v>1</v>
      </c>
      <c r="AA361" s="5" t="s">
        <v>75</v>
      </c>
      <c r="AB361" s="3">
        <v>0</v>
      </c>
      <c r="AC361" s="3">
        <v>0</v>
      </c>
      <c r="AD361" s="2">
        <v>0</v>
      </c>
      <c r="AE361" s="3">
        <v>0</v>
      </c>
      <c r="AF361" s="3">
        <v>0</v>
      </c>
      <c r="AG361" s="3">
        <v>0</v>
      </c>
      <c r="AH361" s="3">
        <v>0</v>
      </c>
      <c r="AI361" s="4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4990</v>
      </c>
      <c r="AR361" s="3">
        <v>5272</v>
      </c>
      <c r="AS361" s="3">
        <v>0</v>
      </c>
      <c r="AT361" s="2">
        <v>0</v>
      </c>
      <c r="AV361" s="5" t="s">
        <v>1316</v>
      </c>
      <c r="AX361" s="3">
        <v>0</v>
      </c>
      <c r="AZ361" s="3">
        <v>0</v>
      </c>
      <c r="BA361" s="3">
        <f t="shared" si="140"/>
        <v>6386</v>
      </c>
      <c r="BB361" s="3">
        <f t="shared" si="126"/>
        <v>4990</v>
      </c>
      <c r="BC361" s="3">
        <f t="shared" si="127"/>
        <v>5272</v>
      </c>
      <c r="BD361" s="3">
        <f t="shared" si="128"/>
        <v>6386</v>
      </c>
      <c r="BE361" s="3">
        <f t="shared" si="129"/>
        <v>0</v>
      </c>
      <c r="BF361" s="3">
        <f t="shared" si="141"/>
        <v>0</v>
      </c>
      <c r="BG361" s="2">
        <f t="shared" si="130"/>
        <v>0</v>
      </c>
      <c r="BH361" s="6">
        <f t="shared" si="131"/>
        <v>1.4999999999999999E-2</v>
      </c>
      <c r="BI361" s="3">
        <f t="shared" si="142"/>
        <v>0</v>
      </c>
      <c r="BJ361" s="3">
        <f t="shared" si="132"/>
        <v>0</v>
      </c>
      <c r="BK361" s="3">
        <f t="shared" si="143"/>
        <v>0</v>
      </c>
      <c r="BL361" s="3">
        <f t="shared" si="144"/>
        <v>0</v>
      </c>
      <c r="BM361" s="3">
        <f t="shared" si="133"/>
        <v>0</v>
      </c>
      <c r="BN361" s="3">
        <f t="shared" si="134"/>
        <v>0</v>
      </c>
      <c r="BO361" s="3">
        <f t="shared" si="145"/>
        <v>0</v>
      </c>
      <c r="BP361" s="3">
        <f t="shared" si="146"/>
        <v>0</v>
      </c>
      <c r="BQ361" s="3">
        <f t="shared" si="135"/>
        <v>0</v>
      </c>
      <c r="BR361" s="3">
        <f t="shared" si="147"/>
        <v>0</v>
      </c>
      <c r="BS361" s="3">
        <f t="shared" si="148"/>
        <v>0</v>
      </c>
      <c r="BT361" s="3">
        <f t="shared" si="136"/>
        <v>0</v>
      </c>
      <c r="BU361" s="3">
        <f t="shared" si="137"/>
        <v>0</v>
      </c>
      <c r="BV361" s="3">
        <f t="shared" si="138"/>
        <v>0</v>
      </c>
      <c r="BW361" s="3">
        <f t="shared" si="149"/>
        <v>0</v>
      </c>
      <c r="BX361" s="3">
        <f t="shared" si="139"/>
        <v>0</v>
      </c>
      <c r="BY361" s="3">
        <f t="shared" si="150"/>
        <v>0</v>
      </c>
    </row>
    <row r="362" spans="1:77" x14ac:dyDescent="0.25">
      <c r="A362">
        <v>128904</v>
      </c>
      <c r="B362" t="s">
        <v>429</v>
      </c>
      <c r="C362" s="37">
        <v>42779.493055555555</v>
      </c>
      <c r="D362" s="5" t="s">
        <v>75</v>
      </c>
      <c r="E362" s="2">
        <v>333.55</v>
      </c>
      <c r="F362" s="2">
        <v>10.85</v>
      </c>
      <c r="G362" s="2">
        <v>10</v>
      </c>
      <c r="H362" s="2">
        <v>0</v>
      </c>
      <c r="I362" s="2">
        <v>0</v>
      </c>
      <c r="J362" s="2">
        <v>0</v>
      </c>
      <c r="K362" s="2">
        <v>0</v>
      </c>
      <c r="L362" s="2">
        <v>23</v>
      </c>
      <c r="M362" s="2">
        <v>17</v>
      </c>
      <c r="N362" s="2">
        <v>105</v>
      </c>
      <c r="O362" s="2">
        <v>0</v>
      </c>
      <c r="P362" s="2">
        <v>2</v>
      </c>
      <c r="Q362" s="2">
        <v>0</v>
      </c>
      <c r="R362" s="3">
        <v>33825</v>
      </c>
      <c r="S362" s="3">
        <v>0</v>
      </c>
      <c r="T362" s="3">
        <v>0</v>
      </c>
      <c r="U362" s="3">
        <v>0</v>
      </c>
      <c r="V362" s="3">
        <v>0</v>
      </c>
      <c r="W362" s="3">
        <v>37978</v>
      </c>
      <c r="X362" s="3">
        <v>1392</v>
      </c>
      <c r="Y362" s="4">
        <v>1</v>
      </c>
      <c r="Z362" s="4">
        <v>1.04</v>
      </c>
      <c r="AA362" s="5" t="s">
        <v>75</v>
      </c>
      <c r="AB362" s="3">
        <v>153539</v>
      </c>
      <c r="AC362" s="3">
        <v>1103369</v>
      </c>
      <c r="AD362" s="2">
        <v>445.11000960000001</v>
      </c>
      <c r="AE362" s="3">
        <v>44086344</v>
      </c>
      <c r="AF362" s="3">
        <v>8268781</v>
      </c>
      <c r="AG362" s="3">
        <v>0</v>
      </c>
      <c r="AH362" s="3">
        <v>8599532</v>
      </c>
      <c r="AI362" s="4">
        <v>1.04</v>
      </c>
      <c r="AJ362" s="3">
        <v>811078501</v>
      </c>
      <c r="AK362" s="3">
        <v>136695</v>
      </c>
      <c r="AL362" s="3">
        <v>0</v>
      </c>
      <c r="AM362" s="3">
        <v>0</v>
      </c>
      <c r="AN362" s="3">
        <v>114000</v>
      </c>
      <c r="AO362" s="3">
        <v>0</v>
      </c>
      <c r="AP362" s="3">
        <v>0</v>
      </c>
      <c r="AQ362" s="3">
        <v>5140</v>
      </c>
      <c r="AR362" s="3">
        <v>5286</v>
      </c>
      <c r="AS362" s="3">
        <v>2923245</v>
      </c>
      <c r="AT362" s="2">
        <v>547.09400000000005</v>
      </c>
      <c r="AU362" s="2">
        <v>547.09400000000005</v>
      </c>
      <c r="AV362" s="5" t="s">
        <v>1634</v>
      </c>
      <c r="AW362" s="3">
        <v>3118213</v>
      </c>
      <c r="AX362" s="3">
        <v>0</v>
      </c>
      <c r="AY362" s="3">
        <v>82470</v>
      </c>
      <c r="AZ362" s="3">
        <v>0</v>
      </c>
      <c r="BA362" s="3">
        <f t="shared" si="140"/>
        <v>6960</v>
      </c>
      <c r="BB362" s="3">
        <f t="shared" si="126"/>
        <v>5140</v>
      </c>
      <c r="BC362" s="3">
        <f t="shared" si="127"/>
        <v>5286</v>
      </c>
      <c r="BD362" s="3">
        <f t="shared" si="128"/>
        <v>6960</v>
      </c>
      <c r="BE362" s="3">
        <f t="shared" si="129"/>
        <v>2923245.4000000004</v>
      </c>
      <c r="BF362" s="3">
        <f t="shared" si="141"/>
        <v>2851442.4000000004</v>
      </c>
      <c r="BG362" s="2">
        <f t="shared" si="130"/>
        <v>547.09412393945695</v>
      </c>
      <c r="BH362" s="6">
        <f t="shared" si="131"/>
        <v>1.4999999999999999E-2</v>
      </c>
      <c r="BI362" s="3">
        <f t="shared" si="142"/>
        <v>1408197.1981117697</v>
      </c>
      <c r="BJ362" s="3">
        <f t="shared" si="132"/>
        <v>281206379.70488089</v>
      </c>
      <c r="BK362" s="3">
        <f t="shared" si="143"/>
        <v>529872121.29511911</v>
      </c>
      <c r="BL362" s="3">
        <f t="shared" si="144"/>
        <v>5401938.928960436</v>
      </c>
      <c r="BM362" s="3">
        <f t="shared" si="133"/>
        <v>5240.1258679152197</v>
      </c>
      <c r="BN362" s="3">
        <f t="shared" si="134"/>
        <v>82470</v>
      </c>
      <c r="BO362" s="3">
        <f t="shared" si="145"/>
        <v>71610.994400798765</v>
      </c>
      <c r="BP362" s="3">
        <f t="shared" si="146"/>
        <v>5319468.928960436</v>
      </c>
      <c r="BQ362" s="3">
        <f t="shared" si="135"/>
        <v>174796572.59865651</v>
      </c>
      <c r="BR362" s="3">
        <f t="shared" si="147"/>
        <v>636281928.40134346</v>
      </c>
      <c r="BS362" s="3">
        <f t="shared" si="148"/>
        <v>0</v>
      </c>
      <c r="BT362" s="3">
        <f t="shared" si="136"/>
        <v>0</v>
      </c>
      <c r="BU362" s="3">
        <f t="shared" si="137"/>
        <v>0</v>
      </c>
      <c r="BV362" s="3">
        <f t="shared" si="138"/>
        <v>0</v>
      </c>
      <c r="BW362" s="3">
        <f t="shared" si="149"/>
        <v>0</v>
      </c>
      <c r="BX362" s="3">
        <f t="shared" si="139"/>
        <v>5319468.928960436</v>
      </c>
      <c r="BY362" s="3">
        <f t="shared" si="150"/>
        <v>0</v>
      </c>
    </row>
    <row r="363" spans="1:77" x14ac:dyDescent="0.25">
      <c r="A363">
        <v>60914</v>
      </c>
      <c r="B363" t="s">
        <v>430</v>
      </c>
      <c r="C363" s="37">
        <v>42779.493055555555</v>
      </c>
      <c r="D363" s="5" t="s">
        <v>75</v>
      </c>
      <c r="E363" s="2">
        <v>149.75899999999999</v>
      </c>
      <c r="F363" s="2">
        <v>26.581</v>
      </c>
      <c r="G363" s="2">
        <v>3.6459999999999999</v>
      </c>
      <c r="H363" s="2">
        <v>0</v>
      </c>
      <c r="I363" s="2">
        <v>0</v>
      </c>
      <c r="J363" s="2">
        <v>0</v>
      </c>
      <c r="K363" s="2">
        <v>0</v>
      </c>
      <c r="L363" s="2">
        <v>14.16</v>
      </c>
      <c r="M363" s="2">
        <v>4.9770000000000003</v>
      </c>
      <c r="N363" s="2">
        <v>169.548</v>
      </c>
      <c r="O363" s="2">
        <v>0</v>
      </c>
      <c r="P363" s="2">
        <v>3.99</v>
      </c>
      <c r="Q363" s="2">
        <v>0</v>
      </c>
      <c r="R363" s="3">
        <v>12358</v>
      </c>
      <c r="S363" s="3">
        <v>0</v>
      </c>
      <c r="T363" s="3">
        <v>-555</v>
      </c>
      <c r="U363" s="3">
        <v>-22</v>
      </c>
      <c r="V363" s="3">
        <v>0</v>
      </c>
      <c r="W363" s="3">
        <v>42540</v>
      </c>
      <c r="X363" s="3">
        <v>2913</v>
      </c>
      <c r="Y363" s="4">
        <v>1</v>
      </c>
      <c r="Z363" s="4">
        <v>1.06</v>
      </c>
      <c r="AA363" s="5" t="s">
        <v>75</v>
      </c>
      <c r="AB363" s="3">
        <v>2294</v>
      </c>
      <c r="AC363" s="3">
        <v>1200294</v>
      </c>
      <c r="AD363" s="2">
        <v>492.53172710000001</v>
      </c>
      <c r="AE363" s="3">
        <v>22875180</v>
      </c>
      <c r="AF363" s="3">
        <v>574758</v>
      </c>
      <c r="AG363" s="3">
        <v>63224</v>
      </c>
      <c r="AH363" s="3">
        <v>672467</v>
      </c>
      <c r="AI363" s="4">
        <v>1.17</v>
      </c>
      <c r="AJ363" s="3">
        <v>49346737</v>
      </c>
      <c r="AK363" s="3">
        <v>60996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5140</v>
      </c>
      <c r="AR363" s="3">
        <v>5359</v>
      </c>
      <c r="AS363" s="3">
        <v>1765708</v>
      </c>
      <c r="AT363" s="2">
        <v>326.15100000000001</v>
      </c>
      <c r="AV363" s="5" t="s">
        <v>1461</v>
      </c>
      <c r="BA363" s="3">
        <f t="shared" si="140"/>
        <v>7302</v>
      </c>
      <c r="BB363" s="3">
        <f t="shared" si="126"/>
        <v>5140</v>
      </c>
      <c r="BC363" s="3">
        <f t="shared" si="127"/>
        <v>5359</v>
      </c>
      <c r="BD363" s="3">
        <f t="shared" si="128"/>
        <v>7302</v>
      </c>
      <c r="BE363" s="3">
        <f t="shared" si="129"/>
        <v>1765708.55688</v>
      </c>
      <c r="BF363" s="3">
        <f t="shared" si="141"/>
        <v>1711365.55688</v>
      </c>
      <c r="BG363" s="2">
        <f t="shared" si="130"/>
        <v>326.1473477048886</v>
      </c>
      <c r="BH363" s="6">
        <f t="shared" si="131"/>
        <v>1.4999999999999999E-2</v>
      </c>
      <c r="BI363" s="3">
        <f t="shared" si="142"/>
        <v>735340.28658015956</v>
      </c>
      <c r="BJ363" s="3">
        <f t="shared" si="132"/>
        <v>167639736.72031274</v>
      </c>
      <c r="BK363" s="3">
        <f t="shared" si="143"/>
        <v>0</v>
      </c>
      <c r="BL363" s="3">
        <f t="shared" si="144"/>
        <v>0</v>
      </c>
      <c r="BM363" s="3">
        <f t="shared" si="133"/>
        <v>0</v>
      </c>
      <c r="BN363" s="3">
        <f t="shared" si="134"/>
        <v>0</v>
      </c>
      <c r="BO363" s="3">
        <f t="shared" si="145"/>
        <v>0</v>
      </c>
      <c r="BP363" s="3">
        <f t="shared" si="146"/>
        <v>0</v>
      </c>
      <c r="BQ363" s="3">
        <f t="shared" si="135"/>
        <v>104204077.59171191</v>
      </c>
      <c r="BR363" s="3">
        <f t="shared" si="147"/>
        <v>0</v>
      </c>
      <c r="BS363" s="3">
        <f t="shared" si="148"/>
        <v>0</v>
      </c>
      <c r="BT363" s="3">
        <f t="shared" si="136"/>
        <v>0</v>
      </c>
      <c r="BU363" s="3">
        <f t="shared" si="137"/>
        <v>0</v>
      </c>
      <c r="BV363" s="3">
        <f t="shared" si="138"/>
        <v>0</v>
      </c>
      <c r="BW363" s="3">
        <f t="shared" si="149"/>
        <v>0</v>
      </c>
      <c r="BX363" s="3">
        <f t="shared" si="139"/>
        <v>0</v>
      </c>
      <c r="BY363" s="3">
        <f t="shared" si="150"/>
        <v>1272241.1868799999</v>
      </c>
    </row>
    <row r="364" spans="1:77" x14ac:dyDescent="0.25">
      <c r="A364">
        <v>43904</v>
      </c>
      <c r="B364" t="s">
        <v>431</v>
      </c>
      <c r="C364" s="37">
        <v>42779.493055555555</v>
      </c>
      <c r="D364" s="5" t="s">
        <v>75</v>
      </c>
      <c r="E364" s="2">
        <v>1398.855</v>
      </c>
      <c r="F364" s="2">
        <v>139.43199999999999</v>
      </c>
      <c r="G364" s="2">
        <v>14.055999999999999</v>
      </c>
      <c r="H364" s="2">
        <v>0</v>
      </c>
      <c r="I364" s="2">
        <v>0</v>
      </c>
      <c r="J364" s="2">
        <v>0</v>
      </c>
      <c r="K364" s="2">
        <v>0</v>
      </c>
      <c r="L364" s="2">
        <v>42.295000000000002</v>
      </c>
      <c r="M364" s="2">
        <v>74.296000000000006</v>
      </c>
      <c r="N364" s="2">
        <v>835</v>
      </c>
      <c r="O364" s="2">
        <v>0.10100000000000001</v>
      </c>
      <c r="P364" s="2">
        <v>106.99</v>
      </c>
      <c r="Q364" s="2">
        <v>0</v>
      </c>
      <c r="R364" s="3">
        <v>115718</v>
      </c>
      <c r="S364" s="3">
        <v>0</v>
      </c>
      <c r="T364" s="3">
        <v>-4401</v>
      </c>
      <c r="U364" s="3">
        <v>-171</v>
      </c>
      <c r="V364" s="3">
        <v>0</v>
      </c>
      <c r="W364" s="3">
        <v>120282</v>
      </c>
      <c r="X364" s="3">
        <v>63349</v>
      </c>
      <c r="Y364" s="4">
        <v>1</v>
      </c>
      <c r="Z364" s="4">
        <v>1.08</v>
      </c>
      <c r="AA364" s="5" t="s">
        <v>75</v>
      </c>
      <c r="AB364" s="3">
        <v>152782</v>
      </c>
      <c r="AC364" s="3">
        <v>3083610</v>
      </c>
      <c r="AD364" s="2">
        <v>1331.8555117999899</v>
      </c>
      <c r="AE364" s="3">
        <v>110370395</v>
      </c>
      <c r="AF364" s="3">
        <v>3705534</v>
      </c>
      <c r="AG364" s="3">
        <v>407609</v>
      </c>
      <c r="AH364" s="3">
        <v>4335475</v>
      </c>
      <c r="AI364" s="4">
        <v>1.17</v>
      </c>
      <c r="AJ364" s="3">
        <v>391640881</v>
      </c>
      <c r="AK364" s="3">
        <v>582866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5140</v>
      </c>
      <c r="AR364" s="3">
        <v>5432</v>
      </c>
      <c r="AS364" s="3">
        <v>10875638</v>
      </c>
      <c r="AT364" s="2">
        <v>2015.1980000000001</v>
      </c>
      <c r="AV364" s="5" t="s">
        <v>1320</v>
      </c>
      <c r="BA364" s="3">
        <f t="shared" si="140"/>
        <v>5921</v>
      </c>
      <c r="BB364" s="3">
        <f t="shared" si="126"/>
        <v>5140</v>
      </c>
      <c r="BC364" s="3">
        <f t="shared" si="127"/>
        <v>5432</v>
      </c>
      <c r="BD364" s="3">
        <f t="shared" si="128"/>
        <v>5921</v>
      </c>
      <c r="BE364" s="3">
        <f t="shared" si="129"/>
        <v>10875638.002380002</v>
      </c>
      <c r="BF364" s="3">
        <f t="shared" si="141"/>
        <v>10644039.002380002</v>
      </c>
      <c r="BG364" s="2">
        <f t="shared" si="130"/>
        <v>2015.165576185678</v>
      </c>
      <c r="BH364" s="6">
        <f t="shared" si="131"/>
        <v>1.4999999999999999E-2</v>
      </c>
      <c r="BI364" s="3">
        <f t="shared" si="142"/>
        <v>4313960.7891375693</v>
      </c>
      <c r="BJ364" s="3">
        <f t="shared" si="132"/>
        <v>1035795106.1594385</v>
      </c>
      <c r="BK364" s="3">
        <f t="shared" si="143"/>
        <v>0</v>
      </c>
      <c r="BL364" s="3">
        <f t="shared" si="144"/>
        <v>0</v>
      </c>
      <c r="BM364" s="3">
        <f t="shared" si="133"/>
        <v>0</v>
      </c>
      <c r="BN364" s="3">
        <f t="shared" si="134"/>
        <v>0</v>
      </c>
      <c r="BO364" s="3">
        <f t="shared" si="145"/>
        <v>0</v>
      </c>
      <c r="BP364" s="3">
        <f t="shared" si="146"/>
        <v>0</v>
      </c>
      <c r="BQ364" s="3">
        <f t="shared" si="135"/>
        <v>643845401.59132409</v>
      </c>
      <c r="BR364" s="3">
        <f t="shared" si="147"/>
        <v>0</v>
      </c>
      <c r="BS364" s="3">
        <f t="shared" si="148"/>
        <v>0</v>
      </c>
      <c r="BT364" s="3">
        <f t="shared" si="136"/>
        <v>0</v>
      </c>
      <c r="BU364" s="3">
        <f t="shared" si="137"/>
        <v>0</v>
      </c>
      <c r="BV364" s="3">
        <f t="shared" si="138"/>
        <v>0</v>
      </c>
      <c r="BW364" s="3">
        <f t="shared" si="149"/>
        <v>0</v>
      </c>
      <c r="BX364" s="3">
        <f t="shared" si="139"/>
        <v>0</v>
      </c>
      <c r="BY364" s="3">
        <f t="shared" si="150"/>
        <v>6959229.1923800018</v>
      </c>
    </row>
    <row r="365" spans="1:77" x14ac:dyDescent="0.25">
      <c r="A365">
        <v>185902</v>
      </c>
      <c r="B365" t="s">
        <v>432</v>
      </c>
      <c r="C365" s="37">
        <v>42776.52847222222</v>
      </c>
      <c r="D365" s="5" t="s">
        <v>75</v>
      </c>
      <c r="E365" s="2">
        <v>471.03699999999998</v>
      </c>
      <c r="F365" s="2">
        <v>22.818000000000001</v>
      </c>
      <c r="G365" s="2">
        <v>12.266999999999999</v>
      </c>
      <c r="H365" s="2">
        <v>0</v>
      </c>
      <c r="I365" s="2">
        <v>0</v>
      </c>
      <c r="J365" s="2">
        <v>0</v>
      </c>
      <c r="K365" s="2">
        <v>0</v>
      </c>
      <c r="L365" s="2">
        <v>28.02</v>
      </c>
      <c r="M365" s="2">
        <v>25.32</v>
      </c>
      <c r="N365" s="2">
        <v>370.28800000000001</v>
      </c>
      <c r="O365" s="2">
        <v>0</v>
      </c>
      <c r="P365" s="2">
        <v>66.063000000000002</v>
      </c>
      <c r="Q365" s="2">
        <v>0</v>
      </c>
      <c r="R365" s="3">
        <v>37353</v>
      </c>
      <c r="S365" s="3">
        <v>0</v>
      </c>
      <c r="T365" s="3">
        <v>-1930</v>
      </c>
      <c r="U365" s="3">
        <v>-75</v>
      </c>
      <c r="V365" s="3">
        <v>0</v>
      </c>
      <c r="W365" s="3">
        <v>35551</v>
      </c>
      <c r="X365" s="3">
        <v>44183</v>
      </c>
      <c r="Y365" s="4">
        <v>0.98</v>
      </c>
      <c r="Z365" s="4">
        <v>1.05</v>
      </c>
      <c r="AA365" s="5" t="s">
        <v>75</v>
      </c>
      <c r="AB365" s="3">
        <v>262194</v>
      </c>
      <c r="AC365" s="3">
        <v>1853041</v>
      </c>
      <c r="AD365" s="2">
        <v>777.38125799999898</v>
      </c>
      <c r="AE365" s="3">
        <v>67430521</v>
      </c>
      <c r="AF365" s="3">
        <v>1761178</v>
      </c>
      <c r="AG365" s="3">
        <v>0</v>
      </c>
      <c r="AH365" s="3">
        <v>1869005</v>
      </c>
      <c r="AI365" s="4">
        <v>1.04</v>
      </c>
      <c r="AJ365" s="3">
        <v>171736124</v>
      </c>
      <c r="AK365" s="3">
        <v>200270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5037</v>
      </c>
      <c r="AR365" s="3">
        <v>5216</v>
      </c>
      <c r="AS365" s="3">
        <v>4276835</v>
      </c>
      <c r="AT365" s="2">
        <v>820.66399999999999</v>
      </c>
      <c r="AV365" s="5" t="s">
        <v>1693</v>
      </c>
      <c r="AX365" s="3">
        <v>0</v>
      </c>
      <c r="AZ365" s="3">
        <v>0</v>
      </c>
      <c r="BA365" s="3">
        <f t="shared" si="140"/>
        <v>6688</v>
      </c>
      <c r="BB365" s="3">
        <f t="shared" si="126"/>
        <v>5037</v>
      </c>
      <c r="BC365" s="3">
        <f t="shared" si="127"/>
        <v>5216</v>
      </c>
      <c r="BD365" s="3">
        <f t="shared" si="128"/>
        <v>6688</v>
      </c>
      <c r="BE365" s="3">
        <f t="shared" si="129"/>
        <v>4276835.0640000002</v>
      </c>
      <c r="BF365" s="3">
        <f t="shared" si="141"/>
        <v>4205861.0640000002</v>
      </c>
      <c r="BG365" s="2">
        <f t="shared" si="130"/>
        <v>820.66582841406114</v>
      </c>
      <c r="BH365" s="6">
        <f t="shared" si="131"/>
        <v>1.4999999999999999E-2</v>
      </c>
      <c r="BI365" s="3">
        <f t="shared" si="142"/>
        <v>2032741.2357370709</v>
      </c>
      <c r="BJ365" s="3">
        <f t="shared" si="132"/>
        <v>421822235.80482745</v>
      </c>
      <c r="BK365" s="3">
        <f t="shared" si="143"/>
        <v>0</v>
      </c>
      <c r="BL365" s="3">
        <f t="shared" si="144"/>
        <v>0</v>
      </c>
      <c r="BM365" s="3">
        <f t="shared" si="133"/>
        <v>0</v>
      </c>
      <c r="BN365" s="3">
        <f t="shared" si="134"/>
        <v>0</v>
      </c>
      <c r="BO365" s="3">
        <f t="shared" si="145"/>
        <v>0</v>
      </c>
      <c r="BP365" s="3">
        <f t="shared" si="146"/>
        <v>0</v>
      </c>
      <c r="BQ365" s="3">
        <f t="shared" si="135"/>
        <v>262202732.17829254</v>
      </c>
      <c r="BR365" s="3">
        <f t="shared" si="147"/>
        <v>0</v>
      </c>
      <c r="BS365" s="3">
        <f t="shared" si="148"/>
        <v>0</v>
      </c>
      <c r="BT365" s="3">
        <f t="shared" si="136"/>
        <v>0</v>
      </c>
      <c r="BU365" s="3">
        <f t="shared" si="137"/>
        <v>0</v>
      </c>
      <c r="BV365" s="3">
        <f t="shared" si="138"/>
        <v>0</v>
      </c>
      <c r="BW365" s="3">
        <f t="shared" si="149"/>
        <v>0</v>
      </c>
      <c r="BX365" s="3">
        <f t="shared" si="139"/>
        <v>0</v>
      </c>
      <c r="BY365" s="3">
        <f t="shared" si="150"/>
        <v>2593821.0488</v>
      </c>
    </row>
    <row r="366" spans="1:77" x14ac:dyDescent="0.25">
      <c r="A366">
        <v>75906</v>
      </c>
      <c r="B366" t="s">
        <v>433</v>
      </c>
      <c r="C366" s="37">
        <v>42776.52847222222</v>
      </c>
      <c r="D366" s="5" t="s">
        <v>75</v>
      </c>
      <c r="E366" s="2">
        <v>173.51900000000001</v>
      </c>
      <c r="F366" s="2">
        <v>9.5269999999999992</v>
      </c>
      <c r="G366" s="2">
        <v>5.2480000000000002</v>
      </c>
      <c r="H366" s="2">
        <v>0</v>
      </c>
      <c r="I366" s="2">
        <v>0</v>
      </c>
      <c r="J366" s="2">
        <v>0</v>
      </c>
      <c r="K366" s="2">
        <v>0</v>
      </c>
      <c r="L366" s="2">
        <v>7.625</v>
      </c>
      <c r="M366" s="2">
        <v>9.2080000000000002</v>
      </c>
      <c r="N366" s="2">
        <v>63.798000000000002</v>
      </c>
      <c r="O366" s="2">
        <v>0</v>
      </c>
      <c r="P366" s="2">
        <v>5.9660000000000002</v>
      </c>
      <c r="Q366" s="2">
        <v>0</v>
      </c>
      <c r="R366" s="3">
        <v>14673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4337</v>
      </c>
      <c r="Y366" s="4">
        <v>1</v>
      </c>
      <c r="Z366" s="4">
        <v>1.06</v>
      </c>
      <c r="AA366" s="5" t="s">
        <v>75</v>
      </c>
      <c r="AB366" s="3">
        <v>176308</v>
      </c>
      <c r="AC366" s="3">
        <v>772119</v>
      </c>
      <c r="AD366" s="2">
        <v>305.05796029999999</v>
      </c>
      <c r="AE366" s="3">
        <v>44368711</v>
      </c>
      <c r="AF366" s="3">
        <v>1943911</v>
      </c>
      <c r="AG366" s="3">
        <v>0</v>
      </c>
      <c r="AH366" s="3">
        <v>2021667</v>
      </c>
      <c r="AI366" s="4">
        <v>1.04</v>
      </c>
      <c r="AJ366" s="3">
        <v>182313791</v>
      </c>
      <c r="AK366" s="3">
        <v>84876</v>
      </c>
      <c r="AL366" s="3">
        <v>0</v>
      </c>
      <c r="AM366" s="3">
        <v>0</v>
      </c>
      <c r="AN366" s="3">
        <v>55000</v>
      </c>
      <c r="AO366" s="3">
        <v>0</v>
      </c>
      <c r="AP366" s="3">
        <v>0</v>
      </c>
      <c r="AQ366" s="3">
        <v>5140</v>
      </c>
      <c r="AR366" s="3">
        <v>5359</v>
      </c>
      <c r="AS366" s="3">
        <v>1567353</v>
      </c>
      <c r="AT366" s="2">
        <v>295.90499999999997</v>
      </c>
      <c r="AU366" s="2">
        <v>375.24900000000002</v>
      </c>
      <c r="AV366" s="5" t="s">
        <v>1521</v>
      </c>
      <c r="AW366" s="3">
        <v>0</v>
      </c>
      <c r="AX366" s="3">
        <v>0</v>
      </c>
      <c r="AY366" s="3">
        <v>0</v>
      </c>
      <c r="AZ366" s="3">
        <v>0</v>
      </c>
      <c r="BA366" s="3">
        <f t="shared" si="140"/>
        <v>7270</v>
      </c>
      <c r="BB366" s="3">
        <f t="shared" si="126"/>
        <v>5140</v>
      </c>
      <c r="BC366" s="3">
        <f t="shared" si="127"/>
        <v>5359</v>
      </c>
      <c r="BD366" s="3">
        <f t="shared" si="128"/>
        <v>7270</v>
      </c>
      <c r="BE366" s="3">
        <f t="shared" si="129"/>
        <v>1567353.8716999998</v>
      </c>
      <c r="BF366" s="3">
        <f t="shared" si="141"/>
        <v>1552680.8716999998</v>
      </c>
      <c r="BG366" s="2">
        <f t="shared" si="130"/>
        <v>295.9056562177721</v>
      </c>
      <c r="BH366" s="6">
        <f t="shared" si="131"/>
        <v>1.4999999999999999E-2</v>
      </c>
      <c r="BI366" s="3">
        <f t="shared" si="142"/>
        <v>835096.43256219639</v>
      </c>
      <c r="BJ366" s="3">
        <f t="shared" si="132"/>
        <v>152095507.29593486</v>
      </c>
      <c r="BK366" s="3">
        <f t="shared" si="143"/>
        <v>30218283.704065144</v>
      </c>
      <c r="BL366" s="3">
        <f t="shared" si="144"/>
        <v>322200.82623070996</v>
      </c>
      <c r="BM366" s="3">
        <f t="shared" si="133"/>
        <v>5480.4973804751826</v>
      </c>
      <c r="BN366" s="3">
        <f t="shared" si="134"/>
        <v>0</v>
      </c>
      <c r="BO366" s="3">
        <f t="shared" si="145"/>
        <v>8765.5610160768556</v>
      </c>
      <c r="BP366" s="3">
        <f t="shared" si="146"/>
        <v>322200.82623070996</v>
      </c>
      <c r="BQ366" s="3">
        <f t="shared" si="135"/>
        <v>94541857.161578193</v>
      </c>
      <c r="BR366" s="3">
        <f t="shared" si="147"/>
        <v>87771933.838421807</v>
      </c>
      <c r="BS366" s="3">
        <f t="shared" si="148"/>
        <v>0</v>
      </c>
      <c r="BT366" s="3">
        <f t="shared" si="136"/>
        <v>0</v>
      </c>
      <c r="BU366" s="3">
        <f t="shared" si="137"/>
        <v>0</v>
      </c>
      <c r="BV366" s="3">
        <f t="shared" si="138"/>
        <v>0</v>
      </c>
      <c r="BW366" s="3">
        <f t="shared" si="149"/>
        <v>0</v>
      </c>
      <c r="BX366" s="3">
        <f t="shared" si="139"/>
        <v>322200.82623070996</v>
      </c>
      <c r="BY366" s="3">
        <f t="shared" si="150"/>
        <v>0</v>
      </c>
    </row>
    <row r="367" spans="1:77" x14ac:dyDescent="0.25">
      <c r="A367">
        <v>70905</v>
      </c>
      <c r="B367" t="s">
        <v>434</v>
      </c>
      <c r="C367" s="37">
        <v>42779.493055555555</v>
      </c>
      <c r="D367" s="5" t="s">
        <v>75</v>
      </c>
      <c r="E367" s="2">
        <v>2048.1889999999999</v>
      </c>
      <c r="F367" s="2">
        <v>262.54700000000003</v>
      </c>
      <c r="G367" s="2">
        <v>4.181</v>
      </c>
      <c r="H367" s="2">
        <v>0</v>
      </c>
      <c r="I367" s="2">
        <v>0</v>
      </c>
      <c r="J367" s="2">
        <v>0</v>
      </c>
      <c r="K367" s="2">
        <v>0</v>
      </c>
      <c r="L367" s="2">
        <v>160</v>
      </c>
      <c r="M367" s="2">
        <v>89</v>
      </c>
      <c r="N367" s="2">
        <v>2040</v>
      </c>
      <c r="O367" s="2">
        <v>0.06</v>
      </c>
      <c r="P367" s="2">
        <v>520</v>
      </c>
      <c r="Q367" s="2">
        <v>0</v>
      </c>
      <c r="R367" s="3">
        <v>175175</v>
      </c>
      <c r="S367" s="3">
        <v>0</v>
      </c>
      <c r="T367" s="3">
        <v>-3454</v>
      </c>
      <c r="U367" s="3">
        <v>-134</v>
      </c>
      <c r="V367" s="3">
        <v>0</v>
      </c>
      <c r="W367" s="3">
        <v>289450</v>
      </c>
      <c r="X367" s="3">
        <v>300248</v>
      </c>
      <c r="Y367" s="4">
        <v>0.98329999999999995</v>
      </c>
      <c r="Z367" s="4">
        <v>1.0900000000000001</v>
      </c>
      <c r="AA367" s="5" t="s">
        <v>75</v>
      </c>
      <c r="AB367" s="3">
        <v>61952</v>
      </c>
      <c r="AC367" s="3">
        <v>4357792</v>
      </c>
      <c r="AD367" s="2">
        <v>1840.0915903</v>
      </c>
      <c r="AE367" s="3">
        <v>122062885</v>
      </c>
      <c r="AF367" s="3">
        <v>3287564</v>
      </c>
      <c r="AG367" s="3">
        <v>423608</v>
      </c>
      <c r="AH367" s="3">
        <v>3911776</v>
      </c>
      <c r="AI367" s="4">
        <v>1.17</v>
      </c>
      <c r="AJ367" s="3">
        <v>307308282</v>
      </c>
      <c r="AK367" s="3">
        <v>905044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5054</v>
      </c>
      <c r="AR367" s="3">
        <v>5377</v>
      </c>
      <c r="AS367" s="3">
        <v>17795505</v>
      </c>
      <c r="AT367" s="2">
        <v>3326.78</v>
      </c>
      <c r="AV367" s="5" t="s">
        <v>1491</v>
      </c>
      <c r="BA367" s="3">
        <f t="shared" si="140"/>
        <v>5774</v>
      </c>
      <c r="BB367" s="3">
        <f t="shared" si="126"/>
        <v>5054</v>
      </c>
      <c r="BC367" s="3">
        <f t="shared" si="127"/>
        <v>5377</v>
      </c>
      <c r="BD367" s="3">
        <f t="shared" si="128"/>
        <v>5774</v>
      </c>
      <c r="BE367" s="3">
        <f t="shared" si="129"/>
        <v>17795507.107799999</v>
      </c>
      <c r="BF367" s="3">
        <f t="shared" si="141"/>
        <v>17334336.107799999</v>
      </c>
      <c r="BG367" s="2">
        <f t="shared" si="130"/>
        <v>3326.809161823403</v>
      </c>
      <c r="BH367" s="6">
        <f t="shared" si="131"/>
        <v>1.4999999999999999E-2</v>
      </c>
      <c r="BI367" s="3">
        <f t="shared" si="142"/>
        <v>7085669.5653594285</v>
      </c>
      <c r="BJ367" s="3">
        <f t="shared" si="132"/>
        <v>1709979909.1772292</v>
      </c>
      <c r="BK367" s="3">
        <f t="shared" si="143"/>
        <v>0</v>
      </c>
      <c r="BL367" s="3">
        <f t="shared" si="144"/>
        <v>0</v>
      </c>
      <c r="BM367" s="3">
        <f t="shared" si="133"/>
        <v>0</v>
      </c>
      <c r="BN367" s="3">
        <f t="shared" si="134"/>
        <v>0</v>
      </c>
      <c r="BO367" s="3">
        <f t="shared" si="145"/>
        <v>0</v>
      </c>
      <c r="BP367" s="3">
        <f t="shared" si="146"/>
        <v>0</v>
      </c>
      <c r="BQ367" s="3">
        <f t="shared" si="135"/>
        <v>1062915527.2025772</v>
      </c>
      <c r="BR367" s="3">
        <f t="shared" si="147"/>
        <v>0</v>
      </c>
      <c r="BS367" s="3">
        <f t="shared" si="148"/>
        <v>0</v>
      </c>
      <c r="BT367" s="3">
        <f t="shared" si="136"/>
        <v>0</v>
      </c>
      <c r="BU367" s="3">
        <f t="shared" si="137"/>
        <v>0</v>
      </c>
      <c r="BV367" s="3">
        <f t="shared" si="138"/>
        <v>0</v>
      </c>
      <c r="BW367" s="3">
        <f t="shared" si="149"/>
        <v>0</v>
      </c>
      <c r="BX367" s="3">
        <f t="shared" si="139"/>
        <v>0</v>
      </c>
      <c r="BY367" s="3">
        <f t="shared" si="150"/>
        <v>14773744.770894</v>
      </c>
    </row>
    <row r="368" spans="1:77" x14ac:dyDescent="0.25">
      <c r="A368">
        <v>75901</v>
      </c>
      <c r="B368" t="s">
        <v>435</v>
      </c>
      <c r="C368" s="37">
        <v>42779.493055555555</v>
      </c>
      <c r="D368" s="5" t="s">
        <v>75</v>
      </c>
      <c r="E368" s="2">
        <v>530.48699999999997</v>
      </c>
      <c r="F368" s="2">
        <v>30.068000000000001</v>
      </c>
      <c r="G368" s="2">
        <v>18.850999999999999</v>
      </c>
      <c r="H368" s="2">
        <v>10.183999999999999</v>
      </c>
      <c r="I368" s="2">
        <v>0</v>
      </c>
      <c r="J368" s="2">
        <v>0</v>
      </c>
      <c r="K368" s="2">
        <v>0</v>
      </c>
      <c r="L368" s="2">
        <v>46.837000000000003</v>
      </c>
      <c r="M368" s="2">
        <v>29.861999999999998</v>
      </c>
      <c r="N368" s="2">
        <v>412.85199999999998</v>
      </c>
      <c r="O368" s="2">
        <v>0</v>
      </c>
      <c r="P368" s="2">
        <v>82.578000000000003</v>
      </c>
      <c r="Q368" s="2">
        <v>0</v>
      </c>
      <c r="R368" s="3">
        <v>50692</v>
      </c>
      <c r="S368" s="3">
        <v>0</v>
      </c>
      <c r="T368" s="3">
        <v>-5082</v>
      </c>
      <c r="U368" s="3">
        <v>-197</v>
      </c>
      <c r="V368" s="3">
        <v>0</v>
      </c>
      <c r="W368" s="3">
        <v>63206</v>
      </c>
      <c r="X368" s="3">
        <v>52817</v>
      </c>
      <c r="Y368" s="4">
        <v>0.94830000000000003</v>
      </c>
      <c r="Z368" s="4">
        <v>1.05</v>
      </c>
      <c r="AA368" s="5" t="s">
        <v>75</v>
      </c>
      <c r="AB368" s="3">
        <v>171793</v>
      </c>
      <c r="AC368" s="3">
        <v>1731031</v>
      </c>
      <c r="AD368" s="2">
        <v>722.53327750000005</v>
      </c>
      <c r="AE368" s="3">
        <v>99005686</v>
      </c>
      <c r="AF368" s="3">
        <v>4521355</v>
      </c>
      <c r="AG368" s="3">
        <v>770962</v>
      </c>
      <c r="AH368" s="3">
        <v>5578388</v>
      </c>
      <c r="AI368" s="4">
        <v>1.17</v>
      </c>
      <c r="AJ368" s="3">
        <v>452188385</v>
      </c>
      <c r="AK368" s="3">
        <v>215505</v>
      </c>
      <c r="AL368" s="3">
        <v>0</v>
      </c>
      <c r="AM368" s="3">
        <v>0</v>
      </c>
      <c r="AN368" s="3">
        <v>167115</v>
      </c>
      <c r="AO368" s="3">
        <v>0</v>
      </c>
      <c r="AP368" s="3">
        <v>0</v>
      </c>
      <c r="AQ368" s="3">
        <v>4874</v>
      </c>
      <c r="AR368" s="3">
        <v>5047</v>
      </c>
      <c r="AS368" s="3">
        <v>5095382</v>
      </c>
      <c r="AT368" s="2">
        <v>1005.573</v>
      </c>
      <c r="AU368" s="2">
        <v>924.87199999999996</v>
      </c>
      <c r="AV368" s="5" t="s">
        <v>2040</v>
      </c>
      <c r="AW368" s="3">
        <v>0</v>
      </c>
      <c r="AX368" s="3">
        <v>199630</v>
      </c>
      <c r="AY368" s="3">
        <v>0</v>
      </c>
      <c r="AZ368" s="3">
        <v>8586</v>
      </c>
      <c r="BA368" s="3">
        <f t="shared" si="140"/>
        <v>6396</v>
      </c>
      <c r="BB368" s="3">
        <f t="shared" si="126"/>
        <v>4874</v>
      </c>
      <c r="BC368" s="3">
        <f t="shared" si="127"/>
        <v>5047</v>
      </c>
      <c r="BD368" s="3">
        <f t="shared" si="128"/>
        <v>6396</v>
      </c>
      <c r="BE368" s="3">
        <f t="shared" si="129"/>
        <v>5095379.9412399987</v>
      </c>
      <c r="BF368" s="3">
        <f t="shared" si="141"/>
        <v>4986563.9412399987</v>
      </c>
      <c r="BG368" s="2">
        <f t="shared" si="130"/>
        <v>1005.5600632885921</v>
      </c>
      <c r="BH368" s="6">
        <f t="shared" si="131"/>
        <v>1.4999999999999999E-2</v>
      </c>
      <c r="BI368" s="3">
        <f t="shared" si="142"/>
        <v>2432682.8156360099</v>
      </c>
      <c r="BJ368" s="3">
        <f t="shared" si="132"/>
        <v>516857872.53033632</v>
      </c>
      <c r="BK368" s="3">
        <f t="shared" si="143"/>
        <v>0</v>
      </c>
      <c r="BL368" s="3">
        <f t="shared" si="144"/>
        <v>0</v>
      </c>
      <c r="BM368" s="3">
        <f t="shared" si="133"/>
        <v>0</v>
      </c>
      <c r="BN368" s="3">
        <f t="shared" si="134"/>
        <v>0</v>
      </c>
      <c r="BO368" s="3">
        <f t="shared" si="145"/>
        <v>0</v>
      </c>
      <c r="BP368" s="3">
        <f t="shared" si="146"/>
        <v>0</v>
      </c>
      <c r="BQ368" s="3">
        <f t="shared" si="135"/>
        <v>321276440.22070521</v>
      </c>
      <c r="BR368" s="3">
        <f t="shared" si="147"/>
        <v>130911944.77929479</v>
      </c>
      <c r="BS368" s="3">
        <f t="shared" si="148"/>
        <v>223199.30833901154</v>
      </c>
      <c r="BT368" s="3">
        <f t="shared" si="136"/>
        <v>544.73393649861214</v>
      </c>
      <c r="BU368" s="3">
        <f t="shared" si="137"/>
        <v>8586</v>
      </c>
      <c r="BV368" s="3">
        <f t="shared" si="138"/>
        <v>6686.5109442143348</v>
      </c>
      <c r="BW368" s="3">
        <f t="shared" si="149"/>
        <v>207926.79739479724</v>
      </c>
      <c r="BX368" s="3">
        <f t="shared" si="139"/>
        <v>207926.79739479724</v>
      </c>
      <c r="BY368" s="3">
        <f t="shared" si="150"/>
        <v>807277.48628499825</v>
      </c>
    </row>
    <row r="369" spans="1:77" x14ac:dyDescent="0.25">
      <c r="A369">
        <v>246902</v>
      </c>
      <c r="B369" t="s">
        <v>436</v>
      </c>
      <c r="C369" s="37">
        <v>42779.493055555555</v>
      </c>
      <c r="D369" s="5" t="s">
        <v>75</v>
      </c>
      <c r="E369" s="2">
        <v>795.14800000000002</v>
      </c>
      <c r="F369" s="2">
        <v>96.33</v>
      </c>
      <c r="G369" s="2">
        <v>7.4989999999999997</v>
      </c>
      <c r="H369" s="2">
        <v>0</v>
      </c>
      <c r="I369" s="2">
        <v>0</v>
      </c>
      <c r="J369" s="2">
        <v>0</v>
      </c>
      <c r="K369" s="2">
        <v>0</v>
      </c>
      <c r="L369" s="2">
        <v>90.82</v>
      </c>
      <c r="M369" s="2">
        <v>44.826999999999998</v>
      </c>
      <c r="N369" s="2">
        <v>645.07399999999996</v>
      </c>
      <c r="O369" s="2">
        <v>2.5000000000000001E-2</v>
      </c>
      <c r="P369" s="2">
        <v>136.71600000000001</v>
      </c>
      <c r="Q369" s="2">
        <v>0</v>
      </c>
      <c r="R369" s="3">
        <v>85250</v>
      </c>
      <c r="S369" s="3">
        <v>0</v>
      </c>
      <c r="T369" s="3">
        <v>-3445</v>
      </c>
      <c r="U369" s="3">
        <v>-134</v>
      </c>
      <c r="V369" s="3">
        <v>0</v>
      </c>
      <c r="W369" s="3">
        <v>98328</v>
      </c>
      <c r="X369" s="3">
        <v>88606</v>
      </c>
      <c r="Y369" s="4">
        <v>1</v>
      </c>
      <c r="Z369" s="4">
        <v>1.07</v>
      </c>
      <c r="AA369" s="5" t="s">
        <v>75</v>
      </c>
      <c r="AB369" s="3">
        <v>36917</v>
      </c>
      <c r="AC369" s="3">
        <v>2272974</v>
      </c>
      <c r="AD369" s="2">
        <v>875.49933099999998</v>
      </c>
      <c r="AE369" s="3">
        <v>48583643</v>
      </c>
      <c r="AF369" s="3">
        <v>3589838</v>
      </c>
      <c r="AG369" s="3">
        <v>394883</v>
      </c>
      <c r="AH369" s="3">
        <v>4200111</v>
      </c>
      <c r="AI369" s="4">
        <v>1.17</v>
      </c>
      <c r="AJ369" s="3">
        <v>306551850</v>
      </c>
      <c r="AK369" s="3">
        <v>365957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5140</v>
      </c>
      <c r="AR369" s="3">
        <v>5395</v>
      </c>
      <c r="AS369" s="3">
        <v>7765749</v>
      </c>
      <c r="AT369" s="2">
        <v>1440.9489999999901</v>
      </c>
      <c r="AV369" s="5" t="s">
        <v>1973</v>
      </c>
      <c r="BA369" s="3">
        <f t="shared" si="140"/>
        <v>6481</v>
      </c>
      <c r="BB369" s="3">
        <f t="shared" si="126"/>
        <v>5140</v>
      </c>
      <c r="BC369" s="3">
        <f t="shared" si="127"/>
        <v>5395</v>
      </c>
      <c r="BD369" s="3">
        <f t="shared" si="128"/>
        <v>6481</v>
      </c>
      <c r="BE369" s="3">
        <f t="shared" si="129"/>
        <v>7765748.8989899997</v>
      </c>
      <c r="BF369" s="3">
        <f t="shared" si="141"/>
        <v>7585615.8989899997</v>
      </c>
      <c r="BG369" s="2">
        <f t="shared" si="130"/>
        <v>1440.9231688055961</v>
      </c>
      <c r="BH369" s="6">
        <f t="shared" si="131"/>
        <v>1.4999999999999999E-2</v>
      </c>
      <c r="BI369" s="3">
        <f t="shared" si="142"/>
        <v>3435731.1812049346</v>
      </c>
      <c r="BJ369" s="3">
        <f t="shared" si="132"/>
        <v>740634508.76607645</v>
      </c>
      <c r="BK369" s="3">
        <f t="shared" si="143"/>
        <v>0</v>
      </c>
      <c r="BL369" s="3">
        <f t="shared" si="144"/>
        <v>0</v>
      </c>
      <c r="BM369" s="3">
        <f t="shared" si="133"/>
        <v>0</v>
      </c>
      <c r="BN369" s="3">
        <f t="shared" si="134"/>
        <v>0</v>
      </c>
      <c r="BO369" s="3">
        <f t="shared" si="145"/>
        <v>0</v>
      </c>
      <c r="BP369" s="3">
        <f t="shared" si="146"/>
        <v>0</v>
      </c>
      <c r="BQ369" s="3">
        <f t="shared" si="135"/>
        <v>460374952.43338794</v>
      </c>
      <c r="BR369" s="3">
        <f t="shared" si="147"/>
        <v>0</v>
      </c>
      <c r="BS369" s="3">
        <f t="shared" si="148"/>
        <v>0</v>
      </c>
      <c r="BT369" s="3">
        <f t="shared" si="136"/>
        <v>0</v>
      </c>
      <c r="BU369" s="3">
        <f t="shared" si="137"/>
        <v>0</v>
      </c>
      <c r="BV369" s="3">
        <f t="shared" si="138"/>
        <v>0</v>
      </c>
      <c r="BW369" s="3">
        <f t="shared" si="149"/>
        <v>0</v>
      </c>
      <c r="BX369" s="3">
        <f t="shared" si="139"/>
        <v>0</v>
      </c>
      <c r="BY369" s="3">
        <f t="shared" si="150"/>
        <v>4700230.3989899997</v>
      </c>
    </row>
    <row r="370" spans="1:77" x14ac:dyDescent="0.25">
      <c r="A370">
        <v>247901</v>
      </c>
      <c r="B370" t="s">
        <v>437</v>
      </c>
      <c r="C370" s="37">
        <v>42779.493055555555</v>
      </c>
      <c r="D370" s="5" t="s">
        <v>75</v>
      </c>
      <c r="E370" s="2">
        <v>3234.5540000000001</v>
      </c>
      <c r="F370" s="2">
        <v>270.673</v>
      </c>
      <c r="G370" s="2">
        <v>111.336</v>
      </c>
      <c r="H370" s="2">
        <v>3.0649999999999999</v>
      </c>
      <c r="I370" s="2">
        <v>0</v>
      </c>
      <c r="J370" s="2">
        <v>0</v>
      </c>
      <c r="K370" s="2">
        <v>0</v>
      </c>
      <c r="L370" s="2">
        <v>325.2</v>
      </c>
      <c r="M370" s="2">
        <v>171.57599999999999</v>
      </c>
      <c r="N370" s="2">
        <v>2316.1709999999998</v>
      </c>
      <c r="O370" s="2">
        <v>0.49399999999999999</v>
      </c>
      <c r="P370" s="2">
        <v>112.584</v>
      </c>
      <c r="Q370" s="2">
        <v>0</v>
      </c>
      <c r="R370" s="3">
        <v>298043</v>
      </c>
      <c r="S370" s="3">
        <v>0</v>
      </c>
      <c r="T370" s="3">
        <v>-13279</v>
      </c>
      <c r="U370" s="3">
        <v>-514</v>
      </c>
      <c r="V370" s="3">
        <v>0</v>
      </c>
      <c r="W370" s="3">
        <v>769441</v>
      </c>
      <c r="X370" s="3">
        <v>63858</v>
      </c>
      <c r="Y370" s="4">
        <v>1</v>
      </c>
      <c r="Z370" s="4">
        <v>1.08</v>
      </c>
      <c r="AA370" s="5" t="s">
        <v>75</v>
      </c>
      <c r="AB370" s="3">
        <v>682513</v>
      </c>
      <c r="AC370" s="3">
        <v>7671588</v>
      </c>
      <c r="AD370" s="2">
        <v>3262.5928976999999</v>
      </c>
      <c r="AE370" s="3">
        <v>242518678</v>
      </c>
      <c r="AF370" s="3">
        <v>11567749</v>
      </c>
      <c r="AG370" s="3">
        <v>0</v>
      </c>
      <c r="AH370" s="3">
        <v>12030459</v>
      </c>
      <c r="AI370" s="4">
        <v>1.04</v>
      </c>
      <c r="AJ370" s="3">
        <v>1181671401</v>
      </c>
      <c r="AK370" s="3">
        <v>1449347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5140</v>
      </c>
      <c r="AR370" s="3">
        <v>5432</v>
      </c>
      <c r="AS370" s="3">
        <v>27004505</v>
      </c>
      <c r="AT370" s="2">
        <v>4913.0959999999995</v>
      </c>
      <c r="AV370" s="5" t="s">
        <v>1979</v>
      </c>
      <c r="AX370" s="3">
        <v>0</v>
      </c>
      <c r="AZ370" s="3">
        <v>0</v>
      </c>
      <c r="BA370" s="3">
        <f t="shared" si="140"/>
        <v>5672</v>
      </c>
      <c r="BB370" s="3">
        <f t="shared" si="126"/>
        <v>5140</v>
      </c>
      <c r="BC370" s="3">
        <f t="shared" si="127"/>
        <v>5432</v>
      </c>
      <c r="BD370" s="3">
        <f t="shared" si="128"/>
        <v>5672</v>
      </c>
      <c r="BE370" s="3">
        <f t="shared" si="129"/>
        <v>27004502.533919994</v>
      </c>
      <c r="BF370" s="3">
        <f t="shared" si="141"/>
        <v>25950297.533919994</v>
      </c>
      <c r="BG370" s="2">
        <f t="shared" si="130"/>
        <v>4912.9983712422236</v>
      </c>
      <c r="BH370" s="6">
        <f t="shared" si="131"/>
        <v>1.4999999999999999E-2</v>
      </c>
      <c r="BI370" s="3">
        <f t="shared" si="142"/>
        <v>11130734.515878743</v>
      </c>
      <c r="BJ370" s="3">
        <f t="shared" si="132"/>
        <v>2525281162.8185029</v>
      </c>
      <c r="BK370" s="3">
        <f t="shared" si="143"/>
        <v>0</v>
      </c>
      <c r="BL370" s="3">
        <f t="shared" si="144"/>
        <v>0</v>
      </c>
      <c r="BM370" s="3">
        <f t="shared" si="133"/>
        <v>0</v>
      </c>
      <c r="BN370" s="3">
        <f t="shared" si="134"/>
        <v>0</v>
      </c>
      <c r="BO370" s="3">
        <f t="shared" si="145"/>
        <v>0</v>
      </c>
      <c r="BP370" s="3">
        <f t="shared" si="146"/>
        <v>0</v>
      </c>
      <c r="BQ370" s="3">
        <f t="shared" si="135"/>
        <v>1569702979.6118903</v>
      </c>
      <c r="BR370" s="3">
        <f t="shared" si="147"/>
        <v>0</v>
      </c>
      <c r="BS370" s="3">
        <f t="shared" si="148"/>
        <v>0</v>
      </c>
      <c r="BT370" s="3">
        <f t="shared" si="136"/>
        <v>0</v>
      </c>
      <c r="BU370" s="3">
        <f t="shared" si="137"/>
        <v>0</v>
      </c>
      <c r="BV370" s="3">
        <f t="shared" si="138"/>
        <v>0</v>
      </c>
      <c r="BW370" s="3">
        <f t="shared" si="149"/>
        <v>0</v>
      </c>
      <c r="BX370" s="3">
        <f t="shared" si="139"/>
        <v>0</v>
      </c>
      <c r="BY370" s="3">
        <f t="shared" si="150"/>
        <v>15187788.523919994</v>
      </c>
    </row>
    <row r="371" spans="1:77" x14ac:dyDescent="0.25">
      <c r="A371">
        <v>178914</v>
      </c>
      <c r="B371" t="s">
        <v>438</v>
      </c>
      <c r="C371" s="37">
        <v>42779.493055555555</v>
      </c>
      <c r="D371" s="5" t="s">
        <v>75</v>
      </c>
      <c r="E371" s="2">
        <v>5237.3710000000001</v>
      </c>
      <c r="F371" s="2">
        <v>449.66</v>
      </c>
      <c r="G371" s="2">
        <v>162.79</v>
      </c>
      <c r="H371" s="2">
        <v>0</v>
      </c>
      <c r="I371" s="2">
        <v>0</v>
      </c>
      <c r="J371" s="2">
        <v>0</v>
      </c>
      <c r="K371" s="2">
        <v>0</v>
      </c>
      <c r="L371" s="2">
        <v>266.73500000000001</v>
      </c>
      <c r="M371" s="2">
        <v>282.33100000000002</v>
      </c>
      <c r="N371" s="2">
        <v>2740.855</v>
      </c>
      <c r="O371" s="2">
        <v>0.43</v>
      </c>
      <c r="P371" s="2">
        <v>169.45</v>
      </c>
      <c r="Q371" s="2">
        <v>0</v>
      </c>
      <c r="R371" s="3">
        <v>518110</v>
      </c>
      <c r="S371" s="3">
        <v>0</v>
      </c>
      <c r="T371" s="3">
        <v>-30615</v>
      </c>
      <c r="U371" s="3">
        <v>-1183</v>
      </c>
      <c r="V371" s="3">
        <v>0</v>
      </c>
      <c r="W371" s="3">
        <v>539386</v>
      </c>
      <c r="X371" s="3">
        <v>92909</v>
      </c>
      <c r="Y371" s="4">
        <v>0.98939999999999995</v>
      </c>
      <c r="Z371" s="4">
        <v>1.1100000000000001</v>
      </c>
      <c r="AA371" s="5" t="s">
        <v>75</v>
      </c>
      <c r="AB371" s="3">
        <v>2511886</v>
      </c>
      <c r="AC371" s="3">
        <v>13949599</v>
      </c>
      <c r="AD371" s="2">
        <v>5886.7272940000003</v>
      </c>
      <c r="AE371" s="3">
        <v>706389903</v>
      </c>
      <c r="AF371" s="3">
        <v>28400759</v>
      </c>
      <c r="AG371" s="3">
        <v>0</v>
      </c>
      <c r="AH371" s="3">
        <v>29853234</v>
      </c>
      <c r="AI371" s="4">
        <v>1.04</v>
      </c>
      <c r="AJ371" s="3">
        <v>2724423957</v>
      </c>
      <c r="AK371" s="3">
        <v>2114578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5086</v>
      </c>
      <c r="AR371" s="3">
        <v>5483</v>
      </c>
      <c r="AS371" s="3">
        <v>38453886</v>
      </c>
      <c r="AT371" s="2">
        <v>7092.9930000000004</v>
      </c>
      <c r="AU371" s="2">
        <v>7092.9930000000004</v>
      </c>
      <c r="AV371" s="5" t="s">
        <v>1824</v>
      </c>
      <c r="AW371" s="3">
        <v>0</v>
      </c>
      <c r="AX371" s="3">
        <v>0</v>
      </c>
      <c r="AY371" s="3">
        <v>0</v>
      </c>
      <c r="AZ371" s="3">
        <v>0</v>
      </c>
      <c r="BA371" s="3">
        <f t="shared" si="140"/>
        <v>5483</v>
      </c>
      <c r="BB371" s="3">
        <f t="shared" si="126"/>
        <v>5086</v>
      </c>
      <c r="BC371" s="3">
        <f t="shared" si="127"/>
        <v>5483</v>
      </c>
      <c r="BD371" s="3">
        <f t="shared" si="128"/>
        <v>5483</v>
      </c>
      <c r="BE371" s="3">
        <f t="shared" si="129"/>
        <v>38453885.672409996</v>
      </c>
      <c r="BF371" s="3">
        <f t="shared" si="141"/>
        <v>37427004.672409996</v>
      </c>
      <c r="BG371" s="2">
        <f t="shared" si="130"/>
        <v>7092.418793302726</v>
      </c>
      <c r="BH371" s="6">
        <f t="shared" si="131"/>
        <v>1.4999999999999999E-2</v>
      </c>
      <c r="BI371" s="3">
        <f t="shared" si="142"/>
        <v>17718470.101050854</v>
      </c>
      <c r="BJ371" s="3">
        <f t="shared" si="132"/>
        <v>3645503259.7576013</v>
      </c>
      <c r="BK371" s="3">
        <f t="shared" si="143"/>
        <v>0</v>
      </c>
      <c r="BL371" s="3">
        <f t="shared" si="144"/>
        <v>0</v>
      </c>
      <c r="BM371" s="3">
        <f t="shared" si="133"/>
        <v>0</v>
      </c>
      <c r="BN371" s="3">
        <f t="shared" si="134"/>
        <v>0</v>
      </c>
      <c r="BO371" s="3">
        <f t="shared" si="145"/>
        <v>0</v>
      </c>
      <c r="BP371" s="3">
        <f t="shared" si="146"/>
        <v>0</v>
      </c>
      <c r="BQ371" s="3">
        <f t="shared" si="135"/>
        <v>2266027804.4602208</v>
      </c>
      <c r="BR371" s="3">
        <f t="shared" si="147"/>
        <v>458396152.53977919</v>
      </c>
      <c r="BS371" s="3">
        <f t="shared" si="148"/>
        <v>0</v>
      </c>
      <c r="BT371" s="3">
        <f t="shared" si="136"/>
        <v>0</v>
      </c>
      <c r="BU371" s="3">
        <f t="shared" si="137"/>
        <v>0</v>
      </c>
      <c r="BV371" s="3">
        <f t="shared" si="138"/>
        <v>0</v>
      </c>
      <c r="BW371" s="3">
        <f t="shared" si="149"/>
        <v>0</v>
      </c>
      <c r="BX371" s="3">
        <f t="shared" si="139"/>
        <v>0</v>
      </c>
      <c r="BY371" s="3">
        <f t="shared" si="150"/>
        <v>11498435.041851997</v>
      </c>
    </row>
    <row r="372" spans="1:77" x14ac:dyDescent="0.25">
      <c r="A372">
        <v>77901</v>
      </c>
      <c r="B372" t="s">
        <v>439</v>
      </c>
      <c r="C372" s="37">
        <v>42779.493055555555</v>
      </c>
      <c r="D372" s="5" t="s">
        <v>75</v>
      </c>
      <c r="E372" s="2">
        <v>572.07600000000002</v>
      </c>
      <c r="F372" s="2">
        <v>30.478000000000002</v>
      </c>
      <c r="G372" s="2">
        <v>24.341999999999999</v>
      </c>
      <c r="H372" s="2">
        <v>0.47299999999999998</v>
      </c>
      <c r="I372" s="2">
        <v>0</v>
      </c>
      <c r="J372" s="2">
        <v>0</v>
      </c>
      <c r="K372" s="2">
        <v>0</v>
      </c>
      <c r="L372" s="2">
        <v>39.578000000000003</v>
      </c>
      <c r="M372" s="2">
        <v>20.891999999999999</v>
      </c>
      <c r="N372" s="2">
        <v>526.92499999999995</v>
      </c>
      <c r="O372" s="2">
        <v>0.17599999999999999</v>
      </c>
      <c r="P372" s="2">
        <v>48.585000000000001</v>
      </c>
      <c r="Q372" s="2">
        <v>0</v>
      </c>
      <c r="R372" s="3">
        <v>46565</v>
      </c>
      <c r="S372" s="3">
        <v>0</v>
      </c>
      <c r="T372" s="3">
        <v>-3019</v>
      </c>
      <c r="U372" s="3">
        <v>-117</v>
      </c>
      <c r="V372" s="3">
        <v>0</v>
      </c>
      <c r="W372" s="3">
        <v>97125</v>
      </c>
      <c r="X372" s="3">
        <v>36988</v>
      </c>
      <c r="Y372" s="4">
        <v>1</v>
      </c>
      <c r="Z372" s="4">
        <v>1.07</v>
      </c>
      <c r="AA372" s="5" t="s">
        <v>76</v>
      </c>
      <c r="AB372" s="3">
        <v>198138</v>
      </c>
      <c r="AC372" s="3">
        <v>4229047</v>
      </c>
      <c r="AD372" s="2">
        <v>1782.2378887</v>
      </c>
      <c r="AE372" s="3">
        <v>115285907</v>
      </c>
      <c r="AF372" s="3">
        <v>2821423</v>
      </c>
      <c r="AG372" s="3">
        <v>150100</v>
      </c>
      <c r="AH372" s="3">
        <v>3140808</v>
      </c>
      <c r="AI372" s="4">
        <v>1.1132</v>
      </c>
      <c r="AJ372" s="3">
        <v>268662053</v>
      </c>
      <c r="AK372" s="3">
        <v>285309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5140</v>
      </c>
      <c r="AR372" s="3">
        <v>5395</v>
      </c>
      <c r="AS372" s="3">
        <v>6214413</v>
      </c>
      <c r="AT372" s="2">
        <v>1153.758</v>
      </c>
      <c r="AV372" s="5" t="s">
        <v>1525</v>
      </c>
      <c r="BA372" s="3">
        <f t="shared" si="140"/>
        <v>7613</v>
      </c>
      <c r="BB372" s="3">
        <f t="shared" si="126"/>
        <v>5140</v>
      </c>
      <c r="BC372" s="3">
        <f t="shared" si="127"/>
        <v>5395</v>
      </c>
      <c r="BD372" s="3">
        <f t="shared" si="128"/>
        <v>7613</v>
      </c>
      <c r="BE372" s="3">
        <f t="shared" si="129"/>
        <v>6214412.4736000001</v>
      </c>
      <c r="BF372" s="3">
        <f t="shared" si="141"/>
        <v>6073741.4736000001</v>
      </c>
      <c r="BG372" s="2">
        <f t="shared" si="130"/>
        <v>1153.735560458704</v>
      </c>
      <c r="BH372" s="6">
        <f t="shared" si="131"/>
        <v>1.4999999999999999E-2</v>
      </c>
      <c r="BI372" s="3">
        <f t="shared" si="142"/>
        <v>2580638.806190508</v>
      </c>
      <c r="BJ372" s="3">
        <f t="shared" si="132"/>
        <v>593020078.07577384</v>
      </c>
      <c r="BK372" s="3">
        <f t="shared" si="143"/>
        <v>0</v>
      </c>
      <c r="BL372" s="3">
        <f t="shared" si="144"/>
        <v>0</v>
      </c>
      <c r="BM372" s="3">
        <f t="shared" si="133"/>
        <v>0</v>
      </c>
      <c r="BN372" s="3">
        <f t="shared" si="134"/>
        <v>0</v>
      </c>
      <c r="BO372" s="3">
        <f t="shared" si="145"/>
        <v>0</v>
      </c>
      <c r="BP372" s="3">
        <f t="shared" si="146"/>
        <v>0</v>
      </c>
      <c r="BQ372" s="3">
        <f t="shared" si="135"/>
        <v>368618511.56655592</v>
      </c>
      <c r="BR372" s="3">
        <f t="shared" si="147"/>
        <v>0</v>
      </c>
      <c r="BS372" s="3">
        <f t="shared" si="148"/>
        <v>0</v>
      </c>
      <c r="BT372" s="3">
        <f t="shared" si="136"/>
        <v>0</v>
      </c>
      <c r="BU372" s="3">
        <f t="shared" si="137"/>
        <v>0</v>
      </c>
      <c r="BV372" s="3">
        <f t="shared" si="138"/>
        <v>0</v>
      </c>
      <c r="BW372" s="3">
        <f t="shared" si="149"/>
        <v>0</v>
      </c>
      <c r="BX372" s="3">
        <f t="shared" si="139"/>
        <v>0</v>
      </c>
      <c r="BY372" s="3">
        <f t="shared" si="150"/>
        <v>3527791.9436000003</v>
      </c>
    </row>
    <row r="373" spans="1:77" x14ac:dyDescent="0.25">
      <c r="A373">
        <v>57817</v>
      </c>
      <c r="B373" t="s">
        <v>440</v>
      </c>
      <c r="C373" s="37">
        <v>42776.52847222222</v>
      </c>
      <c r="D373" s="5" t="s">
        <v>76</v>
      </c>
      <c r="E373" s="2">
        <v>867.80799999999999</v>
      </c>
      <c r="F373" s="2">
        <v>22.69</v>
      </c>
      <c r="G373" s="2">
        <v>104.27500000000001</v>
      </c>
      <c r="H373" s="2">
        <v>0</v>
      </c>
      <c r="I373" s="2">
        <v>0</v>
      </c>
      <c r="J373" s="2">
        <v>0</v>
      </c>
      <c r="K373" s="2">
        <v>0</v>
      </c>
      <c r="L373" s="2">
        <v>45.930999999999997</v>
      </c>
      <c r="M373" s="2">
        <v>0</v>
      </c>
      <c r="N373" s="2">
        <v>968.67</v>
      </c>
      <c r="O373" s="2">
        <v>0</v>
      </c>
      <c r="P373" s="2">
        <v>9.7479999999999993</v>
      </c>
      <c r="Q373" s="2">
        <v>0</v>
      </c>
      <c r="R373" s="3">
        <v>52276</v>
      </c>
      <c r="S373" s="3">
        <v>0</v>
      </c>
      <c r="T373" s="3">
        <v>0</v>
      </c>
      <c r="U373" s="3">
        <v>0</v>
      </c>
      <c r="V373" s="3">
        <v>0</v>
      </c>
      <c r="W373" s="3">
        <v>30976</v>
      </c>
      <c r="X373" s="3">
        <v>6302</v>
      </c>
      <c r="Y373" s="4">
        <v>0</v>
      </c>
      <c r="Z373" s="4">
        <v>1</v>
      </c>
      <c r="AA373" s="5" t="s">
        <v>75</v>
      </c>
      <c r="AB373" s="3">
        <v>0</v>
      </c>
      <c r="AC373" s="3">
        <v>0</v>
      </c>
      <c r="AD373" s="2">
        <v>0</v>
      </c>
      <c r="AE373" s="3">
        <v>0</v>
      </c>
      <c r="AF373" s="3">
        <v>0</v>
      </c>
      <c r="AG373" s="3">
        <v>0</v>
      </c>
      <c r="AH373" s="3">
        <v>0</v>
      </c>
      <c r="AI373" s="4">
        <v>0</v>
      </c>
      <c r="AJ373" s="3">
        <v>0</v>
      </c>
      <c r="AK373" s="3">
        <v>395197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5050</v>
      </c>
      <c r="AR373" s="3">
        <v>5334</v>
      </c>
      <c r="AS373" s="3">
        <v>8241540</v>
      </c>
      <c r="AT373" s="2">
        <v>1572.54</v>
      </c>
      <c r="AV373" s="5" t="s">
        <v>2031</v>
      </c>
      <c r="AX373" s="3">
        <v>0</v>
      </c>
      <c r="AZ373" s="3">
        <v>0</v>
      </c>
      <c r="BA373" s="3">
        <f t="shared" si="140"/>
        <v>6465</v>
      </c>
      <c r="BB373" s="3">
        <f t="shared" si="126"/>
        <v>5050</v>
      </c>
      <c r="BC373" s="3">
        <f t="shared" si="127"/>
        <v>5335</v>
      </c>
      <c r="BD373" s="3">
        <f t="shared" si="128"/>
        <v>6465</v>
      </c>
      <c r="BE373" s="3">
        <f t="shared" si="129"/>
        <v>8241539.9097499996</v>
      </c>
      <c r="BF373" s="3">
        <f t="shared" si="141"/>
        <v>8158287.9097499996</v>
      </c>
      <c r="BG373" s="2">
        <f t="shared" si="130"/>
        <v>1572.3518320590485</v>
      </c>
      <c r="BH373" s="6">
        <f t="shared" si="131"/>
        <v>1.4999999999999999E-2</v>
      </c>
      <c r="BI373" s="3">
        <f t="shared" si="142"/>
        <v>0</v>
      </c>
      <c r="BJ373" s="3">
        <f t="shared" si="132"/>
        <v>808188841.67835093</v>
      </c>
      <c r="BK373" s="3">
        <f t="shared" si="143"/>
        <v>0</v>
      </c>
      <c r="BL373" s="3">
        <f t="shared" si="144"/>
        <v>0</v>
      </c>
      <c r="BM373" s="3">
        <f t="shared" si="133"/>
        <v>0</v>
      </c>
      <c r="BN373" s="3">
        <f t="shared" si="134"/>
        <v>0</v>
      </c>
      <c r="BO373" s="3">
        <f t="shared" si="145"/>
        <v>0</v>
      </c>
      <c r="BP373" s="3">
        <f t="shared" si="146"/>
        <v>0</v>
      </c>
      <c r="BQ373" s="3">
        <f t="shared" si="135"/>
        <v>502366410.342866</v>
      </c>
      <c r="BR373" s="3">
        <f t="shared" si="147"/>
        <v>0</v>
      </c>
      <c r="BS373" s="3">
        <f t="shared" si="148"/>
        <v>0</v>
      </c>
      <c r="BT373" s="3">
        <f t="shared" si="136"/>
        <v>0</v>
      </c>
      <c r="BU373" s="3">
        <f t="shared" si="137"/>
        <v>0</v>
      </c>
      <c r="BV373" s="3">
        <f t="shared" si="138"/>
        <v>0</v>
      </c>
      <c r="BW373" s="3">
        <f t="shared" si="149"/>
        <v>0</v>
      </c>
      <c r="BX373" s="3">
        <f t="shared" si="139"/>
        <v>0</v>
      </c>
      <c r="BY373" s="3">
        <f t="shared" si="150"/>
        <v>8241539.9097499996</v>
      </c>
    </row>
    <row r="374" spans="1:77" x14ac:dyDescent="0.25">
      <c r="A374">
        <v>148902</v>
      </c>
      <c r="B374" t="s">
        <v>441</v>
      </c>
      <c r="C374" s="37">
        <v>42779.493055555555</v>
      </c>
      <c r="D374" s="5" t="s">
        <v>75</v>
      </c>
      <c r="E374" s="2">
        <v>161.20500000000001</v>
      </c>
      <c r="F374" s="2">
        <v>16.629000000000001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7.0250000000000004</v>
      </c>
      <c r="M374" s="2">
        <v>8.6880000000000006</v>
      </c>
      <c r="N374" s="2">
        <v>105.557</v>
      </c>
      <c r="O374" s="2">
        <v>0</v>
      </c>
      <c r="P374" s="2">
        <v>13.898999999999999</v>
      </c>
      <c r="Q374" s="2">
        <v>0</v>
      </c>
      <c r="R374" s="3">
        <v>14416</v>
      </c>
      <c r="S374" s="3">
        <v>0</v>
      </c>
      <c r="T374" s="3">
        <v>0</v>
      </c>
      <c r="U374" s="3">
        <v>0</v>
      </c>
      <c r="V374" s="3">
        <v>0</v>
      </c>
      <c r="W374" s="3">
        <v>23969</v>
      </c>
      <c r="X374" s="3">
        <v>10266</v>
      </c>
      <c r="Y374" s="4">
        <v>1</v>
      </c>
      <c r="Z374" s="4">
        <v>1.08</v>
      </c>
      <c r="AA374" s="5" t="s">
        <v>75</v>
      </c>
      <c r="AB374" s="3">
        <v>477637</v>
      </c>
      <c r="AC374" s="3">
        <v>620347</v>
      </c>
      <c r="AD374" s="2">
        <v>220.6245571</v>
      </c>
      <c r="AE374" s="3">
        <v>80732630</v>
      </c>
      <c r="AF374" s="3">
        <v>1843706</v>
      </c>
      <c r="AG374" s="3">
        <v>0</v>
      </c>
      <c r="AH374" s="3">
        <v>1917454</v>
      </c>
      <c r="AI374" s="4">
        <v>1.04</v>
      </c>
      <c r="AJ374" s="3">
        <v>180664842</v>
      </c>
      <c r="AK374" s="3">
        <v>61304</v>
      </c>
      <c r="AL374" s="3">
        <v>0</v>
      </c>
      <c r="AM374" s="3">
        <v>0</v>
      </c>
      <c r="AN374" s="3">
        <v>29247</v>
      </c>
      <c r="AO374" s="3">
        <v>0</v>
      </c>
      <c r="AP374" s="3">
        <v>0</v>
      </c>
      <c r="AQ374" s="3">
        <v>5140</v>
      </c>
      <c r="AR374" s="3">
        <v>5432</v>
      </c>
      <c r="AS374" s="3">
        <v>1595809</v>
      </c>
      <c r="AT374" s="2">
        <v>294.85700000000003</v>
      </c>
      <c r="AU374" s="2">
        <v>245.72</v>
      </c>
      <c r="AV374" s="5" t="s">
        <v>1745</v>
      </c>
      <c r="AW374" s="3">
        <v>266212</v>
      </c>
      <c r="AX374" s="3">
        <v>0</v>
      </c>
      <c r="AY374" s="3">
        <v>6656</v>
      </c>
      <c r="AZ374" s="3">
        <v>0</v>
      </c>
      <c r="BA374" s="3">
        <f t="shared" si="140"/>
        <v>7386</v>
      </c>
      <c r="BB374" s="3">
        <f t="shared" si="126"/>
        <v>5140</v>
      </c>
      <c r="BC374" s="3">
        <f t="shared" si="127"/>
        <v>5432</v>
      </c>
      <c r="BD374" s="3">
        <f t="shared" si="128"/>
        <v>7386</v>
      </c>
      <c r="BE374" s="3">
        <f t="shared" si="129"/>
        <v>1595808.85146</v>
      </c>
      <c r="BF374" s="3">
        <f t="shared" si="141"/>
        <v>1557423.85146</v>
      </c>
      <c r="BG374" s="2">
        <f t="shared" si="130"/>
        <v>294.85676746307945</v>
      </c>
      <c r="BH374" s="6">
        <f t="shared" si="131"/>
        <v>1.4999999999999999E-2</v>
      </c>
      <c r="BI374" s="3">
        <f t="shared" si="142"/>
        <v>1406112.0357382167</v>
      </c>
      <c r="BJ374" s="3">
        <f t="shared" si="132"/>
        <v>163376827.00958329</v>
      </c>
      <c r="BK374" s="3">
        <f t="shared" si="143"/>
        <v>17288014.990416706</v>
      </c>
      <c r="BL374" s="3">
        <f t="shared" si="144"/>
        <v>176426.22999067645</v>
      </c>
      <c r="BM374" s="3">
        <f t="shared" si="133"/>
        <v>5654.5413027296117</v>
      </c>
      <c r="BN374" s="3">
        <f t="shared" si="134"/>
        <v>2496.0642505946203</v>
      </c>
      <c r="BO374" s="3">
        <f t="shared" si="145"/>
        <v>2691.036107534947</v>
      </c>
      <c r="BP374" s="3">
        <f t="shared" si="146"/>
        <v>173930.16574008184</v>
      </c>
      <c r="BQ374" s="3">
        <f t="shared" si="135"/>
        <v>105495601.41147044</v>
      </c>
      <c r="BR374" s="3">
        <f t="shared" si="147"/>
        <v>75169240.588529557</v>
      </c>
      <c r="BS374" s="3">
        <f t="shared" si="148"/>
        <v>0</v>
      </c>
      <c r="BT374" s="3">
        <f t="shared" si="136"/>
        <v>0</v>
      </c>
      <c r="BU374" s="3">
        <f t="shared" si="137"/>
        <v>0</v>
      </c>
      <c r="BV374" s="3">
        <f t="shared" si="138"/>
        <v>0</v>
      </c>
      <c r="BW374" s="3">
        <f t="shared" si="149"/>
        <v>0</v>
      </c>
      <c r="BX374" s="3">
        <f t="shared" si="139"/>
        <v>173930.16574008184</v>
      </c>
      <c r="BY374" s="3">
        <f t="shared" si="150"/>
        <v>0</v>
      </c>
    </row>
    <row r="375" spans="1:77" x14ac:dyDescent="0.25">
      <c r="A375">
        <v>169910</v>
      </c>
      <c r="B375" t="s">
        <v>442</v>
      </c>
      <c r="C375" s="37">
        <v>42779.493055555555</v>
      </c>
      <c r="D375" s="5" t="s">
        <v>75</v>
      </c>
      <c r="E375" s="2">
        <v>159.434</v>
      </c>
      <c r="F375" s="2">
        <v>4.43</v>
      </c>
      <c r="G375" s="2">
        <v>11.531000000000001</v>
      </c>
      <c r="H375" s="2">
        <v>0</v>
      </c>
      <c r="I375" s="2">
        <v>0</v>
      </c>
      <c r="J375" s="2">
        <v>0</v>
      </c>
      <c r="K375" s="2">
        <v>0</v>
      </c>
      <c r="L375" s="2">
        <v>10.16</v>
      </c>
      <c r="M375" s="2">
        <v>1.8919999999999999</v>
      </c>
      <c r="N375" s="2">
        <v>100.655</v>
      </c>
      <c r="O375" s="2">
        <v>0</v>
      </c>
      <c r="P375" s="2">
        <v>0</v>
      </c>
      <c r="Q375" s="2">
        <v>0</v>
      </c>
      <c r="R375" s="3">
        <v>13750</v>
      </c>
      <c r="S375" s="3">
        <v>0</v>
      </c>
      <c r="T375" s="3">
        <v>0</v>
      </c>
      <c r="U375" s="3">
        <v>0</v>
      </c>
      <c r="V375" s="3">
        <v>0</v>
      </c>
      <c r="W375" s="3">
        <v>26364</v>
      </c>
      <c r="X375" s="3">
        <v>0</v>
      </c>
      <c r="Y375" s="4">
        <v>1</v>
      </c>
      <c r="Z375" s="4">
        <v>1.06</v>
      </c>
      <c r="AA375" s="5" t="s">
        <v>75</v>
      </c>
      <c r="AB375" s="3">
        <v>65445</v>
      </c>
      <c r="AC375" s="3">
        <v>592890</v>
      </c>
      <c r="AD375" s="2">
        <v>244.70134959999999</v>
      </c>
      <c r="AE375" s="3">
        <v>16541543</v>
      </c>
      <c r="AF375" s="3">
        <v>3609514</v>
      </c>
      <c r="AG375" s="3">
        <v>0</v>
      </c>
      <c r="AH375" s="3">
        <v>3753895</v>
      </c>
      <c r="AI375" s="4">
        <v>1.04</v>
      </c>
      <c r="AJ375" s="3">
        <v>334210385</v>
      </c>
      <c r="AK375" s="3">
        <v>65689</v>
      </c>
      <c r="AL375" s="3">
        <v>0</v>
      </c>
      <c r="AM375" s="3">
        <v>0</v>
      </c>
      <c r="AN375" s="3">
        <v>57000</v>
      </c>
      <c r="AO375" s="3">
        <v>0</v>
      </c>
      <c r="AP375" s="3">
        <v>0</v>
      </c>
      <c r="AQ375" s="3">
        <v>5140</v>
      </c>
      <c r="AR375" s="3">
        <v>5359</v>
      </c>
      <c r="AS375" s="3">
        <v>1575338</v>
      </c>
      <c r="AT375" s="2">
        <v>292.57900000000001</v>
      </c>
      <c r="AU375" s="2">
        <v>305.60500000000002</v>
      </c>
      <c r="AV375" s="5" t="s">
        <v>1796</v>
      </c>
      <c r="AW375" s="3">
        <v>1241040</v>
      </c>
      <c r="AX375" s="3">
        <v>0</v>
      </c>
      <c r="AY375" s="3">
        <v>27569</v>
      </c>
      <c r="AZ375" s="3">
        <v>0</v>
      </c>
      <c r="BA375" s="3">
        <f t="shared" si="140"/>
        <v>7289</v>
      </c>
      <c r="BB375" s="3">
        <f t="shared" si="126"/>
        <v>5140</v>
      </c>
      <c r="BC375" s="3">
        <f t="shared" si="127"/>
        <v>5359</v>
      </c>
      <c r="BD375" s="3">
        <f t="shared" si="128"/>
        <v>7289</v>
      </c>
      <c r="BE375" s="3">
        <f t="shared" si="129"/>
        <v>1575338.7784599999</v>
      </c>
      <c r="BF375" s="3">
        <f t="shared" si="141"/>
        <v>1535224.7784599999</v>
      </c>
      <c r="BG375" s="2">
        <f t="shared" si="130"/>
        <v>292.57892190982295</v>
      </c>
      <c r="BH375" s="6">
        <f t="shared" si="131"/>
        <v>1.4999999999999999E-2</v>
      </c>
      <c r="BI375" s="3">
        <f t="shared" si="142"/>
        <v>721453.95965412725</v>
      </c>
      <c r="BJ375" s="3">
        <f t="shared" si="132"/>
        <v>150385565.86164901</v>
      </c>
      <c r="BK375" s="3">
        <f t="shared" si="143"/>
        <v>183824819.13835099</v>
      </c>
      <c r="BL375" s="3">
        <f t="shared" si="144"/>
        <v>1985331.0609344046</v>
      </c>
      <c r="BM375" s="3">
        <f t="shared" si="133"/>
        <v>5551.2643510464231</v>
      </c>
      <c r="BN375" s="3">
        <f t="shared" si="134"/>
        <v>27569</v>
      </c>
      <c r="BO375" s="3">
        <f t="shared" si="145"/>
        <v>30145.720770895579</v>
      </c>
      <c r="BP375" s="3">
        <f t="shared" si="146"/>
        <v>1957762.0609344048</v>
      </c>
      <c r="BQ375" s="3">
        <f t="shared" si="135"/>
        <v>93478965.550188437</v>
      </c>
      <c r="BR375" s="3">
        <f t="shared" si="147"/>
        <v>240731419.44981158</v>
      </c>
      <c r="BS375" s="3">
        <f t="shared" si="148"/>
        <v>0</v>
      </c>
      <c r="BT375" s="3">
        <f t="shared" si="136"/>
        <v>0</v>
      </c>
      <c r="BU375" s="3">
        <f t="shared" si="137"/>
        <v>0</v>
      </c>
      <c r="BV375" s="3">
        <f t="shared" si="138"/>
        <v>0</v>
      </c>
      <c r="BW375" s="3">
        <f t="shared" si="149"/>
        <v>0</v>
      </c>
      <c r="BX375" s="3">
        <f t="shared" si="139"/>
        <v>1957762.0609344048</v>
      </c>
      <c r="BY375" s="3">
        <f t="shared" si="150"/>
        <v>0</v>
      </c>
    </row>
    <row r="376" spans="1:77" x14ac:dyDescent="0.25">
      <c r="A376">
        <v>129902</v>
      </c>
      <c r="B376" t="s">
        <v>443</v>
      </c>
      <c r="C376" s="37">
        <v>42779.493055555555</v>
      </c>
      <c r="D376" s="5" t="s">
        <v>75</v>
      </c>
      <c r="E376" s="2">
        <v>8370.3449999999993</v>
      </c>
      <c r="F376" s="2">
        <v>750.68299999999999</v>
      </c>
      <c r="G376" s="2">
        <v>31.25</v>
      </c>
      <c r="H376" s="2">
        <v>0</v>
      </c>
      <c r="I376" s="2">
        <v>0</v>
      </c>
      <c r="J376" s="2">
        <v>0</v>
      </c>
      <c r="K376" s="2">
        <v>0</v>
      </c>
      <c r="L376" s="2">
        <v>640</v>
      </c>
      <c r="M376" s="2">
        <v>460</v>
      </c>
      <c r="N376" s="2">
        <v>2900</v>
      </c>
      <c r="O376" s="2">
        <v>0.93500000000000005</v>
      </c>
      <c r="P376" s="2">
        <v>505</v>
      </c>
      <c r="Q376" s="2">
        <v>0</v>
      </c>
      <c r="R376" s="3">
        <v>728750</v>
      </c>
      <c r="S376" s="3">
        <v>0</v>
      </c>
      <c r="T376" s="3">
        <v>-29371</v>
      </c>
      <c r="U376" s="3">
        <v>-1135</v>
      </c>
      <c r="V376" s="3">
        <v>0</v>
      </c>
      <c r="W376" s="3">
        <v>474236</v>
      </c>
      <c r="X376" s="3">
        <v>268812</v>
      </c>
      <c r="Y376" s="4">
        <v>0.98</v>
      </c>
      <c r="Z376" s="4">
        <v>1.08</v>
      </c>
      <c r="AA376" s="5" t="s">
        <v>75</v>
      </c>
      <c r="AB376" s="3">
        <v>8121</v>
      </c>
      <c r="AC376" s="3">
        <v>4364401</v>
      </c>
      <c r="AD376" s="2">
        <v>1881.5417795000001</v>
      </c>
      <c r="AE376" s="3">
        <v>228892740</v>
      </c>
      <c r="AF376" s="3">
        <v>27347594</v>
      </c>
      <c r="AG376" s="3">
        <v>0</v>
      </c>
      <c r="AH376" s="3">
        <v>29021937</v>
      </c>
      <c r="AI376" s="4">
        <v>1.04</v>
      </c>
      <c r="AJ376" s="3">
        <v>2613753957</v>
      </c>
      <c r="AK376" s="3">
        <v>3497938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5037</v>
      </c>
      <c r="AR376" s="3">
        <v>5323</v>
      </c>
      <c r="AS376" s="3">
        <v>58167739</v>
      </c>
      <c r="AT376" s="2">
        <v>11011.112999999999</v>
      </c>
      <c r="AV376" s="5" t="s">
        <v>1699</v>
      </c>
      <c r="AX376" s="3">
        <v>0</v>
      </c>
      <c r="AZ376" s="3">
        <v>0</v>
      </c>
      <c r="BA376" s="3">
        <f t="shared" si="140"/>
        <v>5323</v>
      </c>
      <c r="BB376" s="3">
        <f t="shared" si="126"/>
        <v>5037</v>
      </c>
      <c r="BC376" s="3">
        <f t="shared" si="127"/>
        <v>5323</v>
      </c>
      <c r="BD376" s="3">
        <f t="shared" si="128"/>
        <v>5323</v>
      </c>
      <c r="BE376" s="3">
        <f t="shared" si="129"/>
        <v>58167737.851049997</v>
      </c>
      <c r="BF376" s="3">
        <f t="shared" si="141"/>
        <v>56994122.851049997</v>
      </c>
      <c r="BG376" s="2">
        <f t="shared" si="130"/>
        <v>11011.118003626032</v>
      </c>
      <c r="BH376" s="6">
        <f t="shared" si="131"/>
        <v>1.4999999999999999E-2</v>
      </c>
      <c r="BI376" s="3">
        <f t="shared" si="142"/>
        <v>22090840.436929151</v>
      </c>
      <c r="BJ376" s="3">
        <f t="shared" si="132"/>
        <v>5659714653.86378</v>
      </c>
      <c r="BK376" s="3">
        <f t="shared" si="143"/>
        <v>0</v>
      </c>
      <c r="BL376" s="3">
        <f t="shared" si="144"/>
        <v>0</v>
      </c>
      <c r="BM376" s="3">
        <f t="shared" si="133"/>
        <v>0</v>
      </c>
      <c r="BN376" s="3">
        <f t="shared" si="134"/>
        <v>0</v>
      </c>
      <c r="BO376" s="3">
        <f t="shared" si="145"/>
        <v>0</v>
      </c>
      <c r="BP376" s="3">
        <f t="shared" si="146"/>
        <v>0</v>
      </c>
      <c r="BQ376" s="3">
        <f t="shared" si="135"/>
        <v>3518052202.1585174</v>
      </c>
      <c r="BR376" s="3">
        <f t="shared" si="147"/>
        <v>0</v>
      </c>
      <c r="BS376" s="3">
        <f t="shared" si="148"/>
        <v>0</v>
      </c>
      <c r="BT376" s="3">
        <f t="shared" si="136"/>
        <v>0</v>
      </c>
      <c r="BU376" s="3">
        <f t="shared" si="137"/>
        <v>0</v>
      </c>
      <c r="BV376" s="3">
        <f t="shared" si="138"/>
        <v>0</v>
      </c>
      <c r="BW376" s="3">
        <f t="shared" si="149"/>
        <v>0</v>
      </c>
      <c r="BX376" s="3">
        <f t="shared" si="139"/>
        <v>0</v>
      </c>
      <c r="BY376" s="3">
        <f t="shared" si="150"/>
        <v>32552949.072449997</v>
      </c>
    </row>
    <row r="377" spans="1:77" x14ac:dyDescent="0.25">
      <c r="A377">
        <v>114904</v>
      </c>
      <c r="B377" t="s">
        <v>444</v>
      </c>
      <c r="C377" s="37">
        <v>42779.493055555555</v>
      </c>
      <c r="D377" s="5" t="s">
        <v>75</v>
      </c>
      <c r="E377" s="2">
        <v>627.09</v>
      </c>
      <c r="F377" s="2">
        <v>23.253</v>
      </c>
      <c r="G377" s="2">
        <v>12.507999999999999</v>
      </c>
      <c r="H377" s="2">
        <v>0</v>
      </c>
      <c r="I377" s="2">
        <v>0</v>
      </c>
      <c r="J377" s="2">
        <v>0</v>
      </c>
      <c r="K377" s="2">
        <v>0</v>
      </c>
      <c r="L377" s="2">
        <v>57.415999999999997</v>
      </c>
      <c r="M377" s="2">
        <v>34.253999999999998</v>
      </c>
      <c r="N377" s="2">
        <v>211.85</v>
      </c>
      <c r="O377" s="2">
        <v>0</v>
      </c>
      <c r="P377" s="2">
        <v>1.7330000000000001</v>
      </c>
      <c r="Q377" s="2">
        <v>0</v>
      </c>
      <c r="R377" s="3">
        <v>52207</v>
      </c>
      <c r="S377" s="3">
        <v>0</v>
      </c>
      <c r="T377" s="3">
        <v>0</v>
      </c>
      <c r="U377" s="3">
        <v>0</v>
      </c>
      <c r="V377" s="3">
        <v>0</v>
      </c>
      <c r="W377" s="3">
        <v>101496</v>
      </c>
      <c r="X377" s="3">
        <v>1155</v>
      </c>
      <c r="Y377" s="4">
        <v>1</v>
      </c>
      <c r="Z377" s="4">
        <v>1.06</v>
      </c>
      <c r="AA377" s="5" t="s">
        <v>75</v>
      </c>
      <c r="AB377" s="3">
        <v>794800</v>
      </c>
      <c r="AC377" s="3">
        <v>1980716</v>
      </c>
      <c r="AD377" s="2">
        <v>697.52874989999998</v>
      </c>
      <c r="AE377" s="3">
        <v>340360555</v>
      </c>
      <c r="AF377" s="3">
        <v>5531658</v>
      </c>
      <c r="AG377" s="3">
        <v>0</v>
      </c>
      <c r="AH377" s="3">
        <v>5752924</v>
      </c>
      <c r="AI377" s="4">
        <v>1.04</v>
      </c>
      <c r="AJ377" s="3">
        <v>582076615</v>
      </c>
      <c r="AK377" s="3">
        <v>274394</v>
      </c>
      <c r="AL377" s="3">
        <v>0</v>
      </c>
      <c r="AM377" s="3">
        <v>0</v>
      </c>
      <c r="AN377" s="3">
        <v>108000</v>
      </c>
      <c r="AO377" s="3">
        <v>0</v>
      </c>
      <c r="AP377" s="3">
        <v>0</v>
      </c>
      <c r="AQ377" s="3">
        <v>5140</v>
      </c>
      <c r="AR377" s="3">
        <v>5359</v>
      </c>
      <c r="AS377" s="3">
        <v>5405137</v>
      </c>
      <c r="AT377" s="2">
        <v>1000.804</v>
      </c>
      <c r="AU377" s="2">
        <v>1006.1420000000001</v>
      </c>
      <c r="AV377" s="5" t="s">
        <v>1653</v>
      </c>
      <c r="AW377" s="3">
        <v>344678</v>
      </c>
      <c r="AX377" s="3">
        <v>0</v>
      </c>
      <c r="AY377" s="3">
        <v>9169</v>
      </c>
      <c r="AZ377" s="3">
        <v>0</v>
      </c>
      <c r="BA377" s="3">
        <f t="shared" si="140"/>
        <v>6662</v>
      </c>
      <c r="BB377" s="3">
        <f t="shared" si="126"/>
        <v>5140</v>
      </c>
      <c r="BC377" s="3">
        <f t="shared" si="127"/>
        <v>5359</v>
      </c>
      <c r="BD377" s="3">
        <f t="shared" si="128"/>
        <v>6662</v>
      </c>
      <c r="BE377" s="3">
        <f t="shared" si="129"/>
        <v>5405138.953160001</v>
      </c>
      <c r="BF377" s="3">
        <f t="shared" si="141"/>
        <v>5251435.953160001</v>
      </c>
      <c r="BG377" s="2">
        <f t="shared" si="130"/>
        <v>1000.804241314601</v>
      </c>
      <c r="BH377" s="6">
        <f t="shared" si="131"/>
        <v>1.4999999999999999E-2</v>
      </c>
      <c r="BI377" s="3">
        <f t="shared" si="142"/>
        <v>3707876.5301175946</v>
      </c>
      <c r="BJ377" s="3">
        <f t="shared" si="132"/>
        <v>514413380.03570491</v>
      </c>
      <c r="BK377" s="3">
        <f t="shared" si="143"/>
        <v>67663234.964295089</v>
      </c>
      <c r="BL377" s="3">
        <f t="shared" si="144"/>
        <v>643025.10245343333</v>
      </c>
      <c r="BM377" s="3">
        <f t="shared" si="133"/>
        <v>4884.7044164452482</v>
      </c>
      <c r="BN377" s="3">
        <f t="shared" si="134"/>
        <v>9169</v>
      </c>
      <c r="BO377" s="3">
        <f t="shared" si="145"/>
        <v>12071.55023514491</v>
      </c>
      <c r="BP377" s="3">
        <f t="shared" si="146"/>
        <v>633856.10245343333</v>
      </c>
      <c r="BQ377" s="3">
        <f t="shared" si="135"/>
        <v>319756955.10001498</v>
      </c>
      <c r="BR377" s="3">
        <f t="shared" si="147"/>
        <v>262319659.89998502</v>
      </c>
      <c r="BS377" s="3">
        <f t="shared" si="148"/>
        <v>0</v>
      </c>
      <c r="BT377" s="3">
        <f t="shared" si="136"/>
        <v>0</v>
      </c>
      <c r="BU377" s="3">
        <f t="shared" si="137"/>
        <v>0</v>
      </c>
      <c r="BV377" s="3">
        <f t="shared" si="138"/>
        <v>0</v>
      </c>
      <c r="BW377" s="3">
        <f t="shared" si="149"/>
        <v>0</v>
      </c>
      <c r="BX377" s="3">
        <f t="shared" si="139"/>
        <v>633856.10245343333</v>
      </c>
      <c r="BY377" s="3">
        <f t="shared" si="150"/>
        <v>0</v>
      </c>
    </row>
    <row r="378" spans="1:77" x14ac:dyDescent="0.25">
      <c r="A378">
        <v>79907</v>
      </c>
      <c r="B378" t="s">
        <v>445</v>
      </c>
      <c r="C378" s="37">
        <v>42779.493055555555</v>
      </c>
      <c r="D378" s="5" t="s">
        <v>75</v>
      </c>
      <c r="E378" s="2">
        <v>66574.09</v>
      </c>
      <c r="F378" s="2">
        <v>5043.5659999999998</v>
      </c>
      <c r="G378" s="2">
        <v>784.9</v>
      </c>
      <c r="H378" s="2">
        <v>21.27</v>
      </c>
      <c r="I378" s="2">
        <v>0.06</v>
      </c>
      <c r="J378" s="2">
        <v>1.25</v>
      </c>
      <c r="K378" s="2">
        <v>0</v>
      </c>
      <c r="L378" s="2">
        <v>2664.1</v>
      </c>
      <c r="M378" s="2">
        <v>3544.6309999999999</v>
      </c>
      <c r="N378" s="2">
        <v>28710.799999999999</v>
      </c>
      <c r="O378" s="2">
        <v>3.55</v>
      </c>
      <c r="P378" s="2">
        <v>9782.4699999999993</v>
      </c>
      <c r="Q378" s="2">
        <v>0</v>
      </c>
      <c r="R378" s="3">
        <v>6451500</v>
      </c>
      <c r="S378" s="3">
        <v>0</v>
      </c>
      <c r="T378" s="3">
        <v>-353820</v>
      </c>
      <c r="U378" s="3">
        <v>-13672</v>
      </c>
      <c r="V378" s="3">
        <v>360447</v>
      </c>
      <c r="W378" s="3">
        <v>4647135</v>
      </c>
      <c r="X378" s="3">
        <v>5599486</v>
      </c>
      <c r="Y378" s="4">
        <v>1</v>
      </c>
      <c r="Z378" s="4">
        <v>1.1599999999999999</v>
      </c>
      <c r="AA378" s="5" t="s">
        <v>75</v>
      </c>
      <c r="AB378" s="3">
        <v>12456880</v>
      </c>
      <c r="AC378" s="3">
        <v>103020735</v>
      </c>
      <c r="AD378" s="2">
        <v>42953.908456600002</v>
      </c>
      <c r="AE378" s="3">
        <v>5725291924</v>
      </c>
      <c r="AF378" s="3">
        <v>332312067</v>
      </c>
      <c r="AG378" s="3">
        <v>0</v>
      </c>
      <c r="AH378" s="3">
        <v>345604550</v>
      </c>
      <c r="AI378" s="4">
        <v>1.04</v>
      </c>
      <c r="AJ378" s="3">
        <v>31487105910</v>
      </c>
      <c r="AK378" s="3">
        <v>27340390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5140</v>
      </c>
      <c r="AR378" s="3">
        <v>5724</v>
      </c>
      <c r="AS378" s="3">
        <v>488011105</v>
      </c>
      <c r="AT378" s="2">
        <v>88052.585000000006</v>
      </c>
      <c r="AU378" s="2">
        <v>88052.585000000006</v>
      </c>
      <c r="AV378" s="5" t="s">
        <v>1450</v>
      </c>
      <c r="AW378" s="3">
        <v>0</v>
      </c>
      <c r="AX378" s="3">
        <v>0</v>
      </c>
      <c r="AY378" s="3">
        <v>0</v>
      </c>
      <c r="AZ378" s="3">
        <v>0</v>
      </c>
      <c r="BA378" s="3">
        <f t="shared" si="140"/>
        <v>5724</v>
      </c>
      <c r="BB378" s="3">
        <f t="shared" si="126"/>
        <v>5140</v>
      </c>
      <c r="BC378" s="3">
        <f t="shared" si="127"/>
        <v>5724</v>
      </c>
      <c r="BD378" s="3">
        <f t="shared" si="128"/>
        <v>5724</v>
      </c>
      <c r="BE378" s="3">
        <f t="shared" si="129"/>
        <v>488011104.18728018</v>
      </c>
      <c r="BF378" s="3">
        <f t="shared" si="141"/>
        <v>476905842.18728018</v>
      </c>
      <c r="BG378" s="2">
        <f t="shared" si="130"/>
        <v>88050.060730071826</v>
      </c>
      <c r="BH378" s="6">
        <f t="shared" si="131"/>
        <v>1.4999999999999999E-2</v>
      </c>
      <c r="BI378" s="3">
        <f t="shared" si="142"/>
        <v>209374064.61097586</v>
      </c>
      <c r="BJ378" s="3">
        <f t="shared" si="132"/>
        <v>45257731215.25692</v>
      </c>
      <c r="BK378" s="3">
        <f t="shared" si="143"/>
        <v>0</v>
      </c>
      <c r="BL378" s="3">
        <f t="shared" si="144"/>
        <v>0</v>
      </c>
      <c r="BM378" s="3">
        <f t="shared" si="133"/>
        <v>0</v>
      </c>
      <c r="BN378" s="3">
        <f t="shared" si="134"/>
        <v>0</v>
      </c>
      <c r="BO378" s="3">
        <f t="shared" si="145"/>
        <v>0</v>
      </c>
      <c r="BP378" s="3">
        <f t="shared" si="146"/>
        <v>0</v>
      </c>
      <c r="BQ378" s="3">
        <f t="shared" si="135"/>
        <v>28131994403.25795</v>
      </c>
      <c r="BR378" s="3">
        <f t="shared" si="147"/>
        <v>3355111506.7420502</v>
      </c>
      <c r="BS378" s="3">
        <f t="shared" si="148"/>
        <v>0</v>
      </c>
      <c r="BT378" s="3">
        <f t="shared" si="136"/>
        <v>0</v>
      </c>
      <c r="BU378" s="3">
        <f t="shared" si="137"/>
        <v>0</v>
      </c>
      <c r="BV378" s="3">
        <f t="shared" si="138"/>
        <v>0</v>
      </c>
      <c r="BW378" s="3">
        <f t="shared" si="149"/>
        <v>0</v>
      </c>
      <c r="BX378" s="3">
        <f t="shared" si="139"/>
        <v>0</v>
      </c>
      <c r="BY378" s="3">
        <f t="shared" si="150"/>
        <v>173140045.08728015</v>
      </c>
    </row>
    <row r="379" spans="1:77" x14ac:dyDescent="0.25">
      <c r="A379">
        <v>242906</v>
      </c>
      <c r="B379" t="s">
        <v>446</v>
      </c>
      <c r="C379" s="37">
        <v>42779.493055555555</v>
      </c>
      <c r="D379" s="5" t="s">
        <v>75</v>
      </c>
      <c r="E379" s="2">
        <v>130</v>
      </c>
      <c r="F379" s="2">
        <v>8.7729999999999997</v>
      </c>
      <c r="G379" s="2">
        <v>10.446999999999999</v>
      </c>
      <c r="H379" s="2">
        <v>0</v>
      </c>
      <c r="I379" s="2">
        <v>0</v>
      </c>
      <c r="J379" s="2">
        <v>0</v>
      </c>
      <c r="K379" s="2">
        <v>0</v>
      </c>
      <c r="L379" s="2">
        <v>16.001000000000001</v>
      </c>
      <c r="M379" s="2">
        <v>4.9770000000000003</v>
      </c>
      <c r="N379" s="2">
        <v>27.68</v>
      </c>
      <c r="O379" s="2">
        <v>0</v>
      </c>
      <c r="P379" s="2">
        <v>0</v>
      </c>
      <c r="Q379" s="2">
        <v>0</v>
      </c>
      <c r="R379" s="3">
        <v>12315</v>
      </c>
      <c r="S379" s="3">
        <v>0</v>
      </c>
      <c r="T379" s="3">
        <v>0</v>
      </c>
      <c r="U379" s="3">
        <v>0</v>
      </c>
      <c r="V379" s="3">
        <v>0</v>
      </c>
      <c r="W379" s="3">
        <v>48649</v>
      </c>
      <c r="X379" s="3">
        <v>0</v>
      </c>
      <c r="Y379" s="4">
        <v>0.74670000000000003</v>
      </c>
      <c r="Z379" s="4">
        <v>1.07</v>
      </c>
      <c r="AA379" s="5" t="s">
        <v>76</v>
      </c>
      <c r="AB379" s="3">
        <v>1360925</v>
      </c>
      <c r="AC379" s="3">
        <v>873380</v>
      </c>
      <c r="AD379" s="2">
        <v>348.87329360000001</v>
      </c>
      <c r="AE379" s="3">
        <v>385109571</v>
      </c>
      <c r="AF379" s="3">
        <v>14806934</v>
      </c>
      <c r="AG379" s="3">
        <v>0</v>
      </c>
      <c r="AH379" s="3">
        <v>15996724</v>
      </c>
      <c r="AI379" s="4">
        <v>0.80669999999999997</v>
      </c>
      <c r="AJ379" s="3">
        <v>1867830047</v>
      </c>
      <c r="AK379" s="3">
        <v>57863</v>
      </c>
      <c r="AL379" s="3">
        <v>0</v>
      </c>
      <c r="AM379" s="3">
        <v>0</v>
      </c>
      <c r="AN379" s="3">
        <v>250872</v>
      </c>
      <c r="AO379" s="3">
        <v>0</v>
      </c>
      <c r="AP379" s="3">
        <v>0</v>
      </c>
      <c r="AQ379" s="3">
        <v>3838</v>
      </c>
      <c r="AR379" s="3">
        <v>4029</v>
      </c>
      <c r="AS379" s="3">
        <v>1199803</v>
      </c>
      <c r="AT379" s="2">
        <v>289.69200000000001</v>
      </c>
      <c r="AU379" s="2">
        <v>284.52499999999998</v>
      </c>
      <c r="AV379" s="5" t="s">
        <v>1964</v>
      </c>
      <c r="AW379" s="3">
        <v>7790292</v>
      </c>
      <c r="AX379" s="3">
        <v>0</v>
      </c>
      <c r="AY379" s="3">
        <v>206559</v>
      </c>
      <c r="AZ379" s="3">
        <v>0</v>
      </c>
      <c r="BA379" s="3">
        <f t="shared" si="140"/>
        <v>6398</v>
      </c>
      <c r="BB379" s="3">
        <f t="shared" si="126"/>
        <v>3838</v>
      </c>
      <c r="BC379" s="3">
        <f t="shared" si="127"/>
        <v>4029</v>
      </c>
      <c r="BD379" s="3">
        <f t="shared" si="128"/>
        <v>6398</v>
      </c>
      <c r="BE379" s="3">
        <f t="shared" si="129"/>
        <v>1199803.4574200001</v>
      </c>
      <c r="BF379" s="3">
        <f t="shared" si="141"/>
        <v>1138839.4574200001</v>
      </c>
      <c r="BG379" s="2">
        <f t="shared" si="130"/>
        <v>289.69394801715509</v>
      </c>
      <c r="BH379" s="6">
        <f t="shared" si="131"/>
        <v>1.4999999999999999E-2</v>
      </c>
      <c r="BI379" s="3">
        <f t="shared" si="142"/>
        <v>1797437.0427329636</v>
      </c>
      <c r="BJ379" s="3">
        <f t="shared" si="132"/>
        <v>188876396.29518244</v>
      </c>
      <c r="BK379" s="3">
        <f t="shared" si="143"/>
        <v>1678953650.7048175</v>
      </c>
      <c r="BL379" s="3">
        <f t="shared" si="144"/>
        <v>13309645.561690275</v>
      </c>
      <c r="BM379" s="3">
        <f t="shared" si="133"/>
        <v>5168.5181846500254</v>
      </c>
      <c r="BN379" s="3">
        <f t="shared" si="134"/>
        <v>206011.00874472799</v>
      </c>
      <c r="BO379" s="3">
        <f t="shared" si="145"/>
        <v>208731.32532338263</v>
      </c>
      <c r="BP379" s="3">
        <f t="shared" si="146"/>
        <v>13103634.552945547</v>
      </c>
      <c r="BQ379" s="3">
        <f t="shared" si="135"/>
        <v>131484549.74827835</v>
      </c>
      <c r="BR379" s="3">
        <f t="shared" si="147"/>
        <v>1736345497.2517216</v>
      </c>
      <c r="BS379" s="3">
        <f t="shared" si="148"/>
        <v>0</v>
      </c>
      <c r="BT379" s="3">
        <f t="shared" si="136"/>
        <v>0</v>
      </c>
      <c r="BU379" s="3">
        <f t="shared" si="137"/>
        <v>0</v>
      </c>
      <c r="BV379" s="3">
        <f t="shared" si="138"/>
        <v>0</v>
      </c>
      <c r="BW379" s="3">
        <f t="shared" si="149"/>
        <v>0</v>
      </c>
      <c r="BX379" s="3">
        <f t="shared" si="139"/>
        <v>13103634.552945547</v>
      </c>
      <c r="BY379" s="3">
        <f t="shared" si="150"/>
        <v>0</v>
      </c>
    </row>
    <row r="380" spans="1:77" x14ac:dyDescent="0.25">
      <c r="A380">
        <v>186902</v>
      </c>
      <c r="B380" t="s">
        <v>447</v>
      </c>
      <c r="C380" s="37">
        <v>42779.493055555555</v>
      </c>
      <c r="D380" s="5" t="s">
        <v>75</v>
      </c>
      <c r="E380" s="2">
        <v>2136.5639999999999</v>
      </c>
      <c r="F380" s="2">
        <v>108.94</v>
      </c>
      <c r="G380" s="2">
        <v>50</v>
      </c>
      <c r="H380" s="2">
        <v>0</v>
      </c>
      <c r="I380" s="2">
        <v>0</v>
      </c>
      <c r="J380" s="2">
        <v>0</v>
      </c>
      <c r="K380" s="2">
        <v>0</v>
      </c>
      <c r="L380" s="2">
        <v>175</v>
      </c>
      <c r="M380" s="2">
        <v>83.284000000000006</v>
      </c>
      <c r="N380" s="2">
        <v>1687.971</v>
      </c>
      <c r="O380" s="2">
        <v>1</v>
      </c>
      <c r="P380" s="2">
        <v>252.559</v>
      </c>
      <c r="Q380" s="2">
        <v>0</v>
      </c>
      <c r="R380" s="3">
        <v>158747</v>
      </c>
      <c r="S380" s="3">
        <v>0</v>
      </c>
      <c r="T380" s="3">
        <v>-12203</v>
      </c>
      <c r="U380" s="3">
        <v>-472</v>
      </c>
      <c r="V380" s="3">
        <v>0</v>
      </c>
      <c r="W380" s="3">
        <v>149547</v>
      </c>
      <c r="X380" s="3">
        <v>151939</v>
      </c>
      <c r="Y380" s="4">
        <v>1</v>
      </c>
      <c r="Z380" s="4">
        <v>1.1299999999999999</v>
      </c>
      <c r="AA380" s="5" t="s">
        <v>76</v>
      </c>
      <c r="AB380" s="3">
        <v>5945093</v>
      </c>
      <c r="AC380" s="3">
        <v>8721840</v>
      </c>
      <c r="AD380" s="2">
        <v>3634.7420115</v>
      </c>
      <c r="AE380" s="3">
        <v>1425250759</v>
      </c>
      <c r="AF380" s="3">
        <v>11077433</v>
      </c>
      <c r="AG380" s="3">
        <v>0</v>
      </c>
      <c r="AH380" s="3">
        <v>11520530</v>
      </c>
      <c r="AI380" s="4">
        <v>1.04</v>
      </c>
      <c r="AJ380" s="3">
        <v>1085935270</v>
      </c>
      <c r="AK380" s="3">
        <v>882395</v>
      </c>
      <c r="AL380" s="3">
        <v>0</v>
      </c>
      <c r="AM380" s="3">
        <v>0</v>
      </c>
      <c r="AN380" s="3">
        <v>198980</v>
      </c>
      <c r="AO380" s="3">
        <v>0</v>
      </c>
      <c r="AP380" s="3">
        <v>0</v>
      </c>
      <c r="AQ380" s="3">
        <v>5140</v>
      </c>
      <c r="AR380" s="3">
        <v>5614</v>
      </c>
      <c r="AS380" s="3">
        <v>17814257</v>
      </c>
      <c r="AT380" s="2">
        <v>3264.4109999999901</v>
      </c>
      <c r="AU380" s="2">
        <v>3144.1990000000001</v>
      </c>
      <c r="AV380" s="5" t="s">
        <v>1844</v>
      </c>
      <c r="AW380" s="3">
        <v>0</v>
      </c>
      <c r="AX380" s="3">
        <v>0</v>
      </c>
      <c r="AY380" s="3">
        <v>0</v>
      </c>
      <c r="AZ380" s="3">
        <v>0</v>
      </c>
      <c r="BA380" s="3">
        <f t="shared" si="140"/>
        <v>6016</v>
      </c>
      <c r="BB380" s="3">
        <f t="shared" si="126"/>
        <v>5140</v>
      </c>
      <c r="BC380" s="3">
        <f t="shared" si="127"/>
        <v>5614</v>
      </c>
      <c r="BD380" s="3">
        <f t="shared" si="128"/>
        <v>6016</v>
      </c>
      <c r="BE380" s="3">
        <f t="shared" si="129"/>
        <v>17814260.21088</v>
      </c>
      <c r="BF380" s="3">
        <f t="shared" si="141"/>
        <v>17518169.21088</v>
      </c>
      <c r="BG380" s="2">
        <f t="shared" si="130"/>
        <v>3264.3237600447801</v>
      </c>
      <c r="BH380" s="6">
        <f t="shared" si="131"/>
        <v>1.4999999999999999E-2</v>
      </c>
      <c r="BI380" s="3">
        <f t="shared" si="142"/>
        <v>12289824.026110889</v>
      </c>
      <c r="BJ380" s="3">
        <f t="shared" si="132"/>
        <v>1677862412.663017</v>
      </c>
      <c r="BK380" s="3">
        <f t="shared" si="143"/>
        <v>0</v>
      </c>
      <c r="BL380" s="3">
        <f t="shared" si="144"/>
        <v>0</v>
      </c>
      <c r="BM380" s="3">
        <f t="shared" si="133"/>
        <v>0</v>
      </c>
      <c r="BN380" s="3">
        <f t="shared" si="134"/>
        <v>0</v>
      </c>
      <c r="BO380" s="3">
        <f t="shared" si="145"/>
        <v>0</v>
      </c>
      <c r="BP380" s="3">
        <f t="shared" si="146"/>
        <v>0</v>
      </c>
      <c r="BQ380" s="3">
        <f t="shared" si="135"/>
        <v>1042951441.3343072</v>
      </c>
      <c r="BR380" s="3">
        <f t="shared" si="147"/>
        <v>42983828.665692806</v>
      </c>
      <c r="BS380" s="3">
        <f t="shared" si="148"/>
        <v>0</v>
      </c>
      <c r="BT380" s="3">
        <f t="shared" si="136"/>
        <v>0</v>
      </c>
      <c r="BU380" s="3">
        <f t="shared" si="137"/>
        <v>0</v>
      </c>
      <c r="BV380" s="3">
        <f t="shared" si="138"/>
        <v>0</v>
      </c>
      <c r="BW380" s="3">
        <f t="shared" si="149"/>
        <v>0</v>
      </c>
      <c r="BX380" s="3">
        <f t="shared" si="139"/>
        <v>0</v>
      </c>
      <c r="BY380" s="3">
        <f t="shared" si="150"/>
        <v>6954907.5108800009</v>
      </c>
    </row>
    <row r="381" spans="1:77" x14ac:dyDescent="0.25">
      <c r="A381">
        <v>220809</v>
      </c>
      <c r="B381" t="s">
        <v>448</v>
      </c>
      <c r="C381" s="37">
        <v>42776.52847222222</v>
      </c>
      <c r="D381" s="5" t="s">
        <v>76</v>
      </c>
      <c r="E381" s="2">
        <v>548.51599999999996</v>
      </c>
      <c r="F381" s="2">
        <v>7.984</v>
      </c>
      <c r="G381" s="2">
        <v>7.6989999999999998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27.555</v>
      </c>
      <c r="N381" s="2">
        <v>78.5</v>
      </c>
      <c r="O381" s="2">
        <v>0</v>
      </c>
      <c r="P381" s="2">
        <v>0.33300000000000002</v>
      </c>
      <c r="Q381" s="2">
        <v>0</v>
      </c>
      <c r="R381" s="3">
        <v>59850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215</v>
      </c>
      <c r="Y381" s="4">
        <v>0</v>
      </c>
      <c r="Z381" s="4">
        <v>1</v>
      </c>
      <c r="AA381" s="5" t="s">
        <v>75</v>
      </c>
      <c r="AB381" s="3">
        <v>0</v>
      </c>
      <c r="AC381" s="3">
        <v>0</v>
      </c>
      <c r="AD381" s="2">
        <v>0</v>
      </c>
      <c r="AE381" s="3">
        <v>0</v>
      </c>
      <c r="AF381" s="3">
        <v>0</v>
      </c>
      <c r="AG381" s="3">
        <v>0</v>
      </c>
      <c r="AH381" s="3">
        <v>0</v>
      </c>
      <c r="AI381" s="4">
        <v>0</v>
      </c>
      <c r="AJ381" s="3">
        <v>0</v>
      </c>
      <c r="AK381" s="3">
        <v>192366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5050</v>
      </c>
      <c r="AR381" s="3">
        <v>5334</v>
      </c>
      <c r="AS381" s="3">
        <v>3835467</v>
      </c>
      <c r="AT381" s="2">
        <v>727.76399999999899</v>
      </c>
      <c r="AV381" s="5" t="s">
        <v>2031</v>
      </c>
      <c r="AX381" s="3">
        <v>0</v>
      </c>
      <c r="AZ381" s="3">
        <v>0</v>
      </c>
      <c r="BA381" s="3">
        <f t="shared" si="140"/>
        <v>6465</v>
      </c>
      <c r="BB381" s="3">
        <f t="shared" si="126"/>
        <v>5050</v>
      </c>
      <c r="BC381" s="3">
        <f t="shared" si="127"/>
        <v>5335</v>
      </c>
      <c r="BD381" s="3">
        <f t="shared" si="128"/>
        <v>6465</v>
      </c>
      <c r="BE381" s="3">
        <f t="shared" si="129"/>
        <v>3835466.8920000005</v>
      </c>
      <c r="BF381" s="3">
        <f t="shared" si="141"/>
        <v>3775616.8920000005</v>
      </c>
      <c r="BG381" s="2">
        <f t="shared" si="130"/>
        <v>727.67695905833887</v>
      </c>
      <c r="BH381" s="6">
        <f t="shared" si="131"/>
        <v>1.4999999999999999E-2</v>
      </c>
      <c r="BI381" s="3">
        <f t="shared" si="142"/>
        <v>0</v>
      </c>
      <c r="BJ381" s="3">
        <f t="shared" si="132"/>
        <v>374025956.9559862</v>
      </c>
      <c r="BK381" s="3">
        <f t="shared" si="143"/>
        <v>0</v>
      </c>
      <c r="BL381" s="3">
        <f t="shared" si="144"/>
        <v>0</v>
      </c>
      <c r="BM381" s="3">
        <f t="shared" si="133"/>
        <v>0</v>
      </c>
      <c r="BN381" s="3">
        <f t="shared" si="134"/>
        <v>0</v>
      </c>
      <c r="BO381" s="3">
        <f t="shared" si="145"/>
        <v>0</v>
      </c>
      <c r="BP381" s="3">
        <f t="shared" si="146"/>
        <v>0</v>
      </c>
      <c r="BQ381" s="3">
        <f t="shared" si="135"/>
        <v>232492788.41913927</v>
      </c>
      <c r="BR381" s="3">
        <f t="shared" si="147"/>
        <v>0</v>
      </c>
      <c r="BS381" s="3">
        <f t="shared" si="148"/>
        <v>0</v>
      </c>
      <c r="BT381" s="3">
        <f t="shared" si="136"/>
        <v>0</v>
      </c>
      <c r="BU381" s="3">
        <f t="shared" si="137"/>
        <v>0</v>
      </c>
      <c r="BV381" s="3">
        <f t="shared" si="138"/>
        <v>0</v>
      </c>
      <c r="BW381" s="3">
        <f t="shared" si="149"/>
        <v>0</v>
      </c>
      <c r="BX381" s="3">
        <f t="shared" si="139"/>
        <v>0</v>
      </c>
      <c r="BY381" s="3">
        <f t="shared" si="150"/>
        <v>3835466.8920000005</v>
      </c>
    </row>
    <row r="382" spans="1:77" x14ac:dyDescent="0.25">
      <c r="A382">
        <v>220905</v>
      </c>
      <c r="B382" t="s">
        <v>449</v>
      </c>
      <c r="C382" s="37">
        <v>42779.493055555555</v>
      </c>
      <c r="D382" s="5" t="s">
        <v>75</v>
      </c>
      <c r="E382" s="2">
        <v>75919.3</v>
      </c>
      <c r="F382" s="2">
        <v>4388.0550000000003</v>
      </c>
      <c r="G382" s="2">
        <v>2019.9069999999999</v>
      </c>
      <c r="H382" s="2">
        <v>16.523</v>
      </c>
      <c r="I382" s="2">
        <v>0</v>
      </c>
      <c r="J382" s="2">
        <v>0</v>
      </c>
      <c r="K382" s="2">
        <v>0</v>
      </c>
      <c r="L382" s="2">
        <v>2645</v>
      </c>
      <c r="M382" s="2">
        <v>3999.25</v>
      </c>
      <c r="N382" s="2">
        <v>73986.525999999998</v>
      </c>
      <c r="O382" s="2">
        <v>17.225000000000001</v>
      </c>
      <c r="P382" s="2">
        <v>23675.811000000002</v>
      </c>
      <c r="Q382" s="2">
        <v>0</v>
      </c>
      <c r="R382" s="3">
        <v>5239300</v>
      </c>
      <c r="S382" s="3">
        <v>0</v>
      </c>
      <c r="T382" s="3">
        <v>-310571</v>
      </c>
      <c r="U382" s="3">
        <v>-12001</v>
      </c>
      <c r="V382" s="3">
        <v>269505</v>
      </c>
      <c r="W382" s="3">
        <v>4744957</v>
      </c>
      <c r="X382" s="3">
        <v>13379201</v>
      </c>
      <c r="Y382" s="4">
        <v>1</v>
      </c>
      <c r="Z382" s="4">
        <v>1.1399999999999999</v>
      </c>
      <c r="AA382" s="5" t="s">
        <v>75</v>
      </c>
      <c r="AB382" s="3">
        <v>37511311</v>
      </c>
      <c r="AC382" s="3">
        <v>205954659</v>
      </c>
      <c r="AD382" s="2">
        <v>86691.178849499993</v>
      </c>
      <c r="AE382" s="3">
        <v>12701251056</v>
      </c>
      <c r="AF382" s="3">
        <v>309934051</v>
      </c>
      <c r="AG382" s="3">
        <v>0</v>
      </c>
      <c r="AH382" s="3">
        <v>322331413</v>
      </c>
      <c r="AI382" s="4">
        <v>1.04</v>
      </c>
      <c r="AJ382" s="3">
        <v>27638275368</v>
      </c>
      <c r="AK382" s="3">
        <v>30971040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5140</v>
      </c>
      <c r="AR382" s="3">
        <v>5651</v>
      </c>
      <c r="AS382" s="3">
        <v>596801121</v>
      </c>
      <c r="AT382" s="2">
        <v>109014.716</v>
      </c>
      <c r="AV382" s="5" t="s">
        <v>1321</v>
      </c>
      <c r="AX382" s="3">
        <v>0</v>
      </c>
      <c r="AZ382" s="3">
        <v>0</v>
      </c>
      <c r="BA382" s="3">
        <f t="shared" si="140"/>
        <v>5651</v>
      </c>
      <c r="BB382" s="3">
        <f t="shared" si="126"/>
        <v>5140</v>
      </c>
      <c r="BC382" s="3">
        <f t="shared" si="127"/>
        <v>5651</v>
      </c>
      <c r="BD382" s="3">
        <f t="shared" si="128"/>
        <v>5651</v>
      </c>
      <c r="BE382" s="3">
        <f t="shared" si="129"/>
        <v>596801120.76575005</v>
      </c>
      <c r="BF382" s="3">
        <f t="shared" si="141"/>
        <v>586857929.76575005</v>
      </c>
      <c r="BG382" s="2">
        <f t="shared" si="130"/>
        <v>109012.48703101699</v>
      </c>
      <c r="BH382" s="6">
        <f t="shared" si="131"/>
        <v>1.4999999999999999E-2</v>
      </c>
      <c r="BI382" s="3">
        <f t="shared" si="142"/>
        <v>275182726.15416795</v>
      </c>
      <c r="BJ382" s="3">
        <f t="shared" si="132"/>
        <v>56032418333.942734</v>
      </c>
      <c r="BK382" s="3">
        <f t="shared" si="143"/>
        <v>0</v>
      </c>
      <c r="BL382" s="3">
        <f t="shared" si="144"/>
        <v>0</v>
      </c>
      <c r="BM382" s="3">
        <f t="shared" si="133"/>
        <v>0</v>
      </c>
      <c r="BN382" s="3">
        <f t="shared" si="134"/>
        <v>0</v>
      </c>
      <c r="BO382" s="3">
        <f t="shared" si="145"/>
        <v>0</v>
      </c>
      <c r="BP382" s="3">
        <f t="shared" si="146"/>
        <v>0</v>
      </c>
      <c r="BQ382" s="3">
        <f t="shared" si="135"/>
        <v>34829489606.409927</v>
      </c>
      <c r="BR382" s="3">
        <f t="shared" si="147"/>
        <v>0</v>
      </c>
      <c r="BS382" s="3">
        <f t="shared" si="148"/>
        <v>0</v>
      </c>
      <c r="BT382" s="3">
        <f t="shared" si="136"/>
        <v>0</v>
      </c>
      <c r="BU382" s="3">
        <f t="shared" si="137"/>
        <v>0</v>
      </c>
      <c r="BV382" s="3">
        <f t="shared" si="138"/>
        <v>0</v>
      </c>
      <c r="BW382" s="3">
        <f t="shared" si="149"/>
        <v>0</v>
      </c>
      <c r="BX382" s="3">
        <f t="shared" si="139"/>
        <v>0</v>
      </c>
      <c r="BY382" s="3">
        <f t="shared" si="150"/>
        <v>320418367.08575004</v>
      </c>
    </row>
    <row r="383" spans="1:77" x14ac:dyDescent="0.25">
      <c r="A383">
        <v>198903</v>
      </c>
      <c r="B383" t="s">
        <v>450</v>
      </c>
      <c r="C383" s="37">
        <v>42779.493055555555</v>
      </c>
      <c r="D383" s="5" t="s">
        <v>75</v>
      </c>
      <c r="E383" s="2">
        <v>933.09</v>
      </c>
      <c r="F383" s="2">
        <v>44.75</v>
      </c>
      <c r="G383" s="2">
        <v>54</v>
      </c>
      <c r="H383" s="2">
        <v>0</v>
      </c>
      <c r="I383" s="2">
        <v>0</v>
      </c>
      <c r="J383" s="2">
        <v>0</v>
      </c>
      <c r="K383" s="2">
        <v>0</v>
      </c>
      <c r="L383" s="2">
        <v>68</v>
      </c>
      <c r="M383" s="2">
        <v>50.75</v>
      </c>
      <c r="N383" s="2">
        <v>450</v>
      </c>
      <c r="O383" s="2">
        <v>0.5</v>
      </c>
      <c r="P383" s="2">
        <v>28</v>
      </c>
      <c r="Q383" s="2">
        <v>0</v>
      </c>
      <c r="R383" s="3">
        <v>79750</v>
      </c>
      <c r="S383" s="3">
        <v>0</v>
      </c>
      <c r="T383" s="3">
        <v>0</v>
      </c>
      <c r="U383" s="3">
        <v>0</v>
      </c>
      <c r="V383" s="3">
        <v>0</v>
      </c>
      <c r="W383" s="3">
        <v>138840</v>
      </c>
      <c r="X383" s="3">
        <v>16688</v>
      </c>
      <c r="Y383" s="4">
        <v>0.872</v>
      </c>
      <c r="Z383" s="4">
        <v>1.07</v>
      </c>
      <c r="AA383" s="5" t="s">
        <v>76</v>
      </c>
      <c r="AB383" s="3">
        <v>490710</v>
      </c>
      <c r="AC383" s="3">
        <v>2978790</v>
      </c>
      <c r="AD383" s="2">
        <v>1230.9263165</v>
      </c>
      <c r="AE383" s="3">
        <v>229619715</v>
      </c>
      <c r="AF383" s="3">
        <v>15825559</v>
      </c>
      <c r="AG383" s="3">
        <v>0</v>
      </c>
      <c r="AH383" s="3">
        <v>16914474</v>
      </c>
      <c r="AI383" s="4">
        <v>0.93200000000000005</v>
      </c>
      <c r="AJ383" s="3">
        <v>2046563850</v>
      </c>
      <c r="AK383" s="3">
        <v>425932</v>
      </c>
      <c r="AL383" s="3">
        <v>0</v>
      </c>
      <c r="AM383" s="3">
        <v>0</v>
      </c>
      <c r="AN383" s="3">
        <v>454055</v>
      </c>
      <c r="AO383" s="3">
        <v>0</v>
      </c>
      <c r="AP383" s="3">
        <v>0</v>
      </c>
      <c r="AQ383" s="3">
        <v>4482</v>
      </c>
      <c r="AR383" s="3">
        <v>4705</v>
      </c>
      <c r="AS383" s="3">
        <v>7544234</v>
      </c>
      <c r="AT383" s="2">
        <v>1595.71</v>
      </c>
      <c r="AU383" s="2">
        <v>1695.385</v>
      </c>
      <c r="AV383" s="5" t="s">
        <v>1866</v>
      </c>
      <c r="AW383" s="3">
        <v>7551062</v>
      </c>
      <c r="AX383" s="3">
        <v>0</v>
      </c>
      <c r="AY383" s="3">
        <v>182901</v>
      </c>
      <c r="AZ383" s="3">
        <v>0</v>
      </c>
      <c r="BA383" s="3">
        <f t="shared" si="140"/>
        <v>5960</v>
      </c>
      <c r="BB383" s="3">
        <f t="shared" si="126"/>
        <v>4482</v>
      </c>
      <c r="BC383" s="3">
        <f t="shared" si="127"/>
        <v>4705</v>
      </c>
      <c r="BD383" s="3">
        <f t="shared" si="128"/>
        <v>5960</v>
      </c>
      <c r="BE383" s="3">
        <f t="shared" si="129"/>
        <v>7544234.5999999987</v>
      </c>
      <c r="BF383" s="3">
        <f t="shared" si="141"/>
        <v>7325644.5999999987</v>
      </c>
      <c r="BG383" s="2">
        <f t="shared" si="130"/>
        <v>1595.7251355214219</v>
      </c>
      <c r="BH383" s="6">
        <f t="shared" si="131"/>
        <v>1.4999999999999999E-2</v>
      </c>
      <c r="BI383" s="3">
        <f t="shared" si="142"/>
        <v>4071793.2362542804</v>
      </c>
      <c r="BJ383" s="3">
        <f t="shared" si="132"/>
        <v>820202719.65801084</v>
      </c>
      <c r="BK383" s="3">
        <f t="shared" si="143"/>
        <v>1226361130.341989</v>
      </c>
      <c r="BL383" s="3">
        <f t="shared" si="144"/>
        <v>9483139.4698649831</v>
      </c>
      <c r="BM383" s="3">
        <f t="shared" si="133"/>
        <v>3974.6315884549608</v>
      </c>
      <c r="BN383" s="3">
        <f t="shared" si="134"/>
        <v>182901</v>
      </c>
      <c r="BO383" s="3">
        <f t="shared" si="145"/>
        <v>254566.99936335857</v>
      </c>
      <c r="BP383" s="3">
        <f t="shared" si="146"/>
        <v>9300238.4698649831</v>
      </c>
      <c r="BQ383" s="3">
        <f t="shared" si="135"/>
        <v>509834180.79909426</v>
      </c>
      <c r="BR383" s="3">
        <f t="shared" si="147"/>
        <v>1536729669.2009058</v>
      </c>
      <c r="BS383" s="3">
        <f t="shared" si="148"/>
        <v>0</v>
      </c>
      <c r="BT383" s="3">
        <f t="shared" si="136"/>
        <v>0</v>
      </c>
      <c r="BU383" s="3">
        <f t="shared" si="137"/>
        <v>0</v>
      </c>
      <c r="BV383" s="3">
        <f t="shared" si="138"/>
        <v>0</v>
      </c>
      <c r="BW383" s="3">
        <f t="shared" si="149"/>
        <v>0</v>
      </c>
      <c r="BX383" s="3">
        <f t="shared" si="139"/>
        <v>9300238.4698649831</v>
      </c>
      <c r="BY383" s="3">
        <f t="shared" si="150"/>
        <v>0</v>
      </c>
    </row>
    <row r="384" spans="1:77" x14ac:dyDescent="0.25">
      <c r="A384">
        <v>1904</v>
      </c>
      <c r="B384" t="s">
        <v>451</v>
      </c>
      <c r="C384" s="37">
        <v>42779.493055555555</v>
      </c>
      <c r="D384" s="5" t="s">
        <v>75</v>
      </c>
      <c r="E384" s="2">
        <v>621.15800000000002</v>
      </c>
      <c r="F384" s="2">
        <v>90.682000000000002</v>
      </c>
      <c r="G384" s="2">
        <v>2.2999999999999998</v>
      </c>
      <c r="H384" s="2">
        <v>0.90200000000000002</v>
      </c>
      <c r="I384" s="2">
        <v>0</v>
      </c>
      <c r="J384" s="2">
        <v>0</v>
      </c>
      <c r="K384" s="2">
        <v>0</v>
      </c>
      <c r="L384" s="2">
        <v>87.731999999999999</v>
      </c>
      <c r="M384" s="2">
        <v>36.99</v>
      </c>
      <c r="N384" s="2">
        <v>483</v>
      </c>
      <c r="O384" s="2">
        <v>0</v>
      </c>
      <c r="P384" s="2">
        <v>14.818</v>
      </c>
      <c r="Q384" s="2">
        <v>0</v>
      </c>
      <c r="R384" s="3">
        <v>60542</v>
      </c>
      <c r="S384" s="3">
        <v>0</v>
      </c>
      <c r="T384" s="3">
        <v>-2792</v>
      </c>
      <c r="U384" s="3">
        <v>-108</v>
      </c>
      <c r="V384" s="3">
        <v>0</v>
      </c>
      <c r="W384" s="3">
        <v>49810</v>
      </c>
      <c r="X384" s="3">
        <v>9681</v>
      </c>
      <c r="Y384" s="4">
        <v>1</v>
      </c>
      <c r="Z384" s="4">
        <v>1.03</v>
      </c>
      <c r="AA384" s="5" t="s">
        <v>75</v>
      </c>
      <c r="AB384" s="3">
        <v>110285</v>
      </c>
      <c r="AC384" s="3">
        <v>2429539</v>
      </c>
      <c r="AD384" s="2">
        <v>1039.5274187</v>
      </c>
      <c r="AE384" s="3">
        <v>119950882</v>
      </c>
      <c r="AF384" s="3">
        <v>2608993</v>
      </c>
      <c r="AG384" s="3">
        <v>286989</v>
      </c>
      <c r="AH384" s="3">
        <v>3052522</v>
      </c>
      <c r="AI384" s="4">
        <v>1.17</v>
      </c>
      <c r="AJ384" s="3">
        <v>248392651</v>
      </c>
      <c r="AK384" s="3">
        <v>304405</v>
      </c>
      <c r="AL384" s="3">
        <v>0</v>
      </c>
      <c r="AM384" s="3">
        <v>0</v>
      </c>
      <c r="AN384" s="3">
        <v>0</v>
      </c>
      <c r="AO384" s="3">
        <v>0</v>
      </c>
      <c r="AP384" s="3">
        <v>0</v>
      </c>
      <c r="AQ384" s="3">
        <v>5140</v>
      </c>
      <c r="AR384" s="3">
        <v>5249</v>
      </c>
      <c r="AS384" s="3">
        <v>6241528</v>
      </c>
      <c r="AT384" s="2">
        <v>1181.009</v>
      </c>
      <c r="AV384" s="5" t="s">
        <v>1269</v>
      </c>
      <c r="BA384" s="3">
        <f t="shared" si="140"/>
        <v>6533</v>
      </c>
      <c r="BB384" s="3">
        <f t="shared" si="126"/>
        <v>5140</v>
      </c>
      <c r="BC384" s="3">
        <f t="shared" si="127"/>
        <v>5249</v>
      </c>
      <c r="BD384" s="3">
        <f t="shared" si="128"/>
        <v>6533</v>
      </c>
      <c r="BE384" s="3">
        <f t="shared" si="129"/>
        <v>6241526.1144000003</v>
      </c>
      <c r="BF384" s="3">
        <f t="shared" si="141"/>
        <v>6133966.1144000003</v>
      </c>
      <c r="BG384" s="2">
        <f t="shared" si="130"/>
        <v>1180.9878546905286</v>
      </c>
      <c r="BH384" s="6">
        <f t="shared" si="131"/>
        <v>1.4999999999999999E-2</v>
      </c>
      <c r="BI384" s="3">
        <f t="shared" si="142"/>
        <v>2581042.0243820967</v>
      </c>
      <c r="BJ384" s="3">
        <f t="shared" si="132"/>
        <v>607027757.31093168</v>
      </c>
      <c r="BK384" s="3">
        <f t="shared" si="143"/>
        <v>0</v>
      </c>
      <c r="BL384" s="3">
        <f t="shared" si="144"/>
        <v>0</v>
      </c>
      <c r="BM384" s="3">
        <f t="shared" si="133"/>
        <v>0</v>
      </c>
      <c r="BN384" s="3">
        <f t="shared" si="134"/>
        <v>0</v>
      </c>
      <c r="BO384" s="3">
        <f t="shared" si="145"/>
        <v>0</v>
      </c>
      <c r="BP384" s="3">
        <f t="shared" si="146"/>
        <v>0</v>
      </c>
      <c r="BQ384" s="3">
        <f t="shared" si="135"/>
        <v>377325619.5736239</v>
      </c>
      <c r="BR384" s="3">
        <f t="shared" si="147"/>
        <v>0</v>
      </c>
      <c r="BS384" s="3">
        <f t="shared" si="148"/>
        <v>0</v>
      </c>
      <c r="BT384" s="3">
        <f t="shared" si="136"/>
        <v>0</v>
      </c>
      <c r="BU384" s="3">
        <f t="shared" si="137"/>
        <v>0</v>
      </c>
      <c r="BV384" s="3">
        <f t="shared" si="138"/>
        <v>0</v>
      </c>
      <c r="BW384" s="3">
        <f t="shared" si="149"/>
        <v>0</v>
      </c>
      <c r="BX384" s="3">
        <f t="shared" si="139"/>
        <v>0</v>
      </c>
      <c r="BY384" s="3">
        <f t="shared" si="150"/>
        <v>3757599.6044000005</v>
      </c>
    </row>
    <row r="385" spans="1:77" x14ac:dyDescent="0.25">
      <c r="A385">
        <v>86901</v>
      </c>
      <c r="B385" t="s">
        <v>452</v>
      </c>
      <c r="C385" s="37">
        <v>42779.493055555555</v>
      </c>
      <c r="D385" s="5" t="s">
        <v>75</v>
      </c>
      <c r="E385" s="2">
        <v>2412.5590000000002</v>
      </c>
      <c r="F385" s="2">
        <v>311.22000000000003</v>
      </c>
      <c r="G385" s="2">
        <v>6.8369999999999997</v>
      </c>
      <c r="H385" s="2">
        <v>0</v>
      </c>
      <c r="I385" s="2">
        <v>0</v>
      </c>
      <c r="J385" s="2">
        <v>0</v>
      </c>
      <c r="K385" s="2">
        <v>0</v>
      </c>
      <c r="L385" s="2">
        <v>301.25900000000001</v>
      </c>
      <c r="M385" s="2">
        <v>140.81399999999999</v>
      </c>
      <c r="N385" s="2">
        <v>1723.5909999999999</v>
      </c>
      <c r="O385" s="2">
        <v>0</v>
      </c>
      <c r="P385" s="2">
        <v>339.23099999999999</v>
      </c>
      <c r="Q385" s="2">
        <v>0</v>
      </c>
      <c r="R385" s="3">
        <v>255120</v>
      </c>
      <c r="S385" s="3">
        <v>0</v>
      </c>
      <c r="T385" s="3">
        <v>0</v>
      </c>
      <c r="U385" s="3">
        <v>0</v>
      </c>
      <c r="V385" s="3">
        <v>0</v>
      </c>
      <c r="W385" s="3">
        <v>283929</v>
      </c>
      <c r="X385" s="3">
        <v>187289</v>
      </c>
      <c r="Y385" s="4">
        <v>0.96779999999999999</v>
      </c>
      <c r="Z385" s="4">
        <v>1.06</v>
      </c>
      <c r="AA385" s="5" t="s">
        <v>76</v>
      </c>
      <c r="AB385" s="3">
        <v>2250097</v>
      </c>
      <c r="AC385" s="3">
        <v>6906197</v>
      </c>
      <c r="AD385" s="2">
        <v>2931.1200291</v>
      </c>
      <c r="AE385" s="3">
        <v>471731276</v>
      </c>
      <c r="AF385" s="3">
        <v>28276013</v>
      </c>
      <c r="AG385" s="3">
        <v>356444</v>
      </c>
      <c r="AH385" s="3">
        <v>30385465</v>
      </c>
      <c r="AI385" s="4">
        <v>1.04</v>
      </c>
      <c r="AJ385" s="3">
        <v>2761376005</v>
      </c>
      <c r="AK385" s="3">
        <v>1147120</v>
      </c>
      <c r="AL385" s="3">
        <v>0</v>
      </c>
      <c r="AM385" s="3">
        <v>0</v>
      </c>
      <c r="AN385" s="3">
        <v>625000</v>
      </c>
      <c r="AO385" s="3">
        <v>0</v>
      </c>
      <c r="AP385" s="3">
        <v>0</v>
      </c>
      <c r="AQ385" s="3">
        <v>4974</v>
      </c>
      <c r="AR385" s="3">
        <v>5186</v>
      </c>
      <c r="AS385" s="3">
        <v>20047711</v>
      </c>
      <c r="AT385" s="2">
        <v>3841.7669999999998</v>
      </c>
      <c r="AU385" s="2">
        <v>4054</v>
      </c>
      <c r="AV385" s="5" t="s">
        <v>1545</v>
      </c>
      <c r="AW385" s="3">
        <v>6629302</v>
      </c>
      <c r="AX385" s="3">
        <v>308744</v>
      </c>
      <c r="AY385" s="3">
        <v>105466</v>
      </c>
      <c r="AZ385" s="3">
        <v>13146</v>
      </c>
      <c r="BA385" s="3">
        <f t="shared" si="140"/>
        <v>5521</v>
      </c>
      <c r="BB385" s="3">
        <f t="shared" si="126"/>
        <v>4974</v>
      </c>
      <c r="BC385" s="3">
        <f t="shared" si="127"/>
        <v>5186</v>
      </c>
      <c r="BD385" s="3">
        <f t="shared" si="128"/>
        <v>5521</v>
      </c>
      <c r="BE385" s="3">
        <f t="shared" si="129"/>
        <v>20047714.119930003</v>
      </c>
      <c r="BF385" s="3">
        <f t="shared" si="141"/>
        <v>19508665.119930003</v>
      </c>
      <c r="BG385" s="2">
        <f t="shared" si="130"/>
        <v>3841.961183470065</v>
      </c>
      <c r="BH385" s="6">
        <f t="shared" si="131"/>
        <v>1.4999999999999999E-2</v>
      </c>
      <c r="BI385" s="3">
        <f t="shared" si="142"/>
        <v>10854478.632329395</v>
      </c>
      <c r="BJ385" s="3">
        <f t="shared" si="132"/>
        <v>1974768048.3036134</v>
      </c>
      <c r="BK385" s="3">
        <f t="shared" si="143"/>
        <v>786607956.69638658</v>
      </c>
      <c r="BL385" s="3">
        <f t="shared" si="144"/>
        <v>8054729.5149870273</v>
      </c>
      <c r="BM385" s="3">
        <f t="shared" si="133"/>
        <v>5263.2711574532568</v>
      </c>
      <c r="BN385" s="3">
        <f t="shared" si="134"/>
        <v>105466</v>
      </c>
      <c r="BO385" s="3">
        <f t="shared" si="145"/>
        <v>165678.09467016193</v>
      </c>
      <c r="BP385" s="3">
        <f t="shared" si="146"/>
        <v>7949263.5149870273</v>
      </c>
      <c r="BQ385" s="3">
        <f t="shared" si="135"/>
        <v>1227506598.1186857</v>
      </c>
      <c r="BR385" s="3">
        <f t="shared" si="147"/>
        <v>1533869406.8813143</v>
      </c>
      <c r="BS385" s="3">
        <f t="shared" si="148"/>
        <v>197994.96550865524</v>
      </c>
      <c r="BT385" s="3">
        <f t="shared" si="136"/>
        <v>71.62</v>
      </c>
      <c r="BU385" s="3">
        <f t="shared" si="137"/>
        <v>13146</v>
      </c>
      <c r="BV385" s="3">
        <f t="shared" si="138"/>
        <v>4072.5673753194014</v>
      </c>
      <c r="BW385" s="3">
        <f t="shared" si="149"/>
        <v>326617.82361322438</v>
      </c>
      <c r="BX385" s="3">
        <f t="shared" si="139"/>
        <v>8275881.3386002518</v>
      </c>
      <c r="BY385" s="3">
        <f t="shared" si="150"/>
        <v>0</v>
      </c>
    </row>
    <row r="386" spans="1:77" x14ac:dyDescent="0.25">
      <c r="A386">
        <v>66903</v>
      </c>
      <c r="B386" t="s">
        <v>453</v>
      </c>
      <c r="C386" s="37">
        <v>42779.493055555555</v>
      </c>
      <c r="D386" s="5" t="s">
        <v>75</v>
      </c>
      <c r="E386" s="2">
        <v>656.12199999999996</v>
      </c>
      <c r="F386" s="2">
        <v>71.475999999999999</v>
      </c>
      <c r="G386" s="2">
        <v>20.619</v>
      </c>
      <c r="H386" s="2">
        <v>0</v>
      </c>
      <c r="I386" s="2">
        <v>0</v>
      </c>
      <c r="J386" s="2">
        <v>0</v>
      </c>
      <c r="K386" s="2">
        <v>0</v>
      </c>
      <c r="L386" s="2">
        <v>28.995999999999999</v>
      </c>
      <c r="M386" s="2">
        <v>35.411000000000001</v>
      </c>
      <c r="N386" s="2">
        <v>562.47199999999998</v>
      </c>
      <c r="O386" s="2">
        <v>6.9000000000000006E-2</v>
      </c>
      <c r="P386" s="2">
        <v>29.681999999999999</v>
      </c>
      <c r="Q386" s="2">
        <v>0</v>
      </c>
      <c r="R386" s="3">
        <v>53354</v>
      </c>
      <c r="S386" s="3">
        <v>0</v>
      </c>
      <c r="T386" s="3">
        <v>-3610</v>
      </c>
      <c r="U386" s="3">
        <v>-140</v>
      </c>
      <c r="V386" s="3">
        <v>0</v>
      </c>
      <c r="W386" s="3">
        <v>35069</v>
      </c>
      <c r="X386" s="3">
        <v>22211</v>
      </c>
      <c r="Y386" s="4">
        <v>1</v>
      </c>
      <c r="Z386" s="4">
        <v>1.08</v>
      </c>
      <c r="AA386" s="5" t="s">
        <v>76</v>
      </c>
      <c r="AB386" s="3">
        <v>1924285</v>
      </c>
      <c r="AC386" s="3">
        <v>3560496</v>
      </c>
      <c r="AD386" s="2">
        <v>1495.7383382</v>
      </c>
      <c r="AE386" s="3">
        <v>272945023</v>
      </c>
      <c r="AF386" s="3">
        <v>3350480</v>
      </c>
      <c r="AG386" s="3">
        <v>368553</v>
      </c>
      <c r="AH386" s="3">
        <v>3920062</v>
      </c>
      <c r="AI386" s="4">
        <v>1.17</v>
      </c>
      <c r="AJ386" s="3">
        <v>321179413</v>
      </c>
      <c r="AK386" s="3">
        <v>284556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5140</v>
      </c>
      <c r="AR386" s="3">
        <v>5432</v>
      </c>
      <c r="AS386" s="3">
        <v>6888977</v>
      </c>
      <c r="AT386" s="2">
        <v>1288.2139999999999</v>
      </c>
      <c r="AV386" s="5" t="s">
        <v>1482</v>
      </c>
      <c r="BA386" s="3">
        <f t="shared" si="140"/>
        <v>7483</v>
      </c>
      <c r="BB386" s="3">
        <f t="shared" ref="BB386:BB449" si="151">IF(D386="Y",EWLev1/100*AQ386/5140,ROUND(EWLev1*MIN(1, IF(Y386&lt;0.1,1,Y386))/100,0))</f>
        <v>5140</v>
      </c>
      <c r="BC386" s="3">
        <f t="shared" ref="BC386:BC449" si="152">ROUND((IF(D386="Y",EWLev1/100*AQ386/5140,EWLev1*MIN(1, IF(Y386&lt;0.1,1,Y386))/100))*(1+(IF(D386="Y",CharterSchoolAdjCEI,Z386)-1)*0.71),0)</f>
        <v>5432</v>
      </c>
      <c r="BD386" s="3">
        <f t="shared" ref="BD386:BD449" si="153">ROUND(IF(D386="Y",EWLev1/100*BA386/5140,BC386*MAX(1,1 + IF(E386&lt;SmallDistrictADACap,(SmallDistrictADACap-E386)*IF(AA386="Y",SparseSmallDistrictMult,SmallDistrictMult),0),1+IF(E386&lt;MedDistrictADACap,(MedDistrictADACap-E386)*MedDistrictMult,0))),0)</f>
        <v>7483</v>
      </c>
      <c r="BE386" s="3">
        <f t="shared" ref="BE386:BE449" si="154">BD386*(E386*RegularProgramTIAAWeight+F386*RegularSpEdTIAAWeight+G386*MainstreamSpEdTIAAWeight+H386*ResCareSpEdTIAAWeight+I386*StateSchoolsSpEdTIAAWeight+J386*NonPublicContractSpEdTIAAWeight+K386*ExtYearSpEdTIAAWeight+L386*RegCTETIAAWeight+M386*GTTIAAWeight+N386*StateCompEdTIAAWeight+O386*PregnantTIAAWeight+P386*BilingualTIAAWeight+Q386*PegTIAAWeight)+SUM(R386:W386)+IF(P386=0,X386*EWLev1/514000,0)</f>
        <v>6888977.6959299995</v>
      </c>
      <c r="BF386" s="3">
        <f t="shared" si="141"/>
        <v>6804164.6959299995</v>
      </c>
      <c r="BG386" s="2">
        <f t="shared" ref="BG386:BG449" si="155">IF(UseCoRWADA,AU386,BF386/BB386*(BC386+BB386)/(2*BC386))</f>
        <v>1288.1875448662049</v>
      </c>
      <c r="BH386" s="6">
        <f t="shared" ref="BH386:BH449" si="156">MAX(HHTaxRateFloor,IFERROR(AB386/AE386,0)+HHCEDRate)</f>
        <v>1.5250082756042782E-2</v>
      </c>
      <c r="BI386" s="3">
        <f t="shared" si="142"/>
        <v>4439148.9355982123</v>
      </c>
      <c r="BJ386" s="3">
        <f t="shared" ref="BJ386:BJ449" si="157">IFERROR(BG386*MAX(EWLev1, BI386/BH386/BG386*((EWLev1/HHEWL-1)*AI386/HHMOTaxRate+1)),0)</f>
        <v>662128398.06122935</v>
      </c>
      <c r="BK386" s="3">
        <f t="shared" si="143"/>
        <v>0</v>
      </c>
      <c r="BL386" s="3">
        <f t="shared" si="144"/>
        <v>0</v>
      </c>
      <c r="BM386" s="3">
        <f t="shared" ref="BM386:BM449" si="158">IF(BL386=0,0,MAX(CostPerWADAFloorLev1,BL386/(BK386/(BJ386/BG386))))</f>
        <v>0</v>
      </c>
      <c r="BN386" s="3">
        <f t="shared" ref="BN386:BN449" si="159">IFERROR(MIN(BL386*EarlyAgreementCreditPct,BK386/(BJ386/BG386)*EarlyAgreementCreditPerWADA,AY386),0)</f>
        <v>0</v>
      </c>
      <c r="BO386" s="3">
        <f t="shared" si="145"/>
        <v>0</v>
      </c>
      <c r="BP386" s="3">
        <f t="shared" si="146"/>
        <v>0</v>
      </c>
      <c r="BQ386" s="3">
        <f t="shared" ref="BQ386:BQ449" si="160">IFERROR(BG386*MAX(EWLev3, BI386/BH386/BG386*((EWLev3/HHEWL-1)*AI386/HHMOTaxRate+1)),0)</f>
        <v>411575920.5847525</v>
      </c>
      <c r="BR386" s="3">
        <f t="shared" si="147"/>
        <v>0</v>
      </c>
      <c r="BS386" s="3">
        <f t="shared" si="148"/>
        <v>0</v>
      </c>
      <c r="BT386" s="3">
        <f t="shared" ref="BT386:BT449" si="161">IF(BS386=0,0,MAX(CostPerWADAFloorLev3,BS386/(BR386/(BQ386/BG386))))</f>
        <v>0</v>
      </c>
      <c r="BU386" s="3">
        <f t="shared" ref="BU386:BU449" si="162">IFERROR(MIN(BR386/(BQ386/BG386)*BT386*EarlyAgreementCreditPct,BR386/(BQ386/BG386)*EarlyAgreementCreditPerWADA,AZ386),0)</f>
        <v>0</v>
      </c>
      <c r="BV386" s="3">
        <f t="shared" ref="BV386:BV449" si="163">IFERROR(AN386*BS386/AH386+AO386+AP386,0)</f>
        <v>0</v>
      </c>
      <c r="BW386" s="3">
        <f t="shared" si="149"/>
        <v>0</v>
      </c>
      <c r="BX386" s="3">
        <f t="shared" ref="BX386:BX449" si="164">BW386+BP386</f>
        <v>0</v>
      </c>
      <c r="BY386" s="3">
        <f t="shared" si="150"/>
        <v>3677183.5659299996</v>
      </c>
    </row>
    <row r="387" spans="1:77" x14ac:dyDescent="0.25">
      <c r="A387">
        <v>152907</v>
      </c>
      <c r="B387" t="s">
        <v>454</v>
      </c>
      <c r="C387" s="37">
        <v>42779.493055555555</v>
      </c>
      <c r="D387" s="5" t="s">
        <v>75</v>
      </c>
      <c r="E387" s="2">
        <v>8164.77</v>
      </c>
      <c r="F387" s="2">
        <v>588.38900000000001</v>
      </c>
      <c r="G387" s="2">
        <v>128.875</v>
      </c>
      <c r="H387" s="2">
        <v>11.82</v>
      </c>
      <c r="I387" s="2">
        <v>0</v>
      </c>
      <c r="J387" s="2">
        <v>0</v>
      </c>
      <c r="K387" s="2">
        <v>0</v>
      </c>
      <c r="L387" s="2">
        <v>705.45899999999995</v>
      </c>
      <c r="M387" s="2">
        <v>453.541</v>
      </c>
      <c r="N387" s="2">
        <v>3609.8049999999998</v>
      </c>
      <c r="O387" s="2">
        <v>1</v>
      </c>
      <c r="P387" s="2">
        <v>253.489</v>
      </c>
      <c r="Q387" s="2">
        <v>0</v>
      </c>
      <c r="R387" s="3">
        <v>655698</v>
      </c>
      <c r="S387" s="3">
        <v>0</v>
      </c>
      <c r="T387" s="3">
        <v>-35925</v>
      </c>
      <c r="U387" s="3">
        <v>-1389</v>
      </c>
      <c r="V387" s="3">
        <v>109153</v>
      </c>
      <c r="W387" s="3">
        <v>427362</v>
      </c>
      <c r="X387" s="3">
        <v>134958</v>
      </c>
      <c r="Y387" s="4">
        <v>0.98009999999999997</v>
      </c>
      <c r="Z387" s="4">
        <v>1.08</v>
      </c>
      <c r="AA387" s="5" t="s">
        <v>75</v>
      </c>
      <c r="AB387" s="3">
        <v>25146</v>
      </c>
      <c r="AC387" s="3">
        <v>12269424</v>
      </c>
      <c r="AD387" s="2">
        <v>5139.4519522999999</v>
      </c>
      <c r="AE387" s="3">
        <v>425550830</v>
      </c>
      <c r="AF387" s="3">
        <v>32484622</v>
      </c>
      <c r="AG387" s="3">
        <v>0</v>
      </c>
      <c r="AH387" s="3">
        <v>34473273</v>
      </c>
      <c r="AI387" s="4">
        <v>1.0401</v>
      </c>
      <c r="AJ387" s="3">
        <v>3196952424</v>
      </c>
      <c r="AK387" s="3">
        <v>3397193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5038</v>
      </c>
      <c r="AR387" s="3">
        <v>5324</v>
      </c>
      <c r="AS387" s="3">
        <v>58114863</v>
      </c>
      <c r="AT387" s="2">
        <v>11002.712</v>
      </c>
      <c r="AV387" s="5" t="s">
        <v>1750</v>
      </c>
      <c r="AX387" s="3">
        <v>0</v>
      </c>
      <c r="AZ387" s="3">
        <v>0</v>
      </c>
      <c r="BA387" s="3">
        <f t="shared" ref="BA387:BA450" si="165">RIGHT(AV387,6)*1</f>
        <v>5324</v>
      </c>
      <c r="BB387" s="3">
        <f t="shared" si="151"/>
        <v>5038</v>
      </c>
      <c r="BC387" s="3">
        <f t="shared" si="152"/>
        <v>5324</v>
      </c>
      <c r="BD387" s="3">
        <f t="shared" si="153"/>
        <v>5324</v>
      </c>
      <c r="BE387" s="3">
        <f t="shared" si="154"/>
        <v>58114862.824280009</v>
      </c>
      <c r="BF387" s="3">
        <f t="shared" ref="BF387:BF450" si="166">BE387-W387-V387-R387-T387</f>
        <v>56958574.824280009</v>
      </c>
      <c r="BG387" s="2">
        <f t="shared" si="155"/>
        <v>11002.123014771983</v>
      </c>
      <c r="BH387" s="6">
        <f t="shared" si="156"/>
        <v>1.4999999999999999E-2</v>
      </c>
      <c r="BI387" s="3">
        <f t="shared" ref="BI387:BI450" si="167">IFERROR((AB387+AC387)*BG387/AD387-AK387,0)</f>
        <v>22922027.961525086</v>
      </c>
      <c r="BJ387" s="3">
        <f t="shared" si="157"/>
        <v>5655091229.5927992</v>
      </c>
      <c r="BK387" s="3">
        <f t="shared" ref="BK387:BK450" si="168">MAX(0,AJ387-BJ387)</f>
        <v>0</v>
      </c>
      <c r="BL387" s="3">
        <f t="shared" ref="BL387:BL450" si="169">IFERROR(BK387/AJ387*AF387,0)</f>
        <v>0</v>
      </c>
      <c r="BM387" s="3">
        <f t="shared" si="158"/>
        <v>0</v>
      </c>
      <c r="BN387" s="3">
        <f t="shared" si="159"/>
        <v>0</v>
      </c>
      <c r="BO387" s="3">
        <f t="shared" ref="BO387:BO450" si="170">IFERROR(AN387*BL387/AH387+AO387+AP387,0)</f>
        <v>0</v>
      </c>
      <c r="BP387" s="3">
        <f t="shared" ref="BP387:BP450" si="171">MAX(0, IFERROR(BM387*BK387/(BJ387/BG387)-BN387-BO387*0-AL387*AM387-V387,0))</f>
        <v>0</v>
      </c>
      <c r="BQ387" s="3">
        <f t="shared" si="160"/>
        <v>3515178303.2196488</v>
      </c>
      <c r="BR387" s="3">
        <f t="shared" ref="BR387:BR450" si="172">MAX(0,AJ387-BQ387)</f>
        <v>0</v>
      </c>
      <c r="BS387" s="3">
        <f t="shared" ref="BS387:BS450" si="173">IFERROR(BR387/AJ387*AG387,0)</f>
        <v>0</v>
      </c>
      <c r="BT387" s="3">
        <f t="shared" si="161"/>
        <v>0</v>
      </c>
      <c r="BU387" s="3">
        <f t="shared" si="162"/>
        <v>0</v>
      </c>
      <c r="BV387" s="3">
        <f t="shared" si="163"/>
        <v>0</v>
      </c>
      <c r="BW387" s="3">
        <f t="shared" ref="BW387:BW450" si="174">MAX(0, IFERROR(BT387*BR387/(BQ387/BG387)-BU387-BV387-AL387*AM387-V387,0))</f>
        <v>0</v>
      </c>
      <c r="BX387" s="3">
        <f t="shared" si="164"/>
        <v>0</v>
      </c>
      <c r="BY387" s="3">
        <f t="shared" ref="BY387:BY450" si="175">MAX(0,BE387-AJ387*Y387/100)</f>
        <v>26781532.116656013</v>
      </c>
    </row>
    <row r="388" spans="1:77" x14ac:dyDescent="0.25">
      <c r="A388">
        <v>84911</v>
      </c>
      <c r="B388" t="s">
        <v>455</v>
      </c>
      <c r="C388" s="37">
        <v>42779.493055555555</v>
      </c>
      <c r="D388" s="5" t="s">
        <v>75</v>
      </c>
      <c r="E388" s="2">
        <v>5430</v>
      </c>
      <c r="F388" s="2">
        <v>454</v>
      </c>
      <c r="G388" s="2">
        <v>45</v>
      </c>
      <c r="H388" s="2">
        <v>3</v>
      </c>
      <c r="I388" s="2">
        <v>0</v>
      </c>
      <c r="J388" s="2">
        <v>0</v>
      </c>
      <c r="K388" s="2">
        <v>0</v>
      </c>
      <c r="L388" s="2">
        <v>360</v>
      </c>
      <c r="M388" s="2">
        <v>296</v>
      </c>
      <c r="N388" s="2">
        <v>515</v>
      </c>
      <c r="O388" s="2">
        <v>0.27200000000000002</v>
      </c>
      <c r="P388" s="2">
        <v>135</v>
      </c>
      <c r="Q388" s="2">
        <v>0</v>
      </c>
      <c r="R388" s="3">
        <v>570625</v>
      </c>
      <c r="S388" s="3">
        <v>0</v>
      </c>
      <c r="T388" s="3">
        <v>-28322</v>
      </c>
      <c r="U388" s="3">
        <v>-1095</v>
      </c>
      <c r="V388" s="3">
        <v>0</v>
      </c>
      <c r="W388" s="3">
        <v>378039</v>
      </c>
      <c r="X388" s="3">
        <v>75789</v>
      </c>
      <c r="Y388" s="4">
        <v>1</v>
      </c>
      <c r="Z388" s="4">
        <v>1.1299999999999999</v>
      </c>
      <c r="AA388" s="5" t="s">
        <v>75</v>
      </c>
      <c r="AB388" s="3">
        <v>3658542</v>
      </c>
      <c r="AC388" s="3">
        <v>9539449</v>
      </c>
      <c r="AD388" s="2">
        <v>3947.277681</v>
      </c>
      <c r="AE388" s="3">
        <v>646665707</v>
      </c>
      <c r="AF388" s="3">
        <v>26717521</v>
      </c>
      <c r="AG388" s="3">
        <v>1870227</v>
      </c>
      <c r="AH388" s="3">
        <v>30190799</v>
      </c>
      <c r="AI388" s="4">
        <v>1.1299999999999999</v>
      </c>
      <c r="AJ388" s="3">
        <v>2520417783</v>
      </c>
      <c r="AK388" s="3">
        <v>2293262</v>
      </c>
      <c r="AL388" s="3">
        <v>0</v>
      </c>
      <c r="AM388" s="3">
        <v>0</v>
      </c>
      <c r="AN388" s="3">
        <v>301622</v>
      </c>
      <c r="AO388" s="3">
        <v>0</v>
      </c>
      <c r="AP388" s="3">
        <v>0</v>
      </c>
      <c r="AQ388" s="3">
        <v>5140</v>
      </c>
      <c r="AR388" s="3">
        <v>5614</v>
      </c>
      <c r="AS388" s="3">
        <v>37882808</v>
      </c>
      <c r="AT388" s="2">
        <v>6887.7650000000003</v>
      </c>
      <c r="AU388" s="2">
        <v>6861.0119999999997</v>
      </c>
      <c r="AV388" s="5" t="s">
        <v>1417</v>
      </c>
      <c r="AW388" s="3">
        <v>0</v>
      </c>
      <c r="AX388" s="3">
        <v>236172</v>
      </c>
      <c r="AY388" s="3">
        <v>0</v>
      </c>
      <c r="AZ388" s="3">
        <v>9944</v>
      </c>
      <c r="BA388" s="3">
        <f t="shared" si="165"/>
        <v>5614</v>
      </c>
      <c r="BB388" s="3">
        <f t="shared" si="151"/>
        <v>5140</v>
      </c>
      <c r="BC388" s="3">
        <f t="shared" si="152"/>
        <v>5614</v>
      </c>
      <c r="BD388" s="3">
        <f t="shared" si="153"/>
        <v>5614</v>
      </c>
      <c r="BE388" s="3">
        <f t="shared" si="154"/>
        <v>37882808.369280003</v>
      </c>
      <c r="BF388" s="3">
        <f t="shared" si="166"/>
        <v>36962466.369280003</v>
      </c>
      <c r="BG388" s="2">
        <f t="shared" si="155"/>
        <v>6887.5608944432488</v>
      </c>
      <c r="BH388" s="6">
        <f t="shared" si="156"/>
        <v>1.4999999999999999E-2</v>
      </c>
      <c r="BI388" s="3">
        <f t="shared" si="167"/>
        <v>20735765.609171119</v>
      </c>
      <c r="BJ388" s="3">
        <f t="shared" si="157"/>
        <v>3540206299.7438297</v>
      </c>
      <c r="BK388" s="3">
        <f t="shared" si="168"/>
        <v>0</v>
      </c>
      <c r="BL388" s="3">
        <f t="shared" si="169"/>
        <v>0</v>
      </c>
      <c r="BM388" s="3">
        <f t="shared" si="158"/>
        <v>0</v>
      </c>
      <c r="BN388" s="3">
        <f t="shared" si="159"/>
        <v>0</v>
      </c>
      <c r="BO388" s="3">
        <f t="shared" si="170"/>
        <v>0</v>
      </c>
      <c r="BP388" s="3">
        <f t="shared" si="171"/>
        <v>0</v>
      </c>
      <c r="BQ388" s="3">
        <f t="shared" si="160"/>
        <v>2200575705.7746181</v>
      </c>
      <c r="BR388" s="3">
        <f t="shared" si="172"/>
        <v>319842077.22538185</v>
      </c>
      <c r="BS388" s="3">
        <f t="shared" si="173"/>
        <v>237332.59326991276</v>
      </c>
      <c r="BT388" s="3">
        <f t="shared" si="161"/>
        <v>237.07876151737182</v>
      </c>
      <c r="BU388" s="3">
        <f t="shared" si="162"/>
        <v>9493.3037307965114</v>
      </c>
      <c r="BV388" s="3">
        <f t="shared" si="163"/>
        <v>2371.0777395211576</v>
      </c>
      <c r="BW388" s="3">
        <f t="shared" si="174"/>
        <v>225468.21179959507</v>
      </c>
      <c r="BX388" s="3">
        <f t="shared" si="164"/>
        <v>225468.21179959507</v>
      </c>
      <c r="BY388" s="3">
        <f t="shared" si="175"/>
        <v>12678630.539280005</v>
      </c>
    </row>
    <row r="389" spans="1:77" x14ac:dyDescent="0.25">
      <c r="A389">
        <v>185903</v>
      </c>
      <c r="B389" t="s">
        <v>456</v>
      </c>
      <c r="C389" s="37">
        <v>42779.493055555555</v>
      </c>
      <c r="D389" s="5" t="s">
        <v>75</v>
      </c>
      <c r="E389" s="2">
        <v>925.49300000000005</v>
      </c>
      <c r="F389" s="2">
        <v>97.415999999999997</v>
      </c>
      <c r="G389" s="2">
        <v>15.246</v>
      </c>
      <c r="H389" s="2">
        <v>0.34699999999999998</v>
      </c>
      <c r="I389" s="2">
        <v>0</v>
      </c>
      <c r="J389" s="2">
        <v>0</v>
      </c>
      <c r="K389" s="2">
        <v>0</v>
      </c>
      <c r="L389" s="2">
        <v>62.558999999999997</v>
      </c>
      <c r="M389" s="2">
        <v>50.996000000000002</v>
      </c>
      <c r="N389" s="2">
        <v>939.779</v>
      </c>
      <c r="O389" s="2">
        <v>0</v>
      </c>
      <c r="P389" s="2">
        <v>216.87700000000001</v>
      </c>
      <c r="Q389" s="2">
        <v>0</v>
      </c>
      <c r="R389" s="3">
        <v>83857</v>
      </c>
      <c r="S389" s="3">
        <v>0</v>
      </c>
      <c r="T389" s="3">
        <v>-3724</v>
      </c>
      <c r="U389" s="3">
        <v>-144</v>
      </c>
      <c r="V389" s="3">
        <v>0</v>
      </c>
      <c r="W389" s="3">
        <v>50044</v>
      </c>
      <c r="X389" s="3">
        <v>115118</v>
      </c>
      <c r="Y389" s="4">
        <v>0.78</v>
      </c>
      <c r="Z389" s="4">
        <v>1.06</v>
      </c>
      <c r="AA389" s="5" t="s">
        <v>76</v>
      </c>
      <c r="AB389" s="3">
        <v>26954</v>
      </c>
      <c r="AC389" s="3">
        <v>4131284</v>
      </c>
      <c r="AD389" s="2">
        <v>1756.4161051999999</v>
      </c>
      <c r="AE389" s="3">
        <v>153902849</v>
      </c>
      <c r="AF389" s="3">
        <v>2830027</v>
      </c>
      <c r="AG389" s="3">
        <v>653083</v>
      </c>
      <c r="AH389" s="3">
        <v>3700804</v>
      </c>
      <c r="AI389" s="4">
        <v>1.02</v>
      </c>
      <c r="AJ389" s="3">
        <v>331350345</v>
      </c>
      <c r="AK389" s="3">
        <v>410521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4009</v>
      </c>
      <c r="AR389" s="3">
        <v>4180</v>
      </c>
      <c r="AS389" s="3">
        <v>7249574</v>
      </c>
      <c r="AT389" s="2">
        <v>1739.52</v>
      </c>
      <c r="AV389" s="5" t="s">
        <v>1842</v>
      </c>
      <c r="BA389" s="3">
        <f t="shared" si="165"/>
        <v>5308</v>
      </c>
      <c r="BB389" s="3">
        <f t="shared" si="151"/>
        <v>4009</v>
      </c>
      <c r="BC389" s="3">
        <f t="shared" si="152"/>
        <v>4180</v>
      </c>
      <c r="BD389" s="3">
        <f t="shared" si="153"/>
        <v>5308</v>
      </c>
      <c r="BE389" s="3">
        <f t="shared" si="154"/>
        <v>7249575.2131599989</v>
      </c>
      <c r="BF389" s="3">
        <f t="shared" si="166"/>
        <v>7119398.2131599989</v>
      </c>
      <c r="BG389" s="2">
        <f t="shared" si="155"/>
        <v>1739.5295981042425</v>
      </c>
      <c r="BH389" s="6">
        <f t="shared" si="156"/>
        <v>1.4999999999999999E-2</v>
      </c>
      <c r="BI389" s="3">
        <f t="shared" si="167"/>
        <v>3707738.9359837556</v>
      </c>
      <c r="BJ389" s="3">
        <f t="shared" si="157"/>
        <v>894118213.42558062</v>
      </c>
      <c r="BK389" s="3">
        <f t="shared" si="168"/>
        <v>0</v>
      </c>
      <c r="BL389" s="3">
        <f t="shared" si="169"/>
        <v>0</v>
      </c>
      <c r="BM389" s="3">
        <f t="shared" si="158"/>
        <v>0</v>
      </c>
      <c r="BN389" s="3">
        <f t="shared" si="159"/>
        <v>0</v>
      </c>
      <c r="BO389" s="3">
        <f t="shared" si="170"/>
        <v>0</v>
      </c>
      <c r="BP389" s="3">
        <f t="shared" si="171"/>
        <v>0</v>
      </c>
      <c r="BQ389" s="3">
        <f t="shared" si="160"/>
        <v>555779706.59430552</v>
      </c>
      <c r="BR389" s="3">
        <f t="shared" si="172"/>
        <v>0</v>
      </c>
      <c r="BS389" s="3">
        <f t="shared" si="173"/>
        <v>0</v>
      </c>
      <c r="BT389" s="3">
        <f t="shared" si="161"/>
        <v>0</v>
      </c>
      <c r="BU389" s="3">
        <f t="shared" si="162"/>
        <v>0</v>
      </c>
      <c r="BV389" s="3">
        <f t="shared" si="163"/>
        <v>0</v>
      </c>
      <c r="BW389" s="3">
        <f t="shared" si="174"/>
        <v>0</v>
      </c>
      <c r="BX389" s="3">
        <f t="shared" si="164"/>
        <v>0</v>
      </c>
      <c r="BY389" s="3">
        <f t="shared" si="175"/>
        <v>4665042.5221599992</v>
      </c>
    </row>
    <row r="390" spans="1:77" x14ac:dyDescent="0.25">
      <c r="A390">
        <v>43905</v>
      </c>
      <c r="B390" t="s">
        <v>457</v>
      </c>
      <c r="C390" s="37">
        <v>42779.493055555555</v>
      </c>
      <c r="D390" s="5" t="s">
        <v>75</v>
      </c>
      <c r="E390" s="2">
        <v>51432.269</v>
      </c>
      <c r="F390" s="2">
        <v>4540.1049999999996</v>
      </c>
      <c r="G390" s="2">
        <v>862.81500000000005</v>
      </c>
      <c r="H390" s="2">
        <v>0</v>
      </c>
      <c r="I390" s="2">
        <v>0</v>
      </c>
      <c r="J390" s="2">
        <v>0</v>
      </c>
      <c r="K390" s="2">
        <v>0</v>
      </c>
      <c r="L390" s="2">
        <v>1938.32</v>
      </c>
      <c r="M390" s="2">
        <v>2740.1</v>
      </c>
      <c r="N390" s="2">
        <v>7326.3519999999999</v>
      </c>
      <c r="O390" s="2">
        <v>1.3620000000000001</v>
      </c>
      <c r="P390" s="2">
        <v>2232.4290000000001</v>
      </c>
      <c r="Q390" s="2">
        <v>0</v>
      </c>
      <c r="R390" s="3">
        <v>4180000</v>
      </c>
      <c r="S390" s="3">
        <v>0</v>
      </c>
      <c r="T390" s="3">
        <v>-277616</v>
      </c>
      <c r="U390" s="3">
        <v>-10728</v>
      </c>
      <c r="V390" s="3">
        <v>762211</v>
      </c>
      <c r="W390" s="3">
        <v>2545109</v>
      </c>
      <c r="X390" s="3">
        <v>1074245</v>
      </c>
      <c r="Y390" s="4">
        <v>0.88</v>
      </c>
      <c r="Z390" s="4">
        <v>1.0900000000000001</v>
      </c>
      <c r="AA390" s="5" t="s">
        <v>75</v>
      </c>
      <c r="AB390" s="3">
        <v>1080423</v>
      </c>
      <c r="AC390" s="3">
        <v>4510547</v>
      </c>
      <c r="AD390" s="2">
        <v>1923.2350644999999</v>
      </c>
      <c r="AE390" s="3">
        <v>353788610</v>
      </c>
      <c r="AF390" s="3">
        <v>233569047</v>
      </c>
      <c r="AG390" s="3">
        <v>26541937</v>
      </c>
      <c r="AH390" s="3">
        <v>276036146</v>
      </c>
      <c r="AI390" s="4">
        <v>1.04</v>
      </c>
      <c r="AJ390" s="3">
        <v>24705531490</v>
      </c>
      <c r="AK390" s="3">
        <v>20068998</v>
      </c>
      <c r="AL390" s="3">
        <v>0</v>
      </c>
      <c r="AM390" s="3">
        <v>0</v>
      </c>
      <c r="AN390" s="3">
        <v>2500000</v>
      </c>
      <c r="AO390" s="3">
        <v>0</v>
      </c>
      <c r="AP390" s="3">
        <v>0</v>
      </c>
      <c r="AQ390" s="3">
        <v>4523</v>
      </c>
      <c r="AR390" s="3">
        <v>4812</v>
      </c>
      <c r="AS390" s="3">
        <v>303419967</v>
      </c>
      <c r="AT390" s="2">
        <v>63524.031000000003</v>
      </c>
      <c r="AU390" s="2">
        <v>62213.843000000001</v>
      </c>
      <c r="AV390" s="5" t="s">
        <v>1415</v>
      </c>
      <c r="AW390" s="3">
        <v>0</v>
      </c>
      <c r="AX390" s="3">
        <v>1058628</v>
      </c>
      <c r="AY390" s="3">
        <v>0</v>
      </c>
      <c r="AZ390" s="3">
        <v>44530</v>
      </c>
      <c r="BA390" s="3">
        <f t="shared" si="165"/>
        <v>4812</v>
      </c>
      <c r="BB390" s="3">
        <f t="shared" si="151"/>
        <v>4523</v>
      </c>
      <c r="BC390" s="3">
        <f t="shared" si="152"/>
        <v>4812</v>
      </c>
      <c r="BD390" s="3">
        <f t="shared" si="153"/>
        <v>4812</v>
      </c>
      <c r="BE390" s="3">
        <f t="shared" si="154"/>
        <v>303419970.77863997</v>
      </c>
      <c r="BF390" s="3">
        <f t="shared" si="166"/>
        <v>296210266.77863997</v>
      </c>
      <c r="BG390" s="2">
        <f t="shared" si="155"/>
        <v>63523.179494576536</v>
      </c>
      <c r="BH390" s="6">
        <f t="shared" si="156"/>
        <v>1.4999999999999999E-2</v>
      </c>
      <c r="BI390" s="3">
        <f t="shared" si="167"/>
        <v>164597035.50491929</v>
      </c>
      <c r="BJ390" s="3">
        <f t="shared" si="157"/>
        <v>32650914260.212341</v>
      </c>
      <c r="BK390" s="3">
        <f t="shared" si="168"/>
        <v>0</v>
      </c>
      <c r="BL390" s="3">
        <f t="shared" si="169"/>
        <v>0</v>
      </c>
      <c r="BM390" s="3">
        <f t="shared" si="158"/>
        <v>0</v>
      </c>
      <c r="BN390" s="3">
        <f t="shared" si="159"/>
        <v>0</v>
      </c>
      <c r="BO390" s="3">
        <f t="shared" si="170"/>
        <v>0</v>
      </c>
      <c r="BP390" s="3">
        <f t="shared" si="171"/>
        <v>0</v>
      </c>
      <c r="BQ390" s="3">
        <f t="shared" si="160"/>
        <v>20295655848.517204</v>
      </c>
      <c r="BR390" s="3">
        <f t="shared" si="172"/>
        <v>4409875641.4827957</v>
      </c>
      <c r="BS390" s="3">
        <f t="shared" si="173"/>
        <v>4737669.4365570582</v>
      </c>
      <c r="BT390" s="3">
        <f t="shared" si="161"/>
        <v>343.24899567258819</v>
      </c>
      <c r="BU390" s="3">
        <f t="shared" si="162"/>
        <v>44530</v>
      </c>
      <c r="BV390" s="3">
        <f t="shared" si="163"/>
        <v>42908.053032274431</v>
      </c>
      <c r="BW390" s="3">
        <f t="shared" si="174"/>
        <v>3888020.3835247839</v>
      </c>
      <c r="BX390" s="3">
        <f t="shared" si="164"/>
        <v>3888020.3835247839</v>
      </c>
      <c r="BY390" s="3">
        <f t="shared" si="175"/>
        <v>86011293.666639954</v>
      </c>
    </row>
    <row r="391" spans="1:77" x14ac:dyDescent="0.25">
      <c r="A391">
        <v>175905</v>
      </c>
      <c r="B391" t="s">
        <v>458</v>
      </c>
      <c r="C391" s="37">
        <v>42779.493055555555</v>
      </c>
      <c r="D391" s="5" t="s">
        <v>75</v>
      </c>
      <c r="E391" s="2">
        <v>351.27</v>
      </c>
      <c r="F391" s="2">
        <v>14.89</v>
      </c>
      <c r="G391" s="2">
        <v>13</v>
      </c>
      <c r="H391" s="2">
        <v>0</v>
      </c>
      <c r="I391" s="2">
        <v>0</v>
      </c>
      <c r="J391" s="2">
        <v>0</v>
      </c>
      <c r="K391" s="2">
        <v>0</v>
      </c>
      <c r="L391" s="2">
        <v>31</v>
      </c>
      <c r="M391" s="2">
        <v>19</v>
      </c>
      <c r="N391" s="2">
        <v>237</v>
      </c>
      <c r="O391" s="2">
        <v>0</v>
      </c>
      <c r="P391" s="2">
        <v>57</v>
      </c>
      <c r="Q391" s="2">
        <v>0</v>
      </c>
      <c r="R391" s="3">
        <v>30525</v>
      </c>
      <c r="S391" s="3">
        <v>0</v>
      </c>
      <c r="T391" s="3">
        <v>-1040</v>
      </c>
      <c r="U391" s="3">
        <v>-41</v>
      </c>
      <c r="V391" s="3">
        <v>0</v>
      </c>
      <c r="W391" s="3">
        <v>37792</v>
      </c>
      <c r="X391" s="3">
        <v>39535</v>
      </c>
      <c r="Y391" s="4">
        <v>1</v>
      </c>
      <c r="Z391" s="4">
        <v>1.04</v>
      </c>
      <c r="AA391" s="5" t="s">
        <v>75</v>
      </c>
      <c r="AB391" s="3">
        <v>27006</v>
      </c>
      <c r="AC391" s="3">
        <v>1283602</v>
      </c>
      <c r="AD391" s="2">
        <v>504.23757860000001</v>
      </c>
      <c r="AE391" s="3">
        <v>24723528</v>
      </c>
      <c r="AF391" s="3">
        <v>985011</v>
      </c>
      <c r="AG391" s="3">
        <v>108351</v>
      </c>
      <c r="AH391" s="3">
        <v>1152463</v>
      </c>
      <c r="AI391" s="4">
        <v>1.17</v>
      </c>
      <c r="AJ391" s="3">
        <v>92536288</v>
      </c>
      <c r="AK391" s="3">
        <v>160102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5140</v>
      </c>
      <c r="AR391" s="3">
        <v>5286</v>
      </c>
      <c r="AS391" s="3">
        <v>3380494</v>
      </c>
      <c r="AT391" s="2">
        <v>635.70100000000002</v>
      </c>
      <c r="AV391" s="5" t="s">
        <v>1808</v>
      </c>
      <c r="BA391" s="3">
        <f t="shared" si="165"/>
        <v>6936</v>
      </c>
      <c r="BB391" s="3">
        <f t="shared" si="151"/>
        <v>5140</v>
      </c>
      <c r="BC391" s="3">
        <f t="shared" si="152"/>
        <v>5286</v>
      </c>
      <c r="BD391" s="3">
        <f t="shared" si="153"/>
        <v>6936</v>
      </c>
      <c r="BE391" s="3">
        <f t="shared" si="154"/>
        <v>3380493.84</v>
      </c>
      <c r="BF391" s="3">
        <f t="shared" si="166"/>
        <v>3313216.84</v>
      </c>
      <c r="BG391" s="2">
        <f t="shared" si="155"/>
        <v>635.69282146511375</v>
      </c>
      <c r="BH391" s="6">
        <f t="shared" si="156"/>
        <v>1.4999999999999999E-2</v>
      </c>
      <c r="BI391" s="3">
        <f t="shared" si="167"/>
        <v>1492182.8211114064</v>
      </c>
      <c r="BJ391" s="3">
        <f t="shared" si="157"/>
        <v>326746110.23306847</v>
      </c>
      <c r="BK391" s="3">
        <f t="shared" si="168"/>
        <v>0</v>
      </c>
      <c r="BL391" s="3">
        <f t="shared" si="169"/>
        <v>0</v>
      </c>
      <c r="BM391" s="3">
        <f t="shared" si="158"/>
        <v>0</v>
      </c>
      <c r="BN391" s="3">
        <f t="shared" si="159"/>
        <v>0</v>
      </c>
      <c r="BO391" s="3">
        <f t="shared" si="170"/>
        <v>0</v>
      </c>
      <c r="BP391" s="3">
        <f t="shared" si="171"/>
        <v>0</v>
      </c>
      <c r="BQ391" s="3">
        <f t="shared" si="160"/>
        <v>203103856.45810384</v>
      </c>
      <c r="BR391" s="3">
        <f t="shared" si="172"/>
        <v>0</v>
      </c>
      <c r="BS391" s="3">
        <f t="shared" si="173"/>
        <v>0</v>
      </c>
      <c r="BT391" s="3">
        <f t="shared" si="161"/>
        <v>0</v>
      </c>
      <c r="BU391" s="3">
        <f t="shared" si="162"/>
        <v>0</v>
      </c>
      <c r="BV391" s="3">
        <f t="shared" si="163"/>
        <v>0</v>
      </c>
      <c r="BW391" s="3">
        <f t="shared" si="174"/>
        <v>0</v>
      </c>
      <c r="BX391" s="3">
        <f t="shared" si="164"/>
        <v>0</v>
      </c>
      <c r="BY391" s="3">
        <f t="shared" si="175"/>
        <v>2455130.96</v>
      </c>
    </row>
    <row r="392" spans="1:77" x14ac:dyDescent="0.25">
      <c r="A392">
        <v>234909</v>
      </c>
      <c r="B392" t="s">
        <v>459</v>
      </c>
      <c r="C392" s="37">
        <v>42779.493055555555</v>
      </c>
      <c r="D392" s="5" t="s">
        <v>75</v>
      </c>
      <c r="E392" s="2">
        <v>312.411</v>
      </c>
      <c r="F392" s="2">
        <v>35.576000000000001</v>
      </c>
      <c r="G392" s="2">
        <v>19.297999999999998</v>
      </c>
      <c r="H392" s="2">
        <v>1.64</v>
      </c>
      <c r="I392" s="2">
        <v>0</v>
      </c>
      <c r="J392" s="2">
        <v>0</v>
      </c>
      <c r="K392" s="2">
        <v>0</v>
      </c>
      <c r="L392" s="2">
        <v>40</v>
      </c>
      <c r="M392" s="2">
        <v>18.100000000000001</v>
      </c>
      <c r="N392" s="2">
        <v>300</v>
      </c>
      <c r="O392" s="2">
        <v>0</v>
      </c>
      <c r="P392" s="2">
        <v>8.6129999999999995</v>
      </c>
      <c r="Q392" s="2">
        <v>0</v>
      </c>
      <c r="R392" s="3">
        <v>30250</v>
      </c>
      <c r="S392" s="3">
        <v>0</v>
      </c>
      <c r="T392" s="3">
        <v>-536</v>
      </c>
      <c r="U392" s="3">
        <v>-21</v>
      </c>
      <c r="V392" s="3">
        <v>0</v>
      </c>
      <c r="W392" s="3">
        <v>25998</v>
      </c>
      <c r="X392" s="3">
        <v>5977</v>
      </c>
      <c r="Y392" s="4">
        <v>1</v>
      </c>
      <c r="Z392" s="4">
        <v>1.03</v>
      </c>
      <c r="AA392" s="5" t="s">
        <v>75</v>
      </c>
      <c r="AB392" s="3">
        <v>136025</v>
      </c>
      <c r="AC392" s="3">
        <v>1026771</v>
      </c>
      <c r="AD392" s="2">
        <v>456.90605540000001</v>
      </c>
      <c r="AE392" s="3">
        <v>36458064</v>
      </c>
      <c r="AF392" s="3">
        <v>491712</v>
      </c>
      <c r="AG392" s="3">
        <v>54088</v>
      </c>
      <c r="AH392" s="3">
        <v>575303</v>
      </c>
      <c r="AI392" s="4">
        <v>1.17</v>
      </c>
      <c r="AJ392" s="3">
        <v>47632335</v>
      </c>
      <c r="AK392" s="3">
        <v>131690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5140</v>
      </c>
      <c r="AR392" s="3">
        <v>5249</v>
      </c>
      <c r="AS392" s="3">
        <v>3475288</v>
      </c>
      <c r="AT392" s="2">
        <v>658.38399999999899</v>
      </c>
      <c r="AV392" s="5" t="s">
        <v>1949</v>
      </c>
      <c r="BA392" s="3">
        <f t="shared" si="165"/>
        <v>6939</v>
      </c>
      <c r="BB392" s="3">
        <f t="shared" si="151"/>
        <v>5140</v>
      </c>
      <c r="BC392" s="3">
        <f t="shared" si="152"/>
        <v>5249</v>
      </c>
      <c r="BD392" s="3">
        <f t="shared" si="153"/>
        <v>6939</v>
      </c>
      <c r="BE392" s="3">
        <f t="shared" si="154"/>
        <v>3475286.4059000006</v>
      </c>
      <c r="BF392" s="3">
        <f t="shared" si="166"/>
        <v>3419574.4059000006</v>
      </c>
      <c r="BG392" s="2">
        <f t="shared" si="155"/>
        <v>658.37922255517833</v>
      </c>
      <c r="BH392" s="6">
        <f t="shared" si="156"/>
        <v>1.4999999999999999E-2</v>
      </c>
      <c r="BI392" s="3">
        <f t="shared" si="167"/>
        <v>1543842.0211286284</v>
      </c>
      <c r="BJ392" s="3">
        <f t="shared" si="157"/>
        <v>338406920.39336169</v>
      </c>
      <c r="BK392" s="3">
        <f t="shared" si="168"/>
        <v>0</v>
      </c>
      <c r="BL392" s="3">
        <f t="shared" si="169"/>
        <v>0</v>
      </c>
      <c r="BM392" s="3">
        <f t="shared" si="158"/>
        <v>0</v>
      </c>
      <c r="BN392" s="3">
        <f t="shared" si="159"/>
        <v>0</v>
      </c>
      <c r="BO392" s="3">
        <f t="shared" si="170"/>
        <v>0</v>
      </c>
      <c r="BP392" s="3">
        <f t="shared" si="171"/>
        <v>0</v>
      </c>
      <c r="BQ392" s="3">
        <f t="shared" si="160"/>
        <v>210352161.60637948</v>
      </c>
      <c r="BR392" s="3">
        <f t="shared" si="172"/>
        <v>0</v>
      </c>
      <c r="BS392" s="3">
        <f t="shared" si="173"/>
        <v>0</v>
      </c>
      <c r="BT392" s="3">
        <f t="shared" si="161"/>
        <v>0</v>
      </c>
      <c r="BU392" s="3">
        <f t="shared" si="162"/>
        <v>0</v>
      </c>
      <c r="BV392" s="3">
        <f t="shared" si="163"/>
        <v>0</v>
      </c>
      <c r="BW392" s="3">
        <f t="shared" si="174"/>
        <v>0</v>
      </c>
      <c r="BX392" s="3">
        <f t="shared" si="164"/>
        <v>0</v>
      </c>
      <c r="BY392" s="3">
        <f t="shared" si="175"/>
        <v>2998963.0559000005</v>
      </c>
    </row>
    <row r="393" spans="1:77" x14ac:dyDescent="0.25">
      <c r="A393">
        <v>122901</v>
      </c>
      <c r="B393" t="s">
        <v>460</v>
      </c>
      <c r="C393" s="37">
        <v>42776.52847222222</v>
      </c>
      <c r="D393" s="5" t="s">
        <v>75</v>
      </c>
      <c r="E393" s="2">
        <v>234.04</v>
      </c>
      <c r="F393" s="2">
        <v>15.96</v>
      </c>
      <c r="G393" s="2">
        <v>9.9</v>
      </c>
      <c r="H393" s="2">
        <v>0</v>
      </c>
      <c r="I393" s="2">
        <v>0</v>
      </c>
      <c r="J393" s="2">
        <v>0</v>
      </c>
      <c r="K393" s="2">
        <v>0</v>
      </c>
      <c r="L393" s="2">
        <v>10.73</v>
      </c>
      <c r="M393" s="2">
        <v>11.9</v>
      </c>
      <c r="N393" s="2">
        <v>86.47</v>
      </c>
      <c r="O393" s="2">
        <v>0.05</v>
      </c>
      <c r="P393" s="2">
        <v>27.41</v>
      </c>
      <c r="Q393" s="2">
        <v>0</v>
      </c>
      <c r="R393" s="3">
        <v>21810</v>
      </c>
      <c r="S393" s="3">
        <v>0</v>
      </c>
      <c r="T393" s="3">
        <v>-1654</v>
      </c>
      <c r="U393" s="3">
        <v>-64</v>
      </c>
      <c r="V393" s="3">
        <v>0</v>
      </c>
      <c r="W393" s="3">
        <v>7860</v>
      </c>
      <c r="X393" s="3">
        <v>22561</v>
      </c>
      <c r="Y393" s="4">
        <v>0.98</v>
      </c>
      <c r="Z393" s="4">
        <v>1.08</v>
      </c>
      <c r="AA393" s="5" t="s">
        <v>76</v>
      </c>
      <c r="AB393" s="3">
        <v>88889</v>
      </c>
      <c r="AC393" s="3">
        <v>1934771</v>
      </c>
      <c r="AD393" s="2">
        <v>824.11649220000004</v>
      </c>
      <c r="AE393" s="3">
        <v>78389482</v>
      </c>
      <c r="AF393" s="3">
        <v>1825998</v>
      </c>
      <c r="AG393" s="3">
        <v>242224</v>
      </c>
      <c r="AH393" s="3">
        <v>2180018</v>
      </c>
      <c r="AI393" s="4">
        <v>1.17</v>
      </c>
      <c r="AJ393" s="3">
        <v>147123705</v>
      </c>
      <c r="AK393" s="3">
        <v>81498</v>
      </c>
      <c r="AL393" s="3">
        <v>0</v>
      </c>
      <c r="AM393" s="3">
        <v>0</v>
      </c>
      <c r="AN393" s="3">
        <v>73413</v>
      </c>
      <c r="AO393" s="3">
        <v>0</v>
      </c>
      <c r="AP393" s="3">
        <v>0</v>
      </c>
      <c r="AQ393" s="3">
        <v>5037</v>
      </c>
      <c r="AR393" s="3">
        <v>5323</v>
      </c>
      <c r="AS393" s="3">
        <v>2472222</v>
      </c>
      <c r="AT393" s="2">
        <v>472.21699999999998</v>
      </c>
      <c r="AV393" s="5" t="s">
        <v>1675</v>
      </c>
      <c r="BA393" s="3">
        <f t="shared" si="165"/>
        <v>8231</v>
      </c>
      <c r="BB393" s="3">
        <f t="shared" si="151"/>
        <v>5037</v>
      </c>
      <c r="BC393" s="3">
        <f t="shared" si="152"/>
        <v>5323</v>
      </c>
      <c r="BD393" s="3">
        <f t="shared" si="153"/>
        <v>8231</v>
      </c>
      <c r="BE393" s="3">
        <f t="shared" si="154"/>
        <v>2472221.5289999996</v>
      </c>
      <c r="BF393" s="3">
        <f t="shared" si="166"/>
        <v>2444205.5289999996</v>
      </c>
      <c r="BG393" s="2">
        <f t="shared" si="155"/>
        <v>472.21422418010525</v>
      </c>
      <c r="BH393" s="6">
        <f t="shared" si="156"/>
        <v>1.4999999999999999E-2</v>
      </c>
      <c r="BI393" s="3">
        <f t="shared" si="167"/>
        <v>1078048.066543712</v>
      </c>
      <c r="BJ393" s="3">
        <f t="shared" si="157"/>
        <v>242718111.2285741</v>
      </c>
      <c r="BK393" s="3">
        <f t="shared" si="168"/>
        <v>0</v>
      </c>
      <c r="BL393" s="3">
        <f t="shared" si="169"/>
        <v>0</v>
      </c>
      <c r="BM393" s="3">
        <f t="shared" si="158"/>
        <v>0</v>
      </c>
      <c r="BN393" s="3">
        <f t="shared" si="159"/>
        <v>0</v>
      </c>
      <c r="BO393" s="3">
        <f t="shared" si="170"/>
        <v>0</v>
      </c>
      <c r="BP393" s="3">
        <f t="shared" si="171"/>
        <v>0</v>
      </c>
      <c r="BQ393" s="3">
        <f t="shared" si="160"/>
        <v>150872444.62554362</v>
      </c>
      <c r="BR393" s="3">
        <f t="shared" si="172"/>
        <v>0</v>
      </c>
      <c r="BS393" s="3">
        <f t="shared" si="173"/>
        <v>0</v>
      </c>
      <c r="BT393" s="3">
        <f t="shared" si="161"/>
        <v>0</v>
      </c>
      <c r="BU393" s="3">
        <f t="shared" si="162"/>
        <v>0</v>
      </c>
      <c r="BV393" s="3">
        <f t="shared" si="163"/>
        <v>0</v>
      </c>
      <c r="BW393" s="3">
        <f t="shared" si="174"/>
        <v>0</v>
      </c>
      <c r="BX393" s="3">
        <f t="shared" si="164"/>
        <v>0</v>
      </c>
      <c r="BY393" s="3">
        <f t="shared" si="175"/>
        <v>1030409.2199999995</v>
      </c>
    </row>
    <row r="394" spans="1:77" x14ac:dyDescent="0.25">
      <c r="A394">
        <v>115901</v>
      </c>
      <c r="B394" t="s">
        <v>461</v>
      </c>
      <c r="C394" s="37">
        <v>42779.493055555555</v>
      </c>
      <c r="D394" s="5" t="s">
        <v>75</v>
      </c>
      <c r="E394" s="2">
        <v>391.51100000000002</v>
      </c>
      <c r="F394" s="2">
        <v>28.55</v>
      </c>
      <c r="G394" s="2">
        <v>0.153</v>
      </c>
      <c r="H394" s="2">
        <v>0</v>
      </c>
      <c r="I394" s="2">
        <v>0</v>
      </c>
      <c r="J394" s="2">
        <v>0</v>
      </c>
      <c r="K394" s="2">
        <v>0</v>
      </c>
      <c r="L394" s="2">
        <v>16.231999999999999</v>
      </c>
      <c r="M394" s="2">
        <v>20.846</v>
      </c>
      <c r="N394" s="2">
        <v>412.75699999999898</v>
      </c>
      <c r="O394" s="2">
        <v>0</v>
      </c>
      <c r="P394" s="2">
        <v>202.625</v>
      </c>
      <c r="Q394" s="2">
        <v>0</v>
      </c>
      <c r="R394" s="3">
        <v>34327</v>
      </c>
      <c r="S394" s="3">
        <v>0</v>
      </c>
      <c r="T394" s="3">
        <v>-2196</v>
      </c>
      <c r="U394" s="3">
        <v>-85</v>
      </c>
      <c r="V394" s="3">
        <v>0</v>
      </c>
      <c r="W394" s="3">
        <v>73912</v>
      </c>
      <c r="X394" s="3">
        <v>133246</v>
      </c>
      <c r="Y394" s="4">
        <v>0.8</v>
      </c>
      <c r="Z394" s="4">
        <v>1.1100000000000001</v>
      </c>
      <c r="AA394" s="5" t="s">
        <v>76</v>
      </c>
      <c r="AB394" s="3">
        <v>137381</v>
      </c>
      <c r="AC394" s="3">
        <v>1797095</v>
      </c>
      <c r="AD394" s="2">
        <v>723.9127522</v>
      </c>
      <c r="AE394" s="3">
        <v>70062601</v>
      </c>
      <c r="AF394" s="3">
        <v>1640353</v>
      </c>
      <c r="AG394" s="3">
        <v>328071</v>
      </c>
      <c r="AH394" s="3">
        <v>2091450</v>
      </c>
      <c r="AI394" s="4">
        <v>1.02</v>
      </c>
      <c r="AJ394" s="3">
        <v>195378473</v>
      </c>
      <c r="AK394" s="3">
        <v>160539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4112</v>
      </c>
      <c r="AR394" s="3">
        <v>4433</v>
      </c>
      <c r="AS394" s="3">
        <v>3706041</v>
      </c>
      <c r="AT394" s="2">
        <v>843.80799999999999</v>
      </c>
      <c r="AV394" s="5" t="s">
        <v>1654</v>
      </c>
      <c r="BA394" s="3">
        <f t="shared" si="165"/>
        <v>6576</v>
      </c>
      <c r="BB394" s="3">
        <f t="shared" si="151"/>
        <v>4112</v>
      </c>
      <c r="BC394" s="3">
        <f t="shared" si="152"/>
        <v>4433</v>
      </c>
      <c r="BD394" s="3">
        <f t="shared" si="153"/>
        <v>6576</v>
      </c>
      <c r="BE394" s="3">
        <f t="shared" si="154"/>
        <v>3706041.2819199995</v>
      </c>
      <c r="BF394" s="3">
        <f t="shared" si="166"/>
        <v>3599998.2819199995</v>
      </c>
      <c r="BG394" s="2">
        <f t="shared" si="155"/>
        <v>843.78835530387141</v>
      </c>
      <c r="BH394" s="6">
        <f t="shared" si="156"/>
        <v>1.4999999999999999E-2</v>
      </c>
      <c r="BI394" s="3">
        <f t="shared" si="167"/>
        <v>2094274.6048912276</v>
      </c>
      <c r="BJ394" s="3">
        <f t="shared" si="157"/>
        <v>433707214.62618989</v>
      </c>
      <c r="BK394" s="3">
        <f t="shared" si="168"/>
        <v>0</v>
      </c>
      <c r="BL394" s="3">
        <f t="shared" si="169"/>
        <v>0</v>
      </c>
      <c r="BM394" s="3">
        <f t="shared" si="158"/>
        <v>0</v>
      </c>
      <c r="BN394" s="3">
        <f t="shared" si="159"/>
        <v>0</v>
      </c>
      <c r="BO394" s="3">
        <f t="shared" si="170"/>
        <v>0</v>
      </c>
      <c r="BP394" s="3">
        <f t="shared" si="171"/>
        <v>0</v>
      </c>
      <c r="BQ394" s="3">
        <f t="shared" si="160"/>
        <v>269590379.51958692</v>
      </c>
      <c r="BR394" s="3">
        <f t="shared" si="172"/>
        <v>0</v>
      </c>
      <c r="BS394" s="3">
        <f t="shared" si="173"/>
        <v>0</v>
      </c>
      <c r="BT394" s="3">
        <f t="shared" si="161"/>
        <v>0</v>
      </c>
      <c r="BU394" s="3">
        <f t="shared" si="162"/>
        <v>0</v>
      </c>
      <c r="BV394" s="3">
        <f t="shared" si="163"/>
        <v>0</v>
      </c>
      <c r="BW394" s="3">
        <f t="shared" si="174"/>
        <v>0</v>
      </c>
      <c r="BX394" s="3">
        <f t="shared" si="164"/>
        <v>0</v>
      </c>
      <c r="BY394" s="3">
        <f t="shared" si="175"/>
        <v>2143013.4979199995</v>
      </c>
    </row>
    <row r="395" spans="1:77" x14ac:dyDescent="0.25">
      <c r="A395">
        <v>15914</v>
      </c>
      <c r="B395" t="s">
        <v>462</v>
      </c>
      <c r="C395" s="37">
        <v>42776.52847222222</v>
      </c>
      <c r="D395" s="5" t="s">
        <v>75</v>
      </c>
      <c r="E395" s="2">
        <v>1417.9469999999999</v>
      </c>
      <c r="F395" s="2">
        <v>150.977</v>
      </c>
      <c r="G395" s="2">
        <v>57.741</v>
      </c>
      <c r="H395" s="2">
        <v>0</v>
      </c>
      <c r="I395" s="2">
        <v>0</v>
      </c>
      <c r="J395" s="2">
        <v>0</v>
      </c>
      <c r="K395" s="2">
        <v>0</v>
      </c>
      <c r="L395" s="2">
        <v>40.637999999999998</v>
      </c>
      <c r="M395" s="2">
        <v>75.338999999999999</v>
      </c>
      <c r="N395" s="2">
        <v>562.11</v>
      </c>
      <c r="O395" s="2">
        <v>0</v>
      </c>
      <c r="P395" s="2">
        <v>50.134999999999998</v>
      </c>
      <c r="Q395" s="2">
        <v>0</v>
      </c>
      <c r="R395" s="3">
        <v>104169</v>
      </c>
      <c r="S395" s="3">
        <v>0</v>
      </c>
      <c r="T395" s="3">
        <v>0</v>
      </c>
      <c r="U395" s="3">
        <v>0</v>
      </c>
      <c r="V395" s="3">
        <v>0</v>
      </c>
      <c r="W395" s="3">
        <v>62444</v>
      </c>
      <c r="X395" s="3">
        <v>29274</v>
      </c>
      <c r="Y395" s="4">
        <v>0</v>
      </c>
      <c r="Z395" s="4">
        <v>1.06</v>
      </c>
      <c r="AA395" s="5" t="s">
        <v>75</v>
      </c>
      <c r="AB395" s="3">
        <v>0</v>
      </c>
      <c r="AC395" s="3">
        <v>4161383</v>
      </c>
      <c r="AD395" s="2">
        <v>1465.5015883000001</v>
      </c>
      <c r="AE395" s="3">
        <v>0</v>
      </c>
      <c r="AF395" s="3">
        <v>0</v>
      </c>
      <c r="AG395" s="3">
        <v>0</v>
      </c>
      <c r="AH395" s="3">
        <v>0</v>
      </c>
      <c r="AI395" s="4">
        <v>0</v>
      </c>
      <c r="AJ395" s="3">
        <v>0</v>
      </c>
      <c r="AK395" s="3">
        <v>558571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5140</v>
      </c>
      <c r="AR395" s="3">
        <v>5359</v>
      </c>
      <c r="AS395" s="3">
        <v>10757256</v>
      </c>
      <c r="AT395" s="2">
        <v>2018.336</v>
      </c>
      <c r="AV395" s="5" t="s">
        <v>1325</v>
      </c>
      <c r="AX395" s="3">
        <v>0</v>
      </c>
      <c r="AZ395" s="3">
        <v>0</v>
      </c>
      <c r="BA395" s="3">
        <f t="shared" si="165"/>
        <v>5839</v>
      </c>
      <c r="BB395" s="3">
        <f t="shared" si="151"/>
        <v>5140</v>
      </c>
      <c r="BC395" s="3">
        <f t="shared" si="152"/>
        <v>5359</v>
      </c>
      <c r="BD395" s="3">
        <f t="shared" si="153"/>
        <v>5839</v>
      </c>
      <c r="BE395" s="3">
        <f t="shared" si="154"/>
        <v>10757254.450620001</v>
      </c>
      <c r="BF395" s="3">
        <f t="shared" si="166"/>
        <v>10590641.450620001</v>
      </c>
      <c r="BG395" s="2">
        <f t="shared" si="155"/>
        <v>2018.335361330033</v>
      </c>
      <c r="BH395" s="6">
        <f t="shared" si="156"/>
        <v>1.4999999999999999E-2</v>
      </c>
      <c r="BI395" s="3">
        <f t="shared" si="167"/>
        <v>5172617.9171547582</v>
      </c>
      <c r="BJ395" s="3">
        <f t="shared" si="157"/>
        <v>1037424375.723637</v>
      </c>
      <c r="BK395" s="3">
        <f t="shared" si="168"/>
        <v>0</v>
      </c>
      <c r="BL395" s="3">
        <f t="shared" si="169"/>
        <v>0</v>
      </c>
      <c r="BM395" s="3">
        <f t="shared" si="158"/>
        <v>0</v>
      </c>
      <c r="BN395" s="3">
        <f t="shared" si="159"/>
        <v>0</v>
      </c>
      <c r="BO395" s="3">
        <f t="shared" si="170"/>
        <v>0</v>
      </c>
      <c r="BP395" s="3">
        <f t="shared" si="171"/>
        <v>0</v>
      </c>
      <c r="BQ395" s="3">
        <f t="shared" si="160"/>
        <v>644858147.94494557</v>
      </c>
      <c r="BR395" s="3">
        <f t="shared" si="172"/>
        <v>0</v>
      </c>
      <c r="BS395" s="3">
        <f t="shared" si="173"/>
        <v>0</v>
      </c>
      <c r="BT395" s="3">
        <f t="shared" si="161"/>
        <v>0</v>
      </c>
      <c r="BU395" s="3">
        <f t="shared" si="162"/>
        <v>0</v>
      </c>
      <c r="BV395" s="3">
        <f t="shared" si="163"/>
        <v>0</v>
      </c>
      <c r="BW395" s="3">
        <f t="shared" si="174"/>
        <v>0</v>
      </c>
      <c r="BX395" s="3">
        <f t="shared" si="164"/>
        <v>0</v>
      </c>
      <c r="BY395" s="3">
        <f t="shared" si="175"/>
        <v>10757254.450620001</v>
      </c>
    </row>
    <row r="396" spans="1:77" x14ac:dyDescent="0.25">
      <c r="A396">
        <v>49901</v>
      </c>
      <c r="B396" t="s">
        <v>463</v>
      </c>
      <c r="C396" s="37">
        <v>42779.493055555555</v>
      </c>
      <c r="D396" s="5" t="s">
        <v>75</v>
      </c>
      <c r="E396" s="2">
        <v>2425.9</v>
      </c>
      <c r="F396" s="2">
        <v>168.5</v>
      </c>
      <c r="G396" s="2">
        <v>30</v>
      </c>
      <c r="H396" s="2">
        <v>0</v>
      </c>
      <c r="I396" s="2">
        <v>0</v>
      </c>
      <c r="J396" s="2">
        <v>0</v>
      </c>
      <c r="K396" s="2">
        <v>0</v>
      </c>
      <c r="L396" s="2">
        <v>85</v>
      </c>
      <c r="M396" s="2">
        <v>125</v>
      </c>
      <c r="N396" s="2">
        <v>2285</v>
      </c>
      <c r="O396" s="2">
        <v>0.1</v>
      </c>
      <c r="P396" s="2">
        <v>482</v>
      </c>
      <c r="Q396" s="2">
        <v>0</v>
      </c>
      <c r="R396" s="3">
        <v>170775</v>
      </c>
      <c r="S396" s="3">
        <v>0</v>
      </c>
      <c r="T396" s="3">
        <v>-10981</v>
      </c>
      <c r="U396" s="3">
        <v>-425</v>
      </c>
      <c r="V396" s="3">
        <v>0</v>
      </c>
      <c r="W396" s="3">
        <v>171943</v>
      </c>
      <c r="X396" s="3">
        <v>280524</v>
      </c>
      <c r="Y396" s="4">
        <v>1</v>
      </c>
      <c r="Z396" s="4">
        <v>1.0900000000000001</v>
      </c>
      <c r="AA396" s="5" t="s">
        <v>75</v>
      </c>
      <c r="AB396" s="3">
        <v>1489889</v>
      </c>
      <c r="AC396" s="3">
        <v>7438768</v>
      </c>
      <c r="AD396" s="2">
        <v>3414.9141540000001</v>
      </c>
      <c r="AE396" s="3">
        <v>303949182</v>
      </c>
      <c r="AF396" s="3">
        <v>10058204</v>
      </c>
      <c r="AG396" s="3">
        <v>1106403</v>
      </c>
      <c r="AH396" s="3">
        <v>11768099</v>
      </c>
      <c r="AI396" s="4">
        <v>1.17</v>
      </c>
      <c r="AJ396" s="3">
        <v>977175087</v>
      </c>
      <c r="AK396" s="3">
        <v>1046231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5140</v>
      </c>
      <c r="AR396" s="3">
        <v>5468</v>
      </c>
      <c r="AS396" s="3">
        <v>19319592</v>
      </c>
      <c r="AT396" s="2">
        <v>3583.4179999999901</v>
      </c>
      <c r="AV396" s="5" t="s">
        <v>1431</v>
      </c>
      <c r="BA396" s="3">
        <f t="shared" si="165"/>
        <v>5820</v>
      </c>
      <c r="BB396" s="3">
        <f t="shared" si="151"/>
        <v>5140</v>
      </c>
      <c r="BC396" s="3">
        <f t="shared" si="152"/>
        <v>5468</v>
      </c>
      <c r="BD396" s="3">
        <f t="shared" si="153"/>
        <v>5820</v>
      </c>
      <c r="BE396" s="3">
        <f t="shared" si="154"/>
        <v>19319591.620000001</v>
      </c>
      <c r="BF396" s="3">
        <f t="shared" si="166"/>
        <v>18987854.620000001</v>
      </c>
      <c r="BG396" s="2">
        <f t="shared" si="155"/>
        <v>3583.3381095414711</v>
      </c>
      <c r="BH396" s="6">
        <f t="shared" si="156"/>
        <v>1.4999999999999999E-2</v>
      </c>
      <c r="BI396" s="3">
        <f t="shared" si="167"/>
        <v>8322788.3815408628</v>
      </c>
      <c r="BJ396" s="3">
        <f t="shared" si="157"/>
        <v>1841835788.304316</v>
      </c>
      <c r="BK396" s="3">
        <f t="shared" si="168"/>
        <v>0</v>
      </c>
      <c r="BL396" s="3">
        <f t="shared" si="169"/>
        <v>0</v>
      </c>
      <c r="BM396" s="3">
        <f t="shared" si="158"/>
        <v>0</v>
      </c>
      <c r="BN396" s="3">
        <f t="shared" si="159"/>
        <v>0</v>
      </c>
      <c r="BO396" s="3">
        <f t="shared" si="170"/>
        <v>0</v>
      </c>
      <c r="BP396" s="3">
        <f t="shared" si="171"/>
        <v>0</v>
      </c>
      <c r="BQ396" s="3">
        <f t="shared" si="160"/>
        <v>1144876525.9985001</v>
      </c>
      <c r="BR396" s="3">
        <f t="shared" si="172"/>
        <v>0</v>
      </c>
      <c r="BS396" s="3">
        <f t="shared" si="173"/>
        <v>0</v>
      </c>
      <c r="BT396" s="3">
        <f t="shared" si="161"/>
        <v>0</v>
      </c>
      <c r="BU396" s="3">
        <f t="shared" si="162"/>
        <v>0</v>
      </c>
      <c r="BV396" s="3">
        <f t="shared" si="163"/>
        <v>0</v>
      </c>
      <c r="BW396" s="3">
        <f t="shared" si="174"/>
        <v>0</v>
      </c>
      <c r="BX396" s="3">
        <f t="shared" si="164"/>
        <v>0</v>
      </c>
      <c r="BY396" s="3">
        <f t="shared" si="175"/>
        <v>9547840.7500000019</v>
      </c>
    </row>
    <row r="397" spans="1:77" x14ac:dyDescent="0.25">
      <c r="A397">
        <v>101910</v>
      </c>
      <c r="B397" t="s">
        <v>464</v>
      </c>
      <c r="C397" s="37">
        <v>42779.493055555555</v>
      </c>
      <c r="D397" s="5" t="s">
        <v>75</v>
      </c>
      <c r="E397" s="2">
        <v>19414.778999999999</v>
      </c>
      <c r="F397" s="2">
        <v>1456.0060000000001</v>
      </c>
      <c r="G397" s="2">
        <v>580.94500000000005</v>
      </c>
      <c r="H397" s="2">
        <v>0.85499999999999998</v>
      </c>
      <c r="I397" s="2">
        <v>0</v>
      </c>
      <c r="J397" s="2">
        <v>4.0119999999999996</v>
      </c>
      <c r="K397" s="2">
        <v>0</v>
      </c>
      <c r="L397" s="2">
        <v>1428.6</v>
      </c>
      <c r="M397" s="2">
        <v>1066.0350000000001</v>
      </c>
      <c r="N397" s="2">
        <v>20608.099999999999</v>
      </c>
      <c r="O397" s="2">
        <v>5.69</v>
      </c>
      <c r="P397" s="2">
        <v>6200.2</v>
      </c>
      <c r="Q397" s="2">
        <v>0</v>
      </c>
      <c r="R397" s="3">
        <v>1748579</v>
      </c>
      <c r="S397" s="3">
        <v>0</v>
      </c>
      <c r="T397" s="3">
        <v>-91022</v>
      </c>
      <c r="U397" s="3">
        <v>-3518</v>
      </c>
      <c r="V397" s="3">
        <v>0</v>
      </c>
      <c r="W397" s="3">
        <v>1213816</v>
      </c>
      <c r="X397" s="3">
        <v>3548994</v>
      </c>
      <c r="Y397" s="4">
        <v>1.0732999999999999</v>
      </c>
      <c r="Z397" s="4">
        <v>1.1599999999999999</v>
      </c>
      <c r="AA397" s="5" t="s">
        <v>75</v>
      </c>
      <c r="AB397" s="3">
        <v>6824451</v>
      </c>
      <c r="AC397" s="3">
        <v>43156742</v>
      </c>
      <c r="AD397" s="2">
        <v>18083.3120777</v>
      </c>
      <c r="AE397" s="3">
        <v>2171404662</v>
      </c>
      <c r="AF397" s="3">
        <v>83372554</v>
      </c>
      <c r="AG397" s="3">
        <v>8544658</v>
      </c>
      <c r="AH397" s="3">
        <v>96577934</v>
      </c>
      <c r="AI397" s="4">
        <v>1.2433000000000001</v>
      </c>
      <c r="AJ397" s="3">
        <v>8100203387</v>
      </c>
      <c r="AK397" s="3">
        <v>8200034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5140</v>
      </c>
      <c r="AR397" s="3">
        <v>5724</v>
      </c>
      <c r="AS397" s="3">
        <v>165039950</v>
      </c>
      <c r="AT397" s="2">
        <v>29941.472000000002</v>
      </c>
      <c r="AV397" s="5" t="s">
        <v>1450</v>
      </c>
      <c r="BA397" s="3">
        <f t="shared" si="165"/>
        <v>5724</v>
      </c>
      <c r="BB397" s="3">
        <f t="shared" si="151"/>
        <v>5140</v>
      </c>
      <c r="BC397" s="3">
        <f t="shared" si="152"/>
        <v>5724</v>
      </c>
      <c r="BD397" s="3">
        <f t="shared" si="153"/>
        <v>5724</v>
      </c>
      <c r="BE397" s="3">
        <f t="shared" si="154"/>
        <v>165039948.248</v>
      </c>
      <c r="BF397" s="3">
        <f t="shared" si="166"/>
        <v>162168575.248</v>
      </c>
      <c r="BG397" s="2">
        <f t="shared" si="155"/>
        <v>29940.821931655639</v>
      </c>
      <c r="BH397" s="6">
        <f t="shared" si="156"/>
        <v>1.4999999999999999E-2</v>
      </c>
      <c r="BI397" s="3">
        <f t="shared" si="167"/>
        <v>74554607.025641635</v>
      </c>
      <c r="BJ397" s="3">
        <f t="shared" si="157"/>
        <v>15389582472.870998</v>
      </c>
      <c r="BK397" s="3">
        <f t="shared" si="168"/>
        <v>0</v>
      </c>
      <c r="BL397" s="3">
        <f t="shared" si="169"/>
        <v>0</v>
      </c>
      <c r="BM397" s="3">
        <f t="shared" si="158"/>
        <v>0</v>
      </c>
      <c r="BN397" s="3">
        <f t="shared" si="159"/>
        <v>0</v>
      </c>
      <c r="BO397" s="3">
        <f t="shared" si="170"/>
        <v>0</v>
      </c>
      <c r="BP397" s="3">
        <f t="shared" si="171"/>
        <v>0</v>
      </c>
      <c r="BQ397" s="3">
        <f t="shared" si="160"/>
        <v>9566092607.1639767</v>
      </c>
      <c r="BR397" s="3">
        <f t="shared" si="172"/>
        <v>0</v>
      </c>
      <c r="BS397" s="3">
        <f t="shared" si="173"/>
        <v>0</v>
      </c>
      <c r="BT397" s="3">
        <f t="shared" si="161"/>
        <v>0</v>
      </c>
      <c r="BU397" s="3">
        <f t="shared" si="162"/>
        <v>0</v>
      </c>
      <c r="BV397" s="3">
        <f t="shared" si="163"/>
        <v>0</v>
      </c>
      <c r="BW397" s="3">
        <f t="shared" si="174"/>
        <v>0</v>
      </c>
      <c r="BX397" s="3">
        <f t="shared" si="164"/>
        <v>0</v>
      </c>
      <c r="BY397" s="3">
        <f t="shared" si="175"/>
        <v>78100465.295329005</v>
      </c>
    </row>
    <row r="398" spans="1:77" x14ac:dyDescent="0.25">
      <c r="A398">
        <v>84902</v>
      </c>
      <c r="B398" t="s">
        <v>465</v>
      </c>
      <c r="C398" s="37">
        <v>42779.493055555555</v>
      </c>
      <c r="D398" s="5" t="s">
        <v>75</v>
      </c>
      <c r="E398" s="2">
        <v>5858.9639999999999</v>
      </c>
      <c r="F398" s="2">
        <v>348.19199999999898</v>
      </c>
      <c r="G398" s="2">
        <v>147.19</v>
      </c>
      <c r="H398" s="2">
        <v>0</v>
      </c>
      <c r="I398" s="2">
        <v>0</v>
      </c>
      <c r="J398" s="2">
        <v>2.02</v>
      </c>
      <c r="K398" s="2">
        <v>0</v>
      </c>
      <c r="L398" s="2">
        <v>338.93799999999902</v>
      </c>
      <c r="M398" s="2">
        <v>315.44600000000003</v>
      </c>
      <c r="N398" s="2">
        <v>5544.076</v>
      </c>
      <c r="O398" s="2">
        <v>1.3680000000000001</v>
      </c>
      <c r="P398" s="2">
        <v>1028.921</v>
      </c>
      <c r="Q398" s="2">
        <v>0</v>
      </c>
      <c r="R398" s="3">
        <v>487202</v>
      </c>
      <c r="S398" s="3">
        <v>0</v>
      </c>
      <c r="T398" s="3">
        <v>0</v>
      </c>
      <c r="U398" s="3">
        <v>0</v>
      </c>
      <c r="V398" s="3">
        <v>0</v>
      </c>
      <c r="W398" s="3">
        <v>508156</v>
      </c>
      <c r="X398" s="3">
        <v>588954</v>
      </c>
      <c r="Y398" s="4">
        <v>1</v>
      </c>
      <c r="Z398" s="4">
        <v>1.1599999999999999</v>
      </c>
      <c r="AA398" s="5" t="s">
        <v>76</v>
      </c>
      <c r="AB398" s="3">
        <v>10790350</v>
      </c>
      <c r="AC398" s="3">
        <v>29443627</v>
      </c>
      <c r="AD398" s="2">
        <v>12359.8877581</v>
      </c>
      <c r="AE398" s="3">
        <v>2200339956</v>
      </c>
      <c r="AF398" s="3">
        <v>64167013</v>
      </c>
      <c r="AG398" s="3">
        <v>0</v>
      </c>
      <c r="AH398" s="3">
        <v>68017034</v>
      </c>
      <c r="AI398" s="4">
        <v>1.06</v>
      </c>
      <c r="AJ398" s="3">
        <v>6336056563</v>
      </c>
      <c r="AK398" s="3">
        <v>2441219</v>
      </c>
      <c r="AL398" s="3">
        <v>0</v>
      </c>
      <c r="AM398" s="3">
        <v>0</v>
      </c>
      <c r="AN398" s="3">
        <v>595308</v>
      </c>
      <c r="AO398" s="3">
        <v>0</v>
      </c>
      <c r="AP398" s="3">
        <v>0</v>
      </c>
      <c r="AQ398" s="3">
        <v>5140</v>
      </c>
      <c r="AR398" s="3">
        <v>5724</v>
      </c>
      <c r="AS398" s="3">
        <v>47262007</v>
      </c>
      <c r="AT398" s="2">
        <v>8542.1080000000002</v>
      </c>
      <c r="AU398" s="2">
        <v>8542.1080000000002</v>
      </c>
      <c r="AV398" s="5" t="s">
        <v>1450</v>
      </c>
      <c r="AW398" s="3">
        <v>19708687</v>
      </c>
      <c r="AX398" s="3">
        <v>0</v>
      </c>
      <c r="AY398" s="3">
        <v>277787</v>
      </c>
      <c r="AZ398" s="3">
        <v>0</v>
      </c>
      <c r="BA398" s="3">
        <f t="shared" si="165"/>
        <v>5724</v>
      </c>
      <c r="BB398" s="3">
        <f t="shared" si="151"/>
        <v>5140</v>
      </c>
      <c r="BC398" s="3">
        <f t="shared" si="152"/>
        <v>5724</v>
      </c>
      <c r="BD398" s="3">
        <f t="shared" si="153"/>
        <v>5724</v>
      </c>
      <c r="BE398" s="3">
        <f t="shared" si="154"/>
        <v>47262009.251999982</v>
      </c>
      <c r="BF398" s="3">
        <f t="shared" si="166"/>
        <v>46266651.251999982</v>
      </c>
      <c r="BG398" s="2">
        <f t="shared" si="155"/>
        <v>8542.1085089494118</v>
      </c>
      <c r="BH398" s="6">
        <f t="shared" si="156"/>
        <v>1.4999999999999999E-2</v>
      </c>
      <c r="BI398" s="3">
        <f t="shared" si="167"/>
        <v>25365101.25200583</v>
      </c>
      <c r="BJ398" s="3">
        <f t="shared" si="157"/>
        <v>4390643773.5999975</v>
      </c>
      <c r="BK398" s="3">
        <f t="shared" si="168"/>
        <v>1945412789.4000025</v>
      </c>
      <c r="BL398" s="3">
        <f t="shared" si="169"/>
        <v>19701738.219440866</v>
      </c>
      <c r="BM398" s="3">
        <f t="shared" si="158"/>
        <v>5205.4214406166438</v>
      </c>
      <c r="BN398" s="3">
        <f t="shared" si="159"/>
        <v>277787</v>
      </c>
      <c r="BO398" s="3">
        <f t="shared" si="170"/>
        <v>172436.25142400214</v>
      </c>
      <c r="BP398" s="3">
        <f t="shared" si="171"/>
        <v>19423951.219440863</v>
      </c>
      <c r="BQ398" s="3">
        <f t="shared" si="160"/>
        <v>2729203668.6093369</v>
      </c>
      <c r="BR398" s="3">
        <f t="shared" si="172"/>
        <v>3606852894.3906631</v>
      </c>
      <c r="BS398" s="3">
        <f t="shared" si="173"/>
        <v>0</v>
      </c>
      <c r="BT398" s="3">
        <f t="shared" si="161"/>
        <v>0</v>
      </c>
      <c r="BU398" s="3">
        <f t="shared" si="162"/>
        <v>0</v>
      </c>
      <c r="BV398" s="3">
        <f t="shared" si="163"/>
        <v>0</v>
      </c>
      <c r="BW398" s="3">
        <f t="shared" si="174"/>
        <v>0</v>
      </c>
      <c r="BX398" s="3">
        <f t="shared" si="164"/>
        <v>19423951.219440863</v>
      </c>
      <c r="BY398" s="3">
        <f t="shared" si="175"/>
        <v>0</v>
      </c>
    </row>
    <row r="399" spans="1:77" x14ac:dyDescent="0.25">
      <c r="A399">
        <v>120902</v>
      </c>
      <c r="B399" t="s">
        <v>466</v>
      </c>
      <c r="C399" s="37">
        <v>42779.493055555555</v>
      </c>
      <c r="D399" s="5" t="s">
        <v>75</v>
      </c>
      <c r="E399" s="2">
        <v>687.18100000000004</v>
      </c>
      <c r="F399" s="2">
        <v>55.024999999999999</v>
      </c>
      <c r="G399" s="2">
        <v>25</v>
      </c>
      <c r="H399" s="2">
        <v>0</v>
      </c>
      <c r="I399" s="2">
        <v>0</v>
      </c>
      <c r="J399" s="2">
        <v>0</v>
      </c>
      <c r="K399" s="2">
        <v>0</v>
      </c>
      <c r="L399" s="2">
        <v>41</v>
      </c>
      <c r="M399" s="2">
        <v>16</v>
      </c>
      <c r="N399" s="2">
        <v>402</v>
      </c>
      <c r="O399" s="2">
        <v>0.05</v>
      </c>
      <c r="P399" s="2">
        <v>91</v>
      </c>
      <c r="Q399" s="2">
        <v>0</v>
      </c>
      <c r="R399" s="3">
        <v>58025</v>
      </c>
      <c r="S399" s="3">
        <v>0</v>
      </c>
      <c r="T399" s="3">
        <v>-2402</v>
      </c>
      <c r="U399" s="3">
        <v>-93</v>
      </c>
      <c r="V399" s="3">
        <v>0</v>
      </c>
      <c r="W399" s="3">
        <v>52421</v>
      </c>
      <c r="X399" s="3">
        <v>61116</v>
      </c>
      <c r="Y399" s="4">
        <v>1</v>
      </c>
      <c r="Z399" s="4">
        <v>1.0900000000000001</v>
      </c>
      <c r="AA399" s="5" t="s">
        <v>75</v>
      </c>
      <c r="AB399" s="3">
        <v>185390</v>
      </c>
      <c r="AC399" s="3">
        <v>2335449</v>
      </c>
      <c r="AD399" s="2">
        <v>974.78284039999903</v>
      </c>
      <c r="AE399" s="3">
        <v>89550052</v>
      </c>
      <c r="AF399" s="3">
        <v>2444053</v>
      </c>
      <c r="AG399" s="3">
        <v>0</v>
      </c>
      <c r="AH399" s="3">
        <v>2541815</v>
      </c>
      <c r="AI399" s="4">
        <v>1.04</v>
      </c>
      <c r="AJ399" s="3">
        <v>213678017</v>
      </c>
      <c r="AK399" s="3">
        <v>283743</v>
      </c>
      <c r="AL399" s="3">
        <v>0</v>
      </c>
      <c r="AM399" s="3">
        <v>0</v>
      </c>
      <c r="AN399" s="3">
        <v>95600</v>
      </c>
      <c r="AO399" s="3">
        <v>0</v>
      </c>
      <c r="AP399" s="3">
        <v>0</v>
      </c>
      <c r="AQ399" s="3">
        <v>5140</v>
      </c>
      <c r="AR399" s="3">
        <v>5468</v>
      </c>
      <c r="AS399" s="3">
        <v>6263814</v>
      </c>
      <c r="AT399" s="2">
        <v>1161.7180000000001</v>
      </c>
      <c r="AV399" s="5" t="s">
        <v>1671</v>
      </c>
      <c r="AX399" s="3">
        <v>0</v>
      </c>
      <c r="AZ399" s="3">
        <v>0</v>
      </c>
      <c r="BA399" s="3">
        <f t="shared" si="165"/>
        <v>6716</v>
      </c>
      <c r="BB399" s="3">
        <f t="shared" si="151"/>
        <v>5140</v>
      </c>
      <c r="BC399" s="3">
        <f t="shared" si="152"/>
        <v>5468</v>
      </c>
      <c r="BD399" s="3">
        <f t="shared" si="153"/>
        <v>6716</v>
      </c>
      <c r="BE399" s="3">
        <f t="shared" si="154"/>
        <v>6263813.0939999996</v>
      </c>
      <c r="BF399" s="3">
        <f t="shared" si="166"/>
        <v>6155769.0939999996</v>
      </c>
      <c r="BG399" s="2">
        <f t="shared" si="155"/>
        <v>1161.7005938540187</v>
      </c>
      <c r="BH399" s="6">
        <f t="shared" si="156"/>
        <v>1.4999999999999999E-2</v>
      </c>
      <c r="BI399" s="3">
        <f t="shared" si="167"/>
        <v>2720475.0082988399</v>
      </c>
      <c r="BJ399" s="3">
        <f t="shared" si="157"/>
        <v>597114105.2409656</v>
      </c>
      <c r="BK399" s="3">
        <f t="shared" si="168"/>
        <v>0</v>
      </c>
      <c r="BL399" s="3">
        <f t="shared" si="169"/>
        <v>0</v>
      </c>
      <c r="BM399" s="3">
        <f t="shared" si="158"/>
        <v>0</v>
      </c>
      <c r="BN399" s="3">
        <f t="shared" si="159"/>
        <v>0</v>
      </c>
      <c r="BO399" s="3">
        <f t="shared" si="170"/>
        <v>0</v>
      </c>
      <c r="BP399" s="3">
        <f t="shared" si="171"/>
        <v>0</v>
      </c>
      <c r="BQ399" s="3">
        <f t="shared" si="160"/>
        <v>371163339.736359</v>
      </c>
      <c r="BR399" s="3">
        <f t="shared" si="172"/>
        <v>0</v>
      </c>
      <c r="BS399" s="3">
        <f t="shared" si="173"/>
        <v>0</v>
      </c>
      <c r="BT399" s="3">
        <f t="shared" si="161"/>
        <v>0</v>
      </c>
      <c r="BU399" s="3">
        <f t="shared" si="162"/>
        <v>0</v>
      </c>
      <c r="BV399" s="3">
        <f t="shared" si="163"/>
        <v>0</v>
      </c>
      <c r="BW399" s="3">
        <f t="shared" si="174"/>
        <v>0</v>
      </c>
      <c r="BX399" s="3">
        <f t="shared" si="164"/>
        <v>0</v>
      </c>
      <c r="BY399" s="3">
        <f t="shared" si="175"/>
        <v>4127032.9239999996</v>
      </c>
    </row>
    <row r="400" spans="1:77" x14ac:dyDescent="0.25">
      <c r="A400">
        <v>57909</v>
      </c>
      <c r="B400" t="s">
        <v>467</v>
      </c>
      <c r="C400" s="37">
        <v>42779.493055555555</v>
      </c>
      <c r="D400" s="5" t="s">
        <v>75</v>
      </c>
      <c r="E400" s="2">
        <v>49406.7429999999</v>
      </c>
      <c r="F400" s="2">
        <v>4051.0720000000001</v>
      </c>
      <c r="G400" s="2">
        <v>1144</v>
      </c>
      <c r="H400" s="2">
        <v>23.561</v>
      </c>
      <c r="I400" s="2">
        <v>0</v>
      </c>
      <c r="J400" s="2">
        <v>0</v>
      </c>
      <c r="K400" s="2">
        <v>0</v>
      </c>
      <c r="L400" s="2">
        <v>3610</v>
      </c>
      <c r="M400" s="2">
        <v>2716</v>
      </c>
      <c r="N400" s="2">
        <v>39283.756999999998</v>
      </c>
      <c r="O400" s="2">
        <v>20</v>
      </c>
      <c r="P400" s="2">
        <v>12246</v>
      </c>
      <c r="Q400" s="2">
        <v>0</v>
      </c>
      <c r="R400" s="3">
        <v>4488825</v>
      </c>
      <c r="S400" s="3">
        <v>0</v>
      </c>
      <c r="T400" s="3">
        <v>-158395</v>
      </c>
      <c r="U400" s="3">
        <v>-6121</v>
      </c>
      <c r="V400" s="3">
        <v>0</v>
      </c>
      <c r="W400" s="3">
        <v>3939387</v>
      </c>
      <c r="X400" s="3">
        <v>6781835</v>
      </c>
      <c r="Y400" s="4">
        <v>0.98</v>
      </c>
      <c r="Z400" s="4">
        <v>1.1399999999999999</v>
      </c>
      <c r="AA400" s="5" t="s">
        <v>75</v>
      </c>
      <c r="AB400" s="3">
        <v>7290390</v>
      </c>
      <c r="AC400" s="3">
        <v>104452396</v>
      </c>
      <c r="AD400" s="2">
        <v>43916.489629299896</v>
      </c>
      <c r="AE400" s="3">
        <v>6263307316</v>
      </c>
      <c r="AF400" s="3">
        <v>150533296</v>
      </c>
      <c r="AG400" s="3">
        <v>0</v>
      </c>
      <c r="AH400" s="3">
        <v>159749620</v>
      </c>
      <c r="AI400" s="4">
        <v>1.04</v>
      </c>
      <c r="AJ400" s="3">
        <v>14095895010</v>
      </c>
      <c r="AK400" s="3">
        <v>21070424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5037</v>
      </c>
      <c r="AR400" s="3">
        <v>5538</v>
      </c>
      <c r="AS400" s="3">
        <v>391157864</v>
      </c>
      <c r="AT400" s="2">
        <v>72576.362999999998</v>
      </c>
      <c r="AV400" s="5" t="s">
        <v>1451</v>
      </c>
      <c r="AX400" s="3">
        <v>0</v>
      </c>
      <c r="AZ400" s="3">
        <v>0</v>
      </c>
      <c r="BA400" s="3">
        <f t="shared" si="165"/>
        <v>5538</v>
      </c>
      <c r="BB400" s="3">
        <f t="shared" si="151"/>
        <v>5037</v>
      </c>
      <c r="BC400" s="3">
        <f t="shared" si="152"/>
        <v>5538</v>
      </c>
      <c r="BD400" s="3">
        <f t="shared" si="153"/>
        <v>5538</v>
      </c>
      <c r="BE400" s="3">
        <f t="shared" si="154"/>
        <v>391157861.55519944</v>
      </c>
      <c r="BF400" s="3">
        <f t="shared" si="166"/>
        <v>382888044.55519944</v>
      </c>
      <c r="BG400" s="2">
        <f t="shared" si="155"/>
        <v>72576.711159579354</v>
      </c>
      <c r="BH400" s="6">
        <f t="shared" si="156"/>
        <v>1.4999999999999999E-2</v>
      </c>
      <c r="BI400" s="3">
        <f t="shared" si="167"/>
        <v>163596519.37695801</v>
      </c>
      <c r="BJ400" s="3">
        <f t="shared" si="157"/>
        <v>37304429536.023788</v>
      </c>
      <c r="BK400" s="3">
        <f t="shared" si="168"/>
        <v>0</v>
      </c>
      <c r="BL400" s="3">
        <f t="shared" si="169"/>
        <v>0</v>
      </c>
      <c r="BM400" s="3">
        <f t="shared" si="158"/>
        <v>0</v>
      </c>
      <c r="BN400" s="3">
        <f t="shared" si="159"/>
        <v>0</v>
      </c>
      <c r="BO400" s="3">
        <f t="shared" si="170"/>
        <v>0</v>
      </c>
      <c r="BP400" s="3">
        <f t="shared" si="171"/>
        <v>0</v>
      </c>
      <c r="BQ400" s="3">
        <f t="shared" si="160"/>
        <v>23188259215.485603</v>
      </c>
      <c r="BR400" s="3">
        <f t="shared" si="172"/>
        <v>0</v>
      </c>
      <c r="BS400" s="3">
        <f t="shared" si="173"/>
        <v>0</v>
      </c>
      <c r="BT400" s="3">
        <f t="shared" si="161"/>
        <v>0</v>
      </c>
      <c r="BU400" s="3">
        <f t="shared" si="162"/>
        <v>0</v>
      </c>
      <c r="BV400" s="3">
        <f t="shared" si="163"/>
        <v>0</v>
      </c>
      <c r="BW400" s="3">
        <f t="shared" si="174"/>
        <v>0</v>
      </c>
      <c r="BX400" s="3">
        <f t="shared" si="164"/>
        <v>0</v>
      </c>
      <c r="BY400" s="3">
        <f t="shared" si="175"/>
        <v>253018090.45719945</v>
      </c>
    </row>
    <row r="401" spans="1:77" x14ac:dyDescent="0.25">
      <c r="A401">
        <v>184911</v>
      </c>
      <c r="B401" t="s">
        <v>468</v>
      </c>
      <c r="C401" s="37">
        <v>42779.493055555555</v>
      </c>
      <c r="D401" s="5" t="s">
        <v>75</v>
      </c>
      <c r="E401" s="2">
        <v>212.666</v>
      </c>
      <c r="F401" s="2">
        <v>20.908000000000001</v>
      </c>
      <c r="G401" s="2">
        <v>1.4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10.766999999999999</v>
      </c>
      <c r="N401" s="2">
        <v>131.83500000000001</v>
      </c>
      <c r="O401" s="2">
        <v>0</v>
      </c>
      <c r="P401" s="2">
        <v>6.35</v>
      </c>
      <c r="Q401" s="2">
        <v>0</v>
      </c>
      <c r="R401" s="3">
        <v>0</v>
      </c>
      <c r="S401" s="3">
        <v>0</v>
      </c>
      <c r="T401" s="3">
        <v>-1850</v>
      </c>
      <c r="U401" s="3">
        <v>-72</v>
      </c>
      <c r="V401" s="3">
        <v>0</v>
      </c>
      <c r="W401" s="3">
        <v>32548</v>
      </c>
      <c r="X401" s="3">
        <v>4708</v>
      </c>
      <c r="Y401" s="4">
        <v>1</v>
      </c>
      <c r="Z401" s="4">
        <v>1.1000000000000001</v>
      </c>
      <c r="AA401" s="5" t="s">
        <v>75</v>
      </c>
      <c r="AB401" s="3">
        <v>126925</v>
      </c>
      <c r="AC401" s="3">
        <v>687638</v>
      </c>
      <c r="AD401" s="2">
        <v>303.90998660000002</v>
      </c>
      <c r="AE401" s="3">
        <v>46935174</v>
      </c>
      <c r="AF401" s="3">
        <v>1780978</v>
      </c>
      <c r="AG401" s="3">
        <v>0</v>
      </c>
      <c r="AH401" s="3">
        <v>1852217</v>
      </c>
      <c r="AI401" s="4">
        <v>1.04</v>
      </c>
      <c r="AJ401" s="3">
        <v>164582460</v>
      </c>
      <c r="AK401" s="3">
        <v>68439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5140</v>
      </c>
      <c r="AR401" s="3">
        <v>5505</v>
      </c>
      <c r="AS401" s="3">
        <v>1983534</v>
      </c>
      <c r="AT401" s="2">
        <v>367.34699999999998</v>
      </c>
      <c r="AU401" s="2">
        <v>367.34699999999998</v>
      </c>
      <c r="AV401" s="5" t="s">
        <v>1327</v>
      </c>
      <c r="AW401" s="3">
        <v>0</v>
      </c>
      <c r="AX401" s="3">
        <v>0</v>
      </c>
      <c r="AY401" s="3">
        <v>0</v>
      </c>
      <c r="AZ401" s="3">
        <v>0</v>
      </c>
      <c r="BA401" s="3">
        <f t="shared" si="165"/>
        <v>7414</v>
      </c>
      <c r="BB401" s="3">
        <f t="shared" si="151"/>
        <v>5140</v>
      </c>
      <c r="BC401" s="3">
        <f t="shared" si="152"/>
        <v>5505</v>
      </c>
      <c r="BD401" s="3">
        <f t="shared" si="153"/>
        <v>7414</v>
      </c>
      <c r="BE401" s="3">
        <f t="shared" si="154"/>
        <v>1983533.2085599997</v>
      </c>
      <c r="BF401" s="3">
        <f t="shared" si="166"/>
        <v>1952835.2085599997</v>
      </c>
      <c r="BG401" s="2">
        <f t="shared" si="155"/>
        <v>367.33374320340545</v>
      </c>
      <c r="BH401" s="6">
        <f t="shared" si="156"/>
        <v>1.4999999999999999E-2</v>
      </c>
      <c r="BI401" s="3">
        <f t="shared" si="167"/>
        <v>916117.24710621312</v>
      </c>
      <c r="BJ401" s="3">
        <f t="shared" si="157"/>
        <v>188809544.0065504</v>
      </c>
      <c r="BK401" s="3">
        <f t="shared" si="168"/>
        <v>0</v>
      </c>
      <c r="BL401" s="3">
        <f t="shared" si="169"/>
        <v>0</v>
      </c>
      <c r="BM401" s="3">
        <f t="shared" si="158"/>
        <v>0</v>
      </c>
      <c r="BN401" s="3">
        <f t="shared" si="159"/>
        <v>0</v>
      </c>
      <c r="BO401" s="3">
        <f t="shared" si="170"/>
        <v>0</v>
      </c>
      <c r="BP401" s="3">
        <f t="shared" si="171"/>
        <v>0</v>
      </c>
      <c r="BQ401" s="3">
        <f t="shared" si="160"/>
        <v>117363130.95348804</v>
      </c>
      <c r="BR401" s="3">
        <f t="shared" si="172"/>
        <v>47219329.046511963</v>
      </c>
      <c r="BS401" s="3">
        <f t="shared" si="173"/>
        <v>0</v>
      </c>
      <c r="BT401" s="3">
        <f t="shared" si="161"/>
        <v>0</v>
      </c>
      <c r="BU401" s="3">
        <f t="shared" si="162"/>
        <v>0</v>
      </c>
      <c r="BV401" s="3">
        <f t="shared" si="163"/>
        <v>0</v>
      </c>
      <c r="BW401" s="3">
        <f t="shared" si="174"/>
        <v>0</v>
      </c>
      <c r="BX401" s="3">
        <f t="shared" si="164"/>
        <v>0</v>
      </c>
      <c r="BY401" s="3">
        <f t="shared" si="175"/>
        <v>337708.60855999961</v>
      </c>
    </row>
    <row r="402" spans="1:77" x14ac:dyDescent="0.25">
      <c r="A402">
        <v>174903</v>
      </c>
      <c r="B402" t="s">
        <v>469</v>
      </c>
      <c r="C402" s="37">
        <v>42779.493055555555</v>
      </c>
      <c r="D402" s="5" t="s">
        <v>75</v>
      </c>
      <c r="E402" s="2">
        <v>614.26900000000001</v>
      </c>
      <c r="F402" s="2">
        <v>66.84</v>
      </c>
      <c r="G402" s="2">
        <v>18.036999999999999</v>
      </c>
      <c r="H402" s="2">
        <v>0</v>
      </c>
      <c r="I402" s="2">
        <v>0</v>
      </c>
      <c r="J402" s="2">
        <v>0</v>
      </c>
      <c r="K402" s="2">
        <v>0</v>
      </c>
      <c r="L402" s="2">
        <v>82.804000000000002</v>
      </c>
      <c r="M402" s="2">
        <v>36</v>
      </c>
      <c r="N402" s="2">
        <v>418.54500000000002</v>
      </c>
      <c r="O402" s="2">
        <v>0</v>
      </c>
      <c r="P402" s="2">
        <v>18.568999999999999</v>
      </c>
      <c r="Q402" s="2">
        <v>0</v>
      </c>
      <c r="R402" s="3">
        <v>61050</v>
      </c>
      <c r="S402" s="3">
        <v>0</v>
      </c>
      <c r="T402" s="3">
        <v>-1656</v>
      </c>
      <c r="U402" s="3">
        <v>-64</v>
      </c>
      <c r="V402" s="3">
        <v>0</v>
      </c>
      <c r="W402" s="3">
        <v>180936</v>
      </c>
      <c r="X402" s="3">
        <v>11175</v>
      </c>
      <c r="Y402" s="4">
        <v>0.9133</v>
      </c>
      <c r="Z402" s="4">
        <v>1.04</v>
      </c>
      <c r="AA402" s="5" t="s">
        <v>75</v>
      </c>
      <c r="AB402" s="3">
        <v>178932</v>
      </c>
      <c r="AC402" s="3">
        <v>2533252</v>
      </c>
      <c r="AD402" s="2">
        <v>950.69040089999999</v>
      </c>
      <c r="AE402" s="3">
        <v>65147421</v>
      </c>
      <c r="AF402" s="3">
        <v>1279997</v>
      </c>
      <c r="AG402" s="3">
        <v>93481</v>
      </c>
      <c r="AH402" s="3">
        <v>1457568</v>
      </c>
      <c r="AI402" s="4">
        <v>1.04</v>
      </c>
      <c r="AJ402" s="3">
        <v>147292363</v>
      </c>
      <c r="AK402" s="3">
        <v>255848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4694</v>
      </c>
      <c r="AR402" s="3">
        <v>4828</v>
      </c>
      <c r="AS402" s="3">
        <v>5672241</v>
      </c>
      <c r="AT402" s="2">
        <v>1141.1130000000001</v>
      </c>
      <c r="AV402" s="5" t="s">
        <v>1338</v>
      </c>
      <c r="BA402" s="3">
        <f t="shared" si="165"/>
        <v>6018</v>
      </c>
      <c r="BB402" s="3">
        <f t="shared" si="151"/>
        <v>4694</v>
      </c>
      <c r="BC402" s="3">
        <f t="shared" si="152"/>
        <v>4828</v>
      </c>
      <c r="BD402" s="3">
        <f t="shared" si="153"/>
        <v>6018</v>
      </c>
      <c r="BE402" s="3">
        <f t="shared" si="154"/>
        <v>5672239.1780000003</v>
      </c>
      <c r="BF402" s="3">
        <f t="shared" si="166"/>
        <v>5431909.1780000003</v>
      </c>
      <c r="BG402" s="2">
        <f t="shared" si="155"/>
        <v>1141.1436940095043</v>
      </c>
      <c r="BH402" s="6">
        <f t="shared" si="156"/>
        <v>1.4999999999999999E-2</v>
      </c>
      <c r="BI402" s="3">
        <f t="shared" si="167"/>
        <v>2999672.0574903307</v>
      </c>
      <c r="BJ402" s="3">
        <f t="shared" si="157"/>
        <v>586547858.72088528</v>
      </c>
      <c r="BK402" s="3">
        <f t="shared" si="168"/>
        <v>0</v>
      </c>
      <c r="BL402" s="3">
        <f t="shared" si="169"/>
        <v>0</v>
      </c>
      <c r="BM402" s="3">
        <f t="shared" si="158"/>
        <v>0</v>
      </c>
      <c r="BN402" s="3">
        <f t="shared" si="159"/>
        <v>0</v>
      </c>
      <c r="BO402" s="3">
        <f t="shared" si="170"/>
        <v>0</v>
      </c>
      <c r="BP402" s="3">
        <f t="shared" si="171"/>
        <v>0</v>
      </c>
      <c r="BQ402" s="3">
        <f t="shared" si="160"/>
        <v>364595410.23603666</v>
      </c>
      <c r="BR402" s="3">
        <f t="shared" si="172"/>
        <v>0</v>
      </c>
      <c r="BS402" s="3">
        <f t="shared" si="173"/>
        <v>0</v>
      </c>
      <c r="BT402" s="3">
        <f t="shared" si="161"/>
        <v>0</v>
      </c>
      <c r="BU402" s="3">
        <f t="shared" si="162"/>
        <v>0</v>
      </c>
      <c r="BV402" s="3">
        <f t="shared" si="163"/>
        <v>0</v>
      </c>
      <c r="BW402" s="3">
        <f t="shared" si="174"/>
        <v>0</v>
      </c>
      <c r="BX402" s="3">
        <f t="shared" si="164"/>
        <v>0</v>
      </c>
      <c r="BY402" s="3">
        <f t="shared" si="175"/>
        <v>4327018.0267210007</v>
      </c>
    </row>
    <row r="403" spans="1:77" x14ac:dyDescent="0.25">
      <c r="A403">
        <v>183904</v>
      </c>
      <c r="B403" t="s">
        <v>470</v>
      </c>
      <c r="C403" s="37">
        <v>42779.493055555555</v>
      </c>
      <c r="D403" s="5" t="s">
        <v>75</v>
      </c>
      <c r="E403" s="2">
        <v>409.79700000000003</v>
      </c>
      <c r="F403" s="2">
        <v>35.337000000000003</v>
      </c>
      <c r="G403" s="2">
        <v>6.7830000000000004</v>
      </c>
      <c r="H403" s="2">
        <v>0</v>
      </c>
      <c r="I403" s="2">
        <v>0</v>
      </c>
      <c r="J403" s="2">
        <v>0</v>
      </c>
      <c r="K403" s="2">
        <v>0</v>
      </c>
      <c r="L403" s="2">
        <v>16.300999999999998</v>
      </c>
      <c r="M403" s="2">
        <v>1.097</v>
      </c>
      <c r="N403" s="2">
        <v>217.59299999999999</v>
      </c>
      <c r="O403" s="2">
        <v>0</v>
      </c>
      <c r="P403" s="2">
        <v>15.768000000000001</v>
      </c>
      <c r="Q403" s="2">
        <v>0</v>
      </c>
      <c r="R403" s="3">
        <v>28761</v>
      </c>
      <c r="S403" s="3">
        <v>0</v>
      </c>
      <c r="T403" s="3">
        <v>-2768</v>
      </c>
      <c r="U403" s="3">
        <v>-107</v>
      </c>
      <c r="V403" s="3">
        <v>0</v>
      </c>
      <c r="W403" s="3">
        <v>46965</v>
      </c>
      <c r="X403" s="3">
        <v>8128</v>
      </c>
      <c r="Y403" s="4">
        <v>0.75170000000000003</v>
      </c>
      <c r="Z403" s="4">
        <v>1.04</v>
      </c>
      <c r="AA403" s="5" t="s">
        <v>75</v>
      </c>
      <c r="AB403" s="3">
        <v>144580</v>
      </c>
      <c r="AC403" s="3">
        <v>885476</v>
      </c>
      <c r="AD403" s="2">
        <v>400.1130283</v>
      </c>
      <c r="AE403" s="3">
        <v>58002076</v>
      </c>
      <c r="AF403" s="3">
        <v>1883910</v>
      </c>
      <c r="AG403" s="3">
        <v>421793</v>
      </c>
      <c r="AH403" s="3">
        <v>2456075</v>
      </c>
      <c r="AI403" s="4">
        <v>0.98</v>
      </c>
      <c r="AJ403" s="3">
        <v>246299363</v>
      </c>
      <c r="AK403" s="3">
        <v>167972</v>
      </c>
      <c r="AL403" s="3">
        <v>0</v>
      </c>
      <c r="AM403" s="3">
        <v>0</v>
      </c>
      <c r="AN403" s="3">
        <v>42580</v>
      </c>
      <c r="AO403" s="3">
        <v>0</v>
      </c>
      <c r="AP403" s="3">
        <v>0</v>
      </c>
      <c r="AQ403" s="3">
        <v>3864</v>
      </c>
      <c r="AR403" s="3">
        <v>3973</v>
      </c>
      <c r="AS403" s="3">
        <v>2752568</v>
      </c>
      <c r="AT403" s="2">
        <v>684.01899999999898</v>
      </c>
      <c r="AU403" s="2">
        <v>688.13300000000004</v>
      </c>
      <c r="AV403" s="5" t="s">
        <v>1835</v>
      </c>
      <c r="AW403" s="3">
        <v>0</v>
      </c>
      <c r="AX403" s="3">
        <v>22858</v>
      </c>
      <c r="AY403" s="3">
        <v>0</v>
      </c>
      <c r="AZ403" s="3">
        <v>0</v>
      </c>
      <c r="BA403" s="3">
        <f t="shared" si="165"/>
        <v>5155</v>
      </c>
      <c r="BB403" s="3">
        <f t="shared" si="151"/>
        <v>3864</v>
      </c>
      <c r="BC403" s="3">
        <f t="shared" si="152"/>
        <v>3973</v>
      </c>
      <c r="BD403" s="3">
        <f t="shared" si="153"/>
        <v>5155</v>
      </c>
      <c r="BE403" s="3">
        <f t="shared" si="154"/>
        <v>2752567.8969500004</v>
      </c>
      <c r="BF403" s="3">
        <f t="shared" si="166"/>
        <v>2679609.8969500004</v>
      </c>
      <c r="BG403" s="2">
        <f t="shared" si="155"/>
        <v>683.96793399432818</v>
      </c>
      <c r="BH403" s="6">
        <f t="shared" si="156"/>
        <v>1.4999999999999999E-2</v>
      </c>
      <c r="BI403" s="3">
        <f t="shared" si="167"/>
        <v>1592843.6305528174</v>
      </c>
      <c r="BJ403" s="3">
        <f t="shared" si="157"/>
        <v>351559518.07308471</v>
      </c>
      <c r="BK403" s="3">
        <f t="shared" si="168"/>
        <v>0</v>
      </c>
      <c r="BL403" s="3">
        <f t="shared" si="169"/>
        <v>0</v>
      </c>
      <c r="BM403" s="3">
        <f t="shared" si="158"/>
        <v>0</v>
      </c>
      <c r="BN403" s="3">
        <f t="shared" si="159"/>
        <v>0</v>
      </c>
      <c r="BO403" s="3">
        <f t="shared" si="170"/>
        <v>0</v>
      </c>
      <c r="BP403" s="3">
        <f t="shared" si="171"/>
        <v>0</v>
      </c>
      <c r="BQ403" s="3">
        <f t="shared" si="160"/>
        <v>218527754.91118786</v>
      </c>
      <c r="BR403" s="3">
        <f t="shared" si="172"/>
        <v>27771608.088812143</v>
      </c>
      <c r="BS403" s="3">
        <f t="shared" si="173"/>
        <v>47559.481063718136</v>
      </c>
      <c r="BT403" s="3">
        <f t="shared" si="161"/>
        <v>547.15067817694683</v>
      </c>
      <c r="BU403" s="3">
        <f t="shared" si="162"/>
        <v>0</v>
      </c>
      <c r="BV403" s="3">
        <f t="shared" si="163"/>
        <v>824.51989605086101</v>
      </c>
      <c r="BW403" s="3">
        <f t="shared" si="174"/>
        <v>46734.961167667279</v>
      </c>
      <c r="BX403" s="3">
        <f t="shared" si="164"/>
        <v>46734.961167667279</v>
      </c>
      <c r="BY403" s="3">
        <f t="shared" si="175"/>
        <v>901135.58527900022</v>
      </c>
    </row>
    <row r="404" spans="1:77" x14ac:dyDescent="0.25">
      <c r="A404">
        <v>50902</v>
      </c>
      <c r="B404" t="s">
        <v>471</v>
      </c>
      <c r="C404" s="37">
        <v>42779.493055555555</v>
      </c>
      <c r="D404" s="5" t="s">
        <v>75</v>
      </c>
      <c r="E404" s="2">
        <v>2460.5729999999999</v>
      </c>
      <c r="F404" s="2">
        <v>309.06299999999999</v>
      </c>
      <c r="G404" s="2">
        <v>86.998000000000005</v>
      </c>
      <c r="H404" s="2">
        <v>0</v>
      </c>
      <c r="I404" s="2">
        <v>0</v>
      </c>
      <c r="J404" s="2">
        <v>0</v>
      </c>
      <c r="K404" s="2">
        <v>0</v>
      </c>
      <c r="L404" s="2">
        <v>125.35899999999999</v>
      </c>
      <c r="M404" s="2">
        <v>134.30099999999999</v>
      </c>
      <c r="N404" s="2">
        <v>1537.049</v>
      </c>
      <c r="O404" s="2">
        <v>0.77700000000000002</v>
      </c>
      <c r="P404" s="2">
        <v>101.32299999999999</v>
      </c>
      <c r="Q404" s="2">
        <v>0</v>
      </c>
      <c r="R404" s="3">
        <v>205501</v>
      </c>
      <c r="S404" s="3">
        <v>0</v>
      </c>
      <c r="T404" s="3">
        <v>-7418</v>
      </c>
      <c r="U404" s="3">
        <v>-287</v>
      </c>
      <c r="V404" s="3">
        <v>6291</v>
      </c>
      <c r="W404" s="3">
        <v>256672</v>
      </c>
      <c r="X404" s="3">
        <v>54258</v>
      </c>
      <c r="Y404" s="4">
        <v>0.94599999999999995</v>
      </c>
      <c r="Z404" s="4">
        <v>1.05</v>
      </c>
      <c r="AA404" s="5" t="s">
        <v>76</v>
      </c>
      <c r="AB404" s="3">
        <v>456019</v>
      </c>
      <c r="AC404" s="3">
        <v>5839323</v>
      </c>
      <c r="AD404" s="2">
        <v>2521.8070997999998</v>
      </c>
      <c r="AE404" s="3">
        <v>202769222</v>
      </c>
      <c r="AF404" s="3">
        <v>6517194</v>
      </c>
      <c r="AG404" s="3">
        <v>234233</v>
      </c>
      <c r="AH404" s="3">
        <v>7164780</v>
      </c>
      <c r="AI404" s="4">
        <v>1.04</v>
      </c>
      <c r="AJ404" s="3">
        <v>660104969</v>
      </c>
      <c r="AK404" s="3">
        <v>1045242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4862</v>
      </c>
      <c r="AR404" s="3">
        <v>5035</v>
      </c>
      <c r="AS404" s="3">
        <v>18507639</v>
      </c>
      <c r="AT404" s="2">
        <v>3647.886</v>
      </c>
      <c r="AV404" s="5" t="s">
        <v>1440</v>
      </c>
      <c r="BA404" s="3">
        <f t="shared" si="165"/>
        <v>5355</v>
      </c>
      <c r="BB404" s="3">
        <f t="shared" si="151"/>
        <v>4862</v>
      </c>
      <c r="BC404" s="3">
        <f t="shared" si="152"/>
        <v>5035</v>
      </c>
      <c r="BD404" s="3">
        <f t="shared" si="153"/>
        <v>5355</v>
      </c>
      <c r="BE404" s="3">
        <f t="shared" si="154"/>
        <v>18507640.430199999</v>
      </c>
      <c r="BF404" s="3">
        <f t="shared" si="166"/>
        <v>18046594.430199999</v>
      </c>
      <c r="BG404" s="2">
        <f t="shared" si="155"/>
        <v>3647.996420688447</v>
      </c>
      <c r="BH404" s="6">
        <f t="shared" si="156"/>
        <v>1.4999999999999999E-2</v>
      </c>
      <c r="BI404" s="3">
        <f t="shared" si="167"/>
        <v>8061475.5934396386</v>
      </c>
      <c r="BJ404" s="3">
        <f t="shared" si="157"/>
        <v>1875070160.2338617</v>
      </c>
      <c r="BK404" s="3">
        <f t="shared" si="168"/>
        <v>0</v>
      </c>
      <c r="BL404" s="3">
        <f t="shared" si="169"/>
        <v>0</v>
      </c>
      <c r="BM404" s="3">
        <f t="shared" si="158"/>
        <v>0</v>
      </c>
      <c r="BN404" s="3">
        <f t="shared" si="159"/>
        <v>0</v>
      </c>
      <c r="BO404" s="3">
        <f t="shared" si="170"/>
        <v>0</v>
      </c>
      <c r="BP404" s="3">
        <f t="shared" si="171"/>
        <v>0</v>
      </c>
      <c r="BQ404" s="3">
        <f t="shared" si="160"/>
        <v>1165534856.4099588</v>
      </c>
      <c r="BR404" s="3">
        <f t="shared" si="172"/>
        <v>0</v>
      </c>
      <c r="BS404" s="3">
        <f t="shared" si="173"/>
        <v>0</v>
      </c>
      <c r="BT404" s="3">
        <f t="shared" si="161"/>
        <v>0</v>
      </c>
      <c r="BU404" s="3">
        <f t="shared" si="162"/>
        <v>0</v>
      </c>
      <c r="BV404" s="3">
        <f t="shared" si="163"/>
        <v>0</v>
      </c>
      <c r="BW404" s="3">
        <f t="shared" si="174"/>
        <v>0</v>
      </c>
      <c r="BX404" s="3">
        <f t="shared" si="164"/>
        <v>0</v>
      </c>
      <c r="BY404" s="3">
        <f t="shared" si="175"/>
        <v>12263047.423459999</v>
      </c>
    </row>
    <row r="405" spans="1:77" x14ac:dyDescent="0.25">
      <c r="A405">
        <v>240801</v>
      </c>
      <c r="B405" t="s">
        <v>472</v>
      </c>
      <c r="C405" s="37">
        <v>42776.52847222222</v>
      </c>
      <c r="D405" s="5" t="s">
        <v>76</v>
      </c>
      <c r="E405" s="2">
        <v>299.09199999999998</v>
      </c>
      <c r="F405" s="2">
        <v>0.215</v>
      </c>
      <c r="G405" s="2">
        <v>27.867000000000001</v>
      </c>
      <c r="H405" s="2">
        <v>0</v>
      </c>
      <c r="I405" s="2">
        <v>0</v>
      </c>
      <c r="J405" s="2">
        <v>0</v>
      </c>
      <c r="K405" s="2">
        <v>0</v>
      </c>
      <c r="L405" s="2">
        <v>24.781999999999901</v>
      </c>
      <c r="M405" s="2">
        <v>0</v>
      </c>
      <c r="N405" s="2">
        <v>350.83</v>
      </c>
      <c r="O405" s="2">
        <v>3.5760000000000001</v>
      </c>
      <c r="P405" s="2">
        <v>50.917000000000002</v>
      </c>
      <c r="Q405" s="2">
        <v>0</v>
      </c>
      <c r="R405" s="3">
        <v>89077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32918</v>
      </c>
      <c r="Y405" s="4">
        <v>0</v>
      </c>
      <c r="Z405" s="4">
        <v>1</v>
      </c>
      <c r="AA405" s="5" t="s">
        <v>75</v>
      </c>
      <c r="AB405" s="3">
        <v>0</v>
      </c>
      <c r="AC405" s="3">
        <v>0</v>
      </c>
      <c r="AD405" s="2">
        <v>0</v>
      </c>
      <c r="AE405" s="3">
        <v>0</v>
      </c>
      <c r="AF405" s="3">
        <v>0</v>
      </c>
      <c r="AG405" s="3">
        <v>0</v>
      </c>
      <c r="AH405" s="3">
        <v>0</v>
      </c>
      <c r="AI405" s="4">
        <v>0</v>
      </c>
      <c r="AJ405" s="3">
        <v>0</v>
      </c>
      <c r="AK405" s="3">
        <v>116300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5050</v>
      </c>
      <c r="AR405" s="3">
        <v>5334</v>
      </c>
      <c r="AS405" s="3">
        <v>2980821</v>
      </c>
      <c r="AT405" s="2">
        <v>557.39400000000001</v>
      </c>
      <c r="AV405" s="5" t="s">
        <v>2031</v>
      </c>
      <c r="AX405" s="3">
        <v>0</v>
      </c>
      <c r="AZ405" s="3">
        <v>0</v>
      </c>
      <c r="BA405" s="3">
        <f t="shared" si="165"/>
        <v>6465</v>
      </c>
      <c r="BB405" s="3">
        <f t="shared" si="151"/>
        <v>5050</v>
      </c>
      <c r="BC405" s="3">
        <f t="shared" si="152"/>
        <v>5335</v>
      </c>
      <c r="BD405" s="3">
        <f t="shared" si="153"/>
        <v>6465</v>
      </c>
      <c r="BE405" s="3">
        <f t="shared" si="154"/>
        <v>2980821.4608999989</v>
      </c>
      <c r="BF405" s="3">
        <f t="shared" si="166"/>
        <v>2891744.4608999989</v>
      </c>
      <c r="BG405" s="2">
        <f t="shared" si="155"/>
        <v>557.32768336218862</v>
      </c>
      <c r="BH405" s="6">
        <f t="shared" si="156"/>
        <v>1.4999999999999999E-2</v>
      </c>
      <c r="BI405" s="3">
        <f t="shared" si="167"/>
        <v>0</v>
      </c>
      <c r="BJ405" s="3">
        <f t="shared" si="157"/>
        <v>286466429.24816495</v>
      </c>
      <c r="BK405" s="3">
        <f t="shared" si="168"/>
        <v>0</v>
      </c>
      <c r="BL405" s="3">
        <f t="shared" si="169"/>
        <v>0</v>
      </c>
      <c r="BM405" s="3">
        <f t="shared" si="158"/>
        <v>0</v>
      </c>
      <c r="BN405" s="3">
        <f t="shared" si="159"/>
        <v>0</v>
      </c>
      <c r="BO405" s="3">
        <f t="shared" si="170"/>
        <v>0</v>
      </c>
      <c r="BP405" s="3">
        <f t="shared" si="171"/>
        <v>0</v>
      </c>
      <c r="BQ405" s="3">
        <f t="shared" si="160"/>
        <v>178066194.83421928</v>
      </c>
      <c r="BR405" s="3">
        <f t="shared" si="172"/>
        <v>0</v>
      </c>
      <c r="BS405" s="3">
        <f t="shared" si="173"/>
        <v>0</v>
      </c>
      <c r="BT405" s="3">
        <f t="shared" si="161"/>
        <v>0</v>
      </c>
      <c r="BU405" s="3">
        <f t="shared" si="162"/>
        <v>0</v>
      </c>
      <c r="BV405" s="3">
        <f t="shared" si="163"/>
        <v>0</v>
      </c>
      <c r="BW405" s="3">
        <f t="shared" si="174"/>
        <v>0</v>
      </c>
      <c r="BX405" s="3">
        <f t="shared" si="164"/>
        <v>0</v>
      </c>
      <c r="BY405" s="3">
        <f t="shared" si="175"/>
        <v>2980821.4608999989</v>
      </c>
    </row>
    <row r="406" spans="1:77" x14ac:dyDescent="0.25">
      <c r="A406">
        <v>240801</v>
      </c>
      <c r="B406" t="s">
        <v>472</v>
      </c>
      <c r="C406" s="37">
        <v>42776.52847222222</v>
      </c>
      <c r="D406" s="5" t="s">
        <v>76</v>
      </c>
      <c r="E406" s="2">
        <v>299.09199999999998</v>
      </c>
      <c r="F406" s="2">
        <v>0.215</v>
      </c>
      <c r="G406" s="2">
        <v>27.867000000000001</v>
      </c>
      <c r="H406" s="2">
        <v>0</v>
      </c>
      <c r="I406" s="2">
        <v>0</v>
      </c>
      <c r="J406" s="2">
        <v>0</v>
      </c>
      <c r="K406" s="2">
        <v>0</v>
      </c>
      <c r="L406" s="2">
        <v>24.781999999999901</v>
      </c>
      <c r="M406" s="2">
        <v>0</v>
      </c>
      <c r="N406" s="2">
        <v>350.83</v>
      </c>
      <c r="O406" s="2">
        <v>3.5760000000000001</v>
      </c>
      <c r="P406" s="2">
        <v>50.917000000000002</v>
      </c>
      <c r="Q406" s="2">
        <v>0</v>
      </c>
      <c r="R406" s="3">
        <v>89077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32918</v>
      </c>
      <c r="Y406" s="4">
        <v>0</v>
      </c>
      <c r="Z406" s="4">
        <v>1</v>
      </c>
      <c r="AA406" s="5" t="s">
        <v>75</v>
      </c>
      <c r="AB406" s="3">
        <v>0</v>
      </c>
      <c r="AC406" s="3">
        <v>0</v>
      </c>
      <c r="AD406" s="2">
        <v>0</v>
      </c>
      <c r="AE406" s="3">
        <v>0</v>
      </c>
      <c r="AF406" s="3">
        <v>0</v>
      </c>
      <c r="AG406" s="3">
        <v>0</v>
      </c>
      <c r="AH406" s="3">
        <v>0</v>
      </c>
      <c r="AI406" s="4">
        <v>0</v>
      </c>
      <c r="AJ406" s="3">
        <v>0</v>
      </c>
      <c r="AK406" s="3">
        <v>116300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5050</v>
      </c>
      <c r="AR406" s="3">
        <v>5334</v>
      </c>
      <c r="AS406" s="3">
        <v>2980821</v>
      </c>
      <c r="AT406" s="2">
        <v>557.39400000000001</v>
      </c>
      <c r="AV406" s="5" t="s">
        <v>2031</v>
      </c>
      <c r="AX406" s="3">
        <v>0</v>
      </c>
      <c r="AZ406" s="3">
        <v>0</v>
      </c>
      <c r="BA406" s="3">
        <f t="shared" si="165"/>
        <v>6465</v>
      </c>
      <c r="BB406" s="3">
        <f t="shared" si="151"/>
        <v>5050</v>
      </c>
      <c r="BC406" s="3">
        <f t="shared" si="152"/>
        <v>5335</v>
      </c>
      <c r="BD406" s="3">
        <f t="shared" si="153"/>
        <v>6465</v>
      </c>
      <c r="BE406" s="3">
        <f t="shared" si="154"/>
        <v>2980821.4608999989</v>
      </c>
      <c r="BF406" s="3">
        <f t="shared" si="166"/>
        <v>2891744.4608999989</v>
      </c>
      <c r="BG406" s="2">
        <f t="shared" si="155"/>
        <v>557.32768336218862</v>
      </c>
      <c r="BH406" s="6">
        <f t="shared" si="156"/>
        <v>1.4999999999999999E-2</v>
      </c>
      <c r="BI406" s="3">
        <f t="shared" si="167"/>
        <v>0</v>
      </c>
      <c r="BJ406" s="3">
        <f t="shared" si="157"/>
        <v>286466429.24816495</v>
      </c>
      <c r="BK406" s="3">
        <f t="shared" si="168"/>
        <v>0</v>
      </c>
      <c r="BL406" s="3">
        <f t="shared" si="169"/>
        <v>0</v>
      </c>
      <c r="BM406" s="3">
        <f t="shared" si="158"/>
        <v>0</v>
      </c>
      <c r="BN406" s="3">
        <f t="shared" si="159"/>
        <v>0</v>
      </c>
      <c r="BO406" s="3">
        <f t="shared" si="170"/>
        <v>0</v>
      </c>
      <c r="BP406" s="3">
        <f t="shared" si="171"/>
        <v>0</v>
      </c>
      <c r="BQ406" s="3">
        <f t="shared" si="160"/>
        <v>178066194.83421928</v>
      </c>
      <c r="BR406" s="3">
        <f t="shared" si="172"/>
        <v>0</v>
      </c>
      <c r="BS406" s="3">
        <f t="shared" si="173"/>
        <v>0</v>
      </c>
      <c r="BT406" s="3">
        <f t="shared" si="161"/>
        <v>0</v>
      </c>
      <c r="BU406" s="3">
        <f t="shared" si="162"/>
        <v>0</v>
      </c>
      <c r="BV406" s="3">
        <f t="shared" si="163"/>
        <v>0</v>
      </c>
      <c r="BW406" s="3">
        <f t="shared" si="174"/>
        <v>0</v>
      </c>
      <c r="BX406" s="3">
        <f t="shared" si="164"/>
        <v>0</v>
      </c>
      <c r="BY406" s="3">
        <f t="shared" si="175"/>
        <v>2980821.4608999989</v>
      </c>
    </row>
    <row r="407" spans="1:77" x14ac:dyDescent="0.25">
      <c r="A407">
        <v>57831</v>
      </c>
      <c r="B407" t="s">
        <v>473</v>
      </c>
      <c r="C407" s="37">
        <v>42776.52847222222</v>
      </c>
      <c r="D407" s="5" t="s">
        <v>76</v>
      </c>
      <c r="E407" s="2">
        <v>480.87799999999999</v>
      </c>
      <c r="F407" s="2">
        <v>7.6890000000000001</v>
      </c>
      <c r="G407" s="2">
        <v>32.057000000000002</v>
      </c>
      <c r="H407" s="2">
        <v>0</v>
      </c>
      <c r="I407" s="2">
        <v>0</v>
      </c>
      <c r="J407" s="2">
        <v>0</v>
      </c>
      <c r="K407" s="2">
        <v>0</v>
      </c>
      <c r="L407" s="2">
        <v>41.414999999999999</v>
      </c>
      <c r="M407" s="2">
        <v>18</v>
      </c>
      <c r="N407" s="2">
        <v>685.33</v>
      </c>
      <c r="O407" s="2">
        <v>0</v>
      </c>
      <c r="P407" s="2">
        <v>1</v>
      </c>
      <c r="Q407" s="2">
        <v>0</v>
      </c>
      <c r="R407" s="3">
        <v>44050</v>
      </c>
      <c r="S407" s="3">
        <v>0</v>
      </c>
      <c r="T407" s="3">
        <v>0</v>
      </c>
      <c r="U407" s="3">
        <v>0</v>
      </c>
      <c r="V407" s="3">
        <v>0</v>
      </c>
      <c r="W407" s="3">
        <v>62853</v>
      </c>
      <c r="X407" s="3">
        <v>647</v>
      </c>
      <c r="Y407" s="4">
        <v>0</v>
      </c>
      <c r="Z407" s="4">
        <v>1</v>
      </c>
      <c r="AA407" s="5" t="s">
        <v>75</v>
      </c>
      <c r="AB407" s="3">
        <v>0</v>
      </c>
      <c r="AC407" s="3">
        <v>0</v>
      </c>
      <c r="AD407" s="2">
        <v>0</v>
      </c>
      <c r="AE407" s="3">
        <v>0</v>
      </c>
      <c r="AF407" s="3">
        <v>0</v>
      </c>
      <c r="AG407" s="3">
        <v>0</v>
      </c>
      <c r="AH407" s="3">
        <v>0</v>
      </c>
      <c r="AI407" s="4">
        <v>0</v>
      </c>
      <c r="AJ407" s="3">
        <v>0</v>
      </c>
      <c r="AK407" s="3">
        <v>250414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5050</v>
      </c>
      <c r="AR407" s="3">
        <v>5334</v>
      </c>
      <c r="AS407" s="3">
        <v>4755664</v>
      </c>
      <c r="AT407" s="2">
        <v>896.06600000000003</v>
      </c>
      <c r="AV407" s="5" t="s">
        <v>2031</v>
      </c>
      <c r="AX407" s="3">
        <v>0</v>
      </c>
      <c r="AZ407" s="3">
        <v>0</v>
      </c>
      <c r="BA407" s="3">
        <f t="shared" si="165"/>
        <v>6465</v>
      </c>
      <c r="BB407" s="3">
        <f t="shared" si="151"/>
        <v>5050</v>
      </c>
      <c r="BC407" s="3">
        <f t="shared" si="152"/>
        <v>5335</v>
      </c>
      <c r="BD407" s="3">
        <f t="shared" si="153"/>
        <v>6465</v>
      </c>
      <c r="BE407" s="3">
        <f t="shared" si="154"/>
        <v>4755664.36675</v>
      </c>
      <c r="BF407" s="3">
        <f t="shared" si="166"/>
        <v>4648761.36675</v>
      </c>
      <c r="BG407" s="2">
        <f t="shared" si="155"/>
        <v>895.95862914804616</v>
      </c>
      <c r="BH407" s="6">
        <f t="shared" si="156"/>
        <v>1.4999999999999999E-2</v>
      </c>
      <c r="BI407" s="3">
        <f t="shared" si="167"/>
        <v>0</v>
      </c>
      <c r="BJ407" s="3">
        <f t="shared" si="157"/>
        <v>460522735.38209575</v>
      </c>
      <c r="BK407" s="3">
        <f t="shared" si="168"/>
        <v>0</v>
      </c>
      <c r="BL407" s="3">
        <f t="shared" si="169"/>
        <v>0</v>
      </c>
      <c r="BM407" s="3">
        <f t="shared" si="158"/>
        <v>0</v>
      </c>
      <c r="BN407" s="3">
        <f t="shared" si="159"/>
        <v>0</v>
      </c>
      <c r="BO407" s="3">
        <f t="shared" si="170"/>
        <v>0</v>
      </c>
      <c r="BP407" s="3">
        <f t="shared" si="171"/>
        <v>0</v>
      </c>
      <c r="BQ407" s="3">
        <f t="shared" si="160"/>
        <v>286258782.01280075</v>
      </c>
      <c r="BR407" s="3">
        <f t="shared" si="172"/>
        <v>0</v>
      </c>
      <c r="BS407" s="3">
        <f t="shared" si="173"/>
        <v>0</v>
      </c>
      <c r="BT407" s="3">
        <f t="shared" si="161"/>
        <v>0</v>
      </c>
      <c r="BU407" s="3">
        <f t="shared" si="162"/>
        <v>0</v>
      </c>
      <c r="BV407" s="3">
        <f t="shared" si="163"/>
        <v>0</v>
      </c>
      <c r="BW407" s="3">
        <f t="shared" si="174"/>
        <v>0</v>
      </c>
      <c r="BX407" s="3">
        <f t="shared" si="164"/>
        <v>0</v>
      </c>
      <c r="BY407" s="3">
        <f t="shared" si="175"/>
        <v>4755664.36675</v>
      </c>
    </row>
    <row r="408" spans="1:77" x14ac:dyDescent="0.25">
      <c r="A408">
        <v>166902</v>
      </c>
      <c r="B408" t="s">
        <v>474</v>
      </c>
      <c r="C408" s="37">
        <v>42776.52847222222</v>
      </c>
      <c r="D408" s="5" t="s">
        <v>75</v>
      </c>
      <c r="E408" s="2">
        <v>191.76</v>
      </c>
      <c r="F408" s="2">
        <v>9.1050000000000004</v>
      </c>
      <c r="G408" s="2">
        <v>6.2370000000000001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9.7309999999999999</v>
      </c>
      <c r="N408" s="2">
        <v>170.40799999999999</v>
      </c>
      <c r="O408" s="2">
        <v>0</v>
      </c>
      <c r="P408" s="2">
        <v>11.962999999999999</v>
      </c>
      <c r="Q408" s="2">
        <v>0</v>
      </c>
      <c r="R408" s="3">
        <v>0</v>
      </c>
      <c r="S408" s="3">
        <v>0</v>
      </c>
      <c r="T408" s="3">
        <v>-857</v>
      </c>
      <c r="U408" s="3">
        <v>-34</v>
      </c>
      <c r="V408" s="3">
        <v>0</v>
      </c>
      <c r="W408" s="3">
        <v>22767</v>
      </c>
      <c r="X408" s="3">
        <v>8670</v>
      </c>
      <c r="Y408" s="4">
        <v>0.98670000000000002</v>
      </c>
      <c r="Z408" s="4">
        <v>1.08</v>
      </c>
      <c r="AA408" s="5" t="s">
        <v>75</v>
      </c>
      <c r="AB408" s="3">
        <v>25114</v>
      </c>
      <c r="AC408" s="3">
        <v>396319</v>
      </c>
      <c r="AD408" s="2">
        <v>207.9834353</v>
      </c>
      <c r="AE408" s="3">
        <v>13407807</v>
      </c>
      <c r="AF408" s="3">
        <v>818667</v>
      </c>
      <c r="AG408" s="3">
        <v>0</v>
      </c>
      <c r="AH408" s="3">
        <v>862890</v>
      </c>
      <c r="AI408" s="4">
        <v>1.04</v>
      </c>
      <c r="AJ408" s="3">
        <v>76216711</v>
      </c>
      <c r="AK408" s="3">
        <v>61906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5072</v>
      </c>
      <c r="AR408" s="3">
        <v>5360</v>
      </c>
      <c r="AS408" s="3">
        <v>1791385</v>
      </c>
      <c r="AT408" s="2">
        <v>339.51799999999997</v>
      </c>
      <c r="AV408" s="5" t="s">
        <v>1785</v>
      </c>
      <c r="AX408" s="3">
        <v>0</v>
      </c>
      <c r="AZ408" s="3">
        <v>0</v>
      </c>
      <c r="BA408" s="3">
        <f t="shared" si="165"/>
        <v>7247</v>
      </c>
      <c r="BB408" s="3">
        <f t="shared" si="151"/>
        <v>5072</v>
      </c>
      <c r="BC408" s="3">
        <f t="shared" si="152"/>
        <v>5360</v>
      </c>
      <c r="BD408" s="3">
        <f t="shared" si="153"/>
        <v>7247</v>
      </c>
      <c r="BE408" s="3">
        <f t="shared" si="154"/>
        <v>1791385.5560400002</v>
      </c>
      <c r="BF408" s="3">
        <f t="shared" si="166"/>
        <v>1769475.5560400002</v>
      </c>
      <c r="BG408" s="2">
        <f t="shared" si="155"/>
        <v>339.49870007359112</v>
      </c>
      <c r="BH408" s="6">
        <f t="shared" si="156"/>
        <v>1.4999999999999999E-2</v>
      </c>
      <c r="BI408" s="3">
        <f t="shared" si="167"/>
        <v>626013.95603754569</v>
      </c>
      <c r="BJ408" s="3">
        <f t="shared" si="157"/>
        <v>174502331.83782583</v>
      </c>
      <c r="BK408" s="3">
        <f t="shared" si="168"/>
        <v>0</v>
      </c>
      <c r="BL408" s="3">
        <f t="shared" si="169"/>
        <v>0</v>
      </c>
      <c r="BM408" s="3">
        <f t="shared" si="158"/>
        <v>0</v>
      </c>
      <c r="BN408" s="3">
        <f t="shared" si="159"/>
        <v>0</v>
      </c>
      <c r="BO408" s="3">
        <f t="shared" si="170"/>
        <v>0</v>
      </c>
      <c r="BP408" s="3">
        <f t="shared" si="171"/>
        <v>0</v>
      </c>
      <c r="BQ408" s="3">
        <f t="shared" si="160"/>
        <v>108469834.67351237</v>
      </c>
      <c r="BR408" s="3">
        <f t="shared" si="172"/>
        <v>0</v>
      </c>
      <c r="BS408" s="3">
        <f t="shared" si="173"/>
        <v>0</v>
      </c>
      <c r="BT408" s="3">
        <f t="shared" si="161"/>
        <v>0</v>
      </c>
      <c r="BU408" s="3">
        <f t="shared" si="162"/>
        <v>0</v>
      </c>
      <c r="BV408" s="3">
        <f t="shared" si="163"/>
        <v>0</v>
      </c>
      <c r="BW408" s="3">
        <f t="shared" si="174"/>
        <v>0</v>
      </c>
      <c r="BX408" s="3">
        <f t="shared" si="164"/>
        <v>0</v>
      </c>
      <c r="BY408" s="3">
        <f t="shared" si="175"/>
        <v>1039355.2686030002</v>
      </c>
    </row>
    <row r="409" spans="1:77" x14ac:dyDescent="0.25">
      <c r="A409">
        <v>15802</v>
      </c>
      <c r="B409" t="s">
        <v>475</v>
      </c>
      <c r="C409" s="37">
        <v>42776.52847222222</v>
      </c>
      <c r="D409" s="5" t="s">
        <v>76</v>
      </c>
      <c r="E409" s="2">
        <v>932.423</v>
      </c>
      <c r="F409" s="2">
        <v>19.050999999999998</v>
      </c>
      <c r="G409" s="2">
        <v>14.382999999999999</v>
      </c>
      <c r="H409" s="2">
        <v>0</v>
      </c>
      <c r="I409" s="2">
        <v>0</v>
      </c>
      <c r="J409" s="2">
        <v>0</v>
      </c>
      <c r="K409" s="2">
        <v>0</v>
      </c>
      <c r="L409" s="2">
        <v>29.37</v>
      </c>
      <c r="M409" s="2">
        <v>0</v>
      </c>
      <c r="N409" s="2">
        <v>1169.5</v>
      </c>
      <c r="O409" s="2">
        <v>0</v>
      </c>
      <c r="P409" s="2">
        <v>145.68700000000001</v>
      </c>
      <c r="Q409" s="2">
        <v>0</v>
      </c>
      <c r="R409" s="3">
        <v>30621</v>
      </c>
      <c r="S409" s="3">
        <v>0</v>
      </c>
      <c r="T409" s="3">
        <v>0</v>
      </c>
      <c r="U409" s="3">
        <v>0</v>
      </c>
      <c r="V409" s="3">
        <v>0</v>
      </c>
      <c r="W409" s="3">
        <v>82382</v>
      </c>
      <c r="X409" s="3">
        <v>94187</v>
      </c>
      <c r="Y409" s="4">
        <v>0</v>
      </c>
      <c r="Z409" s="4">
        <v>1</v>
      </c>
      <c r="AA409" s="5" t="s">
        <v>75</v>
      </c>
      <c r="AB409" s="3">
        <v>0</v>
      </c>
      <c r="AC409" s="3">
        <v>0</v>
      </c>
      <c r="AD409" s="2">
        <v>0</v>
      </c>
      <c r="AE409" s="3">
        <v>0</v>
      </c>
      <c r="AF409" s="3">
        <v>0</v>
      </c>
      <c r="AG409" s="3">
        <v>0</v>
      </c>
      <c r="AH409" s="3">
        <v>0</v>
      </c>
      <c r="AI409" s="4">
        <v>0</v>
      </c>
      <c r="AJ409" s="3">
        <v>0</v>
      </c>
      <c r="AK409" s="3">
        <v>335399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5050</v>
      </c>
      <c r="AR409" s="3">
        <v>5334</v>
      </c>
      <c r="AS409" s="3">
        <v>8229253</v>
      </c>
      <c r="AT409" s="2">
        <v>1564.4369999999999</v>
      </c>
      <c r="AV409" s="5" t="s">
        <v>2031</v>
      </c>
      <c r="AX409" s="3">
        <v>0</v>
      </c>
      <c r="AZ409" s="3">
        <v>0</v>
      </c>
      <c r="BA409" s="3">
        <f t="shared" si="165"/>
        <v>6465</v>
      </c>
      <c r="BB409" s="3">
        <f t="shared" si="151"/>
        <v>5050</v>
      </c>
      <c r="BC409" s="3">
        <f t="shared" si="152"/>
        <v>5335</v>
      </c>
      <c r="BD409" s="3">
        <f t="shared" si="153"/>
        <v>6465</v>
      </c>
      <c r="BE409" s="3">
        <f t="shared" si="154"/>
        <v>8229251.2775000008</v>
      </c>
      <c r="BF409" s="3">
        <f t="shared" si="166"/>
        <v>8116248.2775000008</v>
      </c>
      <c r="BG409" s="2">
        <f t="shared" si="155"/>
        <v>1564.2495079539656</v>
      </c>
      <c r="BH409" s="6">
        <f t="shared" si="156"/>
        <v>1.4999999999999999E-2</v>
      </c>
      <c r="BI409" s="3">
        <f t="shared" si="167"/>
        <v>0</v>
      </c>
      <c r="BJ409" s="3">
        <f t="shared" si="157"/>
        <v>804024247.08833826</v>
      </c>
      <c r="BK409" s="3">
        <f t="shared" si="168"/>
        <v>0</v>
      </c>
      <c r="BL409" s="3">
        <f t="shared" si="169"/>
        <v>0</v>
      </c>
      <c r="BM409" s="3">
        <f t="shared" si="158"/>
        <v>0</v>
      </c>
      <c r="BN409" s="3">
        <f t="shared" si="159"/>
        <v>0</v>
      </c>
      <c r="BO409" s="3">
        <f t="shared" si="170"/>
        <v>0</v>
      </c>
      <c r="BP409" s="3">
        <f t="shared" si="171"/>
        <v>0</v>
      </c>
      <c r="BQ409" s="3">
        <f t="shared" si="160"/>
        <v>499777717.79129201</v>
      </c>
      <c r="BR409" s="3">
        <f t="shared" si="172"/>
        <v>0</v>
      </c>
      <c r="BS409" s="3">
        <f t="shared" si="173"/>
        <v>0</v>
      </c>
      <c r="BT409" s="3">
        <f t="shared" si="161"/>
        <v>0</v>
      </c>
      <c r="BU409" s="3">
        <f t="shared" si="162"/>
        <v>0</v>
      </c>
      <c r="BV409" s="3">
        <f t="shared" si="163"/>
        <v>0</v>
      </c>
      <c r="BW409" s="3">
        <f t="shared" si="174"/>
        <v>0</v>
      </c>
      <c r="BX409" s="3">
        <f t="shared" si="164"/>
        <v>0</v>
      </c>
      <c r="BY409" s="3">
        <f t="shared" si="175"/>
        <v>8229251.2775000008</v>
      </c>
    </row>
    <row r="410" spans="1:77" x14ac:dyDescent="0.25">
      <c r="A410">
        <v>101804</v>
      </c>
      <c r="B410" t="s">
        <v>476</v>
      </c>
      <c r="C410" s="37">
        <v>42776.52847222222</v>
      </c>
      <c r="D410" s="5" t="s">
        <v>76</v>
      </c>
      <c r="E410" s="2">
        <v>585.27099999999996</v>
      </c>
      <c r="F410" s="2">
        <v>59.762</v>
      </c>
      <c r="G410" s="2">
        <v>18.733000000000001</v>
      </c>
      <c r="H410" s="2">
        <v>0.46400000000000002</v>
      </c>
      <c r="I410" s="2">
        <v>0</v>
      </c>
      <c r="J410" s="2">
        <v>0</v>
      </c>
      <c r="K410" s="2">
        <v>0</v>
      </c>
      <c r="L410" s="2">
        <v>102.675</v>
      </c>
      <c r="M410" s="2">
        <v>0</v>
      </c>
      <c r="N410" s="2">
        <v>726.67</v>
      </c>
      <c r="O410" s="2">
        <v>2.9769999999999999</v>
      </c>
      <c r="P410" s="2">
        <v>351.80500000000001</v>
      </c>
      <c r="Q410" s="2">
        <v>0</v>
      </c>
      <c r="R410" s="3">
        <v>109964</v>
      </c>
      <c r="S410" s="3">
        <v>0</v>
      </c>
      <c r="T410" s="3">
        <v>0</v>
      </c>
      <c r="U410" s="3">
        <v>0</v>
      </c>
      <c r="V410" s="3">
        <v>0</v>
      </c>
      <c r="W410" s="3">
        <v>26258</v>
      </c>
      <c r="X410" s="3">
        <v>227442</v>
      </c>
      <c r="Y410" s="4">
        <v>0</v>
      </c>
      <c r="Z410" s="4">
        <v>1</v>
      </c>
      <c r="AA410" s="5" t="s">
        <v>75</v>
      </c>
      <c r="AB410" s="3">
        <v>0</v>
      </c>
      <c r="AC410" s="3">
        <v>0</v>
      </c>
      <c r="AD410" s="2">
        <v>0</v>
      </c>
      <c r="AE410" s="3">
        <v>0</v>
      </c>
      <c r="AF410" s="3">
        <v>0</v>
      </c>
      <c r="AG410" s="3">
        <v>0</v>
      </c>
      <c r="AH410" s="3">
        <v>0</v>
      </c>
      <c r="AI410" s="4">
        <v>0</v>
      </c>
      <c r="AJ410" s="3">
        <v>0</v>
      </c>
      <c r="AK410" s="3">
        <v>270802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5050</v>
      </c>
      <c r="AR410" s="3">
        <v>5334</v>
      </c>
      <c r="AS410" s="3">
        <v>6561111</v>
      </c>
      <c r="AT410" s="2">
        <v>1238.421</v>
      </c>
      <c r="AV410" s="5" t="s">
        <v>2031</v>
      </c>
      <c r="AX410" s="3">
        <v>0</v>
      </c>
      <c r="AZ410" s="3">
        <v>0</v>
      </c>
      <c r="BA410" s="3">
        <f t="shared" si="165"/>
        <v>6465</v>
      </c>
      <c r="BB410" s="3">
        <f t="shared" si="151"/>
        <v>5050</v>
      </c>
      <c r="BC410" s="3">
        <f t="shared" si="152"/>
        <v>5335</v>
      </c>
      <c r="BD410" s="3">
        <f t="shared" si="153"/>
        <v>6465</v>
      </c>
      <c r="BE410" s="3">
        <f t="shared" si="154"/>
        <v>6561110.6833000006</v>
      </c>
      <c r="BF410" s="3">
        <f t="shared" si="166"/>
        <v>6424888.6833000006</v>
      </c>
      <c r="BG410" s="2">
        <f t="shared" si="155"/>
        <v>1238.2727361079087</v>
      </c>
      <c r="BH410" s="6">
        <f t="shared" si="156"/>
        <v>1.4999999999999999E-2</v>
      </c>
      <c r="BI410" s="3">
        <f t="shared" si="167"/>
        <v>0</v>
      </c>
      <c r="BJ410" s="3">
        <f t="shared" si="157"/>
        <v>636472186.35946512</v>
      </c>
      <c r="BK410" s="3">
        <f t="shared" si="168"/>
        <v>0</v>
      </c>
      <c r="BL410" s="3">
        <f t="shared" si="169"/>
        <v>0</v>
      </c>
      <c r="BM410" s="3">
        <f t="shared" si="158"/>
        <v>0</v>
      </c>
      <c r="BN410" s="3">
        <f t="shared" si="159"/>
        <v>0</v>
      </c>
      <c r="BO410" s="3">
        <f t="shared" si="170"/>
        <v>0</v>
      </c>
      <c r="BP410" s="3">
        <f t="shared" si="171"/>
        <v>0</v>
      </c>
      <c r="BQ410" s="3">
        <f t="shared" si="160"/>
        <v>395628139.18647683</v>
      </c>
      <c r="BR410" s="3">
        <f t="shared" si="172"/>
        <v>0</v>
      </c>
      <c r="BS410" s="3">
        <f t="shared" si="173"/>
        <v>0</v>
      </c>
      <c r="BT410" s="3">
        <f t="shared" si="161"/>
        <v>0</v>
      </c>
      <c r="BU410" s="3">
        <f t="shared" si="162"/>
        <v>0</v>
      </c>
      <c r="BV410" s="3">
        <f t="shared" si="163"/>
        <v>0</v>
      </c>
      <c r="BW410" s="3">
        <f t="shared" si="174"/>
        <v>0</v>
      </c>
      <c r="BX410" s="3">
        <f t="shared" si="164"/>
        <v>0</v>
      </c>
      <c r="BY410" s="3">
        <f t="shared" si="175"/>
        <v>6561110.6833000006</v>
      </c>
    </row>
    <row r="411" spans="1:77" x14ac:dyDescent="0.25">
      <c r="A411">
        <v>149901</v>
      </c>
      <c r="B411" t="s">
        <v>477</v>
      </c>
      <c r="C411" s="37">
        <v>42779.493055555555</v>
      </c>
      <c r="D411" s="5" t="s">
        <v>75</v>
      </c>
      <c r="E411" s="2">
        <v>974.04700000000003</v>
      </c>
      <c r="F411" s="2">
        <v>73.144999999999996</v>
      </c>
      <c r="G411" s="2">
        <v>20</v>
      </c>
      <c r="H411" s="2">
        <v>0</v>
      </c>
      <c r="I411" s="2">
        <v>0</v>
      </c>
      <c r="J411" s="2">
        <v>0</v>
      </c>
      <c r="K411" s="2">
        <v>0</v>
      </c>
      <c r="L411" s="2">
        <v>71.58</v>
      </c>
      <c r="M411" s="2">
        <v>42</v>
      </c>
      <c r="N411" s="2">
        <v>553</v>
      </c>
      <c r="O411" s="2">
        <v>0</v>
      </c>
      <c r="P411" s="2">
        <v>24.18</v>
      </c>
      <c r="Q411" s="2">
        <v>0</v>
      </c>
      <c r="R411" s="3">
        <v>93500</v>
      </c>
      <c r="S411" s="3">
        <v>0</v>
      </c>
      <c r="T411" s="3">
        <v>-8454</v>
      </c>
      <c r="U411" s="3">
        <v>-327</v>
      </c>
      <c r="V411" s="3">
        <v>0</v>
      </c>
      <c r="W411" s="3">
        <v>123960</v>
      </c>
      <c r="X411" s="3">
        <v>15988</v>
      </c>
      <c r="Y411" s="4">
        <v>0.98670000000000002</v>
      </c>
      <c r="Z411" s="4">
        <v>1.06</v>
      </c>
      <c r="AA411" s="5" t="s">
        <v>76</v>
      </c>
      <c r="AB411" s="3">
        <v>1105872</v>
      </c>
      <c r="AC411" s="3">
        <v>4242042</v>
      </c>
      <c r="AD411" s="2">
        <v>1821.7250405</v>
      </c>
      <c r="AE411" s="3">
        <v>307314393</v>
      </c>
      <c r="AF411" s="3">
        <v>7763984</v>
      </c>
      <c r="AG411" s="3">
        <v>0</v>
      </c>
      <c r="AH411" s="3">
        <v>8183382</v>
      </c>
      <c r="AI411" s="4">
        <v>1.04</v>
      </c>
      <c r="AJ411" s="3">
        <v>752259425</v>
      </c>
      <c r="AK411" s="3">
        <v>397162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5072</v>
      </c>
      <c r="AR411" s="3">
        <v>5288</v>
      </c>
      <c r="AS411" s="3">
        <v>8697713</v>
      </c>
      <c r="AT411" s="2">
        <v>1639.5820000000001</v>
      </c>
      <c r="AU411" s="2">
        <v>1639.5820000000001</v>
      </c>
      <c r="AV411" s="5" t="s">
        <v>1747</v>
      </c>
      <c r="AW411" s="3">
        <v>0</v>
      </c>
      <c r="AX411" s="3">
        <v>0</v>
      </c>
      <c r="AY411" s="3">
        <v>0</v>
      </c>
      <c r="AZ411" s="3">
        <v>0</v>
      </c>
      <c r="BA411" s="3">
        <f t="shared" si="165"/>
        <v>6612</v>
      </c>
      <c r="BB411" s="3">
        <f t="shared" si="151"/>
        <v>5072</v>
      </c>
      <c r="BC411" s="3">
        <f t="shared" si="152"/>
        <v>5288</v>
      </c>
      <c r="BD411" s="3">
        <f t="shared" si="153"/>
        <v>6612</v>
      </c>
      <c r="BE411" s="3">
        <f t="shared" si="154"/>
        <v>8697713.3959999979</v>
      </c>
      <c r="BF411" s="3">
        <f t="shared" si="166"/>
        <v>8488707.3959999979</v>
      </c>
      <c r="BG411" s="2">
        <f t="shared" si="155"/>
        <v>1639.4592717843386</v>
      </c>
      <c r="BH411" s="6">
        <f t="shared" si="156"/>
        <v>1.4999999999999999E-2</v>
      </c>
      <c r="BI411" s="3">
        <f t="shared" si="167"/>
        <v>4415686.8092796076</v>
      </c>
      <c r="BJ411" s="3">
        <f t="shared" si="157"/>
        <v>842682065.69715011</v>
      </c>
      <c r="BK411" s="3">
        <f t="shared" si="168"/>
        <v>0</v>
      </c>
      <c r="BL411" s="3">
        <f t="shared" si="169"/>
        <v>0</v>
      </c>
      <c r="BM411" s="3">
        <f t="shared" si="158"/>
        <v>0</v>
      </c>
      <c r="BN411" s="3">
        <f t="shared" si="159"/>
        <v>0</v>
      </c>
      <c r="BO411" s="3">
        <f t="shared" si="170"/>
        <v>0</v>
      </c>
      <c r="BP411" s="3">
        <f t="shared" si="171"/>
        <v>0</v>
      </c>
      <c r="BQ411" s="3">
        <f t="shared" si="160"/>
        <v>523807237.33509618</v>
      </c>
      <c r="BR411" s="3">
        <f t="shared" si="172"/>
        <v>228452187.66490382</v>
      </c>
      <c r="BS411" s="3">
        <f t="shared" si="173"/>
        <v>0</v>
      </c>
      <c r="BT411" s="3">
        <f t="shared" si="161"/>
        <v>0</v>
      </c>
      <c r="BU411" s="3">
        <f t="shared" si="162"/>
        <v>0</v>
      </c>
      <c r="BV411" s="3">
        <f t="shared" si="163"/>
        <v>0</v>
      </c>
      <c r="BW411" s="3">
        <f t="shared" si="174"/>
        <v>0</v>
      </c>
      <c r="BX411" s="3">
        <f t="shared" si="164"/>
        <v>0</v>
      </c>
      <c r="BY411" s="3">
        <f t="shared" si="175"/>
        <v>1275169.6495249979</v>
      </c>
    </row>
    <row r="412" spans="1:77" x14ac:dyDescent="0.25">
      <c r="A412">
        <v>246904</v>
      </c>
      <c r="B412" t="s">
        <v>478</v>
      </c>
      <c r="C412" s="37">
        <v>42779.493055555555</v>
      </c>
      <c r="D412" s="5" t="s">
        <v>75</v>
      </c>
      <c r="E412" s="2">
        <v>9434.7209999999995</v>
      </c>
      <c r="F412" s="2">
        <v>848.68299999999999</v>
      </c>
      <c r="G412" s="2">
        <v>191.773</v>
      </c>
      <c r="H412" s="2">
        <v>2.6819999999999999</v>
      </c>
      <c r="I412" s="2">
        <v>0</v>
      </c>
      <c r="J412" s="2">
        <v>0</v>
      </c>
      <c r="K412" s="2">
        <v>0</v>
      </c>
      <c r="L412" s="2">
        <v>680.79</v>
      </c>
      <c r="M412" s="2">
        <v>452.017</v>
      </c>
      <c r="N412" s="2">
        <v>5366.2089999999998</v>
      </c>
      <c r="O412" s="2">
        <v>1.139</v>
      </c>
      <c r="P412" s="2">
        <v>1240.472</v>
      </c>
      <c r="Q412" s="2">
        <v>0</v>
      </c>
      <c r="R412" s="3">
        <v>908628</v>
      </c>
      <c r="S412" s="3">
        <v>0</v>
      </c>
      <c r="T412" s="3">
        <v>0</v>
      </c>
      <c r="U412" s="3">
        <v>0</v>
      </c>
      <c r="V412" s="3">
        <v>31411</v>
      </c>
      <c r="W412" s="3">
        <v>1888116</v>
      </c>
      <c r="X412" s="3">
        <v>678290</v>
      </c>
      <c r="Y412" s="4">
        <v>1</v>
      </c>
      <c r="Z412" s="4">
        <v>1.0900000000000001</v>
      </c>
      <c r="AA412" s="5" t="s">
        <v>75</v>
      </c>
      <c r="AB412" s="3">
        <v>1747322</v>
      </c>
      <c r="AC412" s="3">
        <v>14414703</v>
      </c>
      <c r="AD412" s="2">
        <v>6090.1130614000003</v>
      </c>
      <c r="AE412" s="3">
        <v>681532257</v>
      </c>
      <c r="AF412" s="3">
        <v>75456503</v>
      </c>
      <c r="AG412" s="3">
        <v>1509130</v>
      </c>
      <c r="AH412" s="3">
        <v>81493023</v>
      </c>
      <c r="AI412" s="4">
        <v>1.08</v>
      </c>
      <c r="AJ412" s="3">
        <v>7189684183</v>
      </c>
      <c r="AK412" s="3">
        <v>4061781</v>
      </c>
      <c r="AL412" s="3">
        <v>0</v>
      </c>
      <c r="AM412" s="3">
        <v>0</v>
      </c>
      <c r="AN412" s="3">
        <v>728197</v>
      </c>
      <c r="AO412" s="3">
        <v>0</v>
      </c>
      <c r="AP412" s="3">
        <v>0</v>
      </c>
      <c r="AQ412" s="3">
        <v>5140</v>
      </c>
      <c r="AR412" s="3">
        <v>5468</v>
      </c>
      <c r="AS412" s="3">
        <v>72153782</v>
      </c>
      <c r="AT412" s="2">
        <v>13082.95</v>
      </c>
      <c r="AU412" s="2">
        <v>13474.044</v>
      </c>
      <c r="AV412" s="5" t="s">
        <v>1314</v>
      </c>
      <c r="AW412" s="3">
        <v>2827942</v>
      </c>
      <c r="AX412" s="3">
        <v>615004</v>
      </c>
      <c r="AY412" s="3">
        <v>41093</v>
      </c>
      <c r="AZ412" s="3">
        <v>25866</v>
      </c>
      <c r="BA412" s="3">
        <f t="shared" si="165"/>
        <v>5468</v>
      </c>
      <c r="BB412" s="3">
        <f t="shared" si="151"/>
        <v>5140</v>
      </c>
      <c r="BC412" s="3">
        <f t="shared" si="152"/>
        <v>5468</v>
      </c>
      <c r="BD412" s="3">
        <f t="shared" si="153"/>
        <v>5468</v>
      </c>
      <c r="BE412" s="3">
        <f t="shared" si="154"/>
        <v>72153781.970439985</v>
      </c>
      <c r="BF412" s="3">
        <f t="shared" si="166"/>
        <v>69325626.970439985</v>
      </c>
      <c r="BG412" s="2">
        <f t="shared" si="155"/>
        <v>13082.950447143967</v>
      </c>
      <c r="BH412" s="6">
        <f t="shared" si="156"/>
        <v>1.4999999999999999E-2</v>
      </c>
      <c r="BI412" s="3">
        <f t="shared" si="167"/>
        <v>30657931.108578555</v>
      </c>
      <c r="BJ412" s="3">
        <f t="shared" si="157"/>
        <v>6724636529.8319988</v>
      </c>
      <c r="BK412" s="3">
        <f t="shared" si="168"/>
        <v>465047653.16800117</v>
      </c>
      <c r="BL412" s="3">
        <f t="shared" si="169"/>
        <v>4880724.7638757993</v>
      </c>
      <c r="BM412" s="3">
        <f t="shared" si="158"/>
        <v>5394.48486954493</v>
      </c>
      <c r="BN412" s="3">
        <f t="shared" si="159"/>
        <v>41093</v>
      </c>
      <c r="BO412" s="3">
        <f t="shared" si="170"/>
        <v>43612.679957645763</v>
      </c>
      <c r="BP412" s="3">
        <f t="shared" si="171"/>
        <v>4808220.7638757993</v>
      </c>
      <c r="BQ412" s="3">
        <f t="shared" si="160"/>
        <v>4180002667.8624973</v>
      </c>
      <c r="BR412" s="3">
        <f t="shared" si="172"/>
        <v>3009681515.1375027</v>
      </c>
      <c r="BS412" s="3">
        <f t="shared" si="173"/>
        <v>631738.55058599298</v>
      </c>
      <c r="BT412" s="3">
        <f t="shared" si="161"/>
        <v>71.62</v>
      </c>
      <c r="BU412" s="3">
        <f t="shared" si="162"/>
        <v>25866</v>
      </c>
      <c r="BV412" s="3">
        <f t="shared" si="163"/>
        <v>5645.0245724847928</v>
      </c>
      <c r="BW412" s="3">
        <f t="shared" si="174"/>
        <v>611736.47343736794</v>
      </c>
      <c r="BX412" s="3">
        <f t="shared" si="164"/>
        <v>5419957.2373131672</v>
      </c>
      <c r="BY412" s="3">
        <f t="shared" si="175"/>
        <v>256940.14043998718</v>
      </c>
    </row>
    <row r="413" spans="1:77" x14ac:dyDescent="0.25">
      <c r="A413">
        <v>161925</v>
      </c>
      <c r="B413" t="s">
        <v>479</v>
      </c>
      <c r="C413" s="37">
        <v>42776.52847222222</v>
      </c>
      <c r="D413" s="5" t="s">
        <v>75</v>
      </c>
      <c r="E413" s="2">
        <v>185.512</v>
      </c>
      <c r="F413" s="2">
        <v>5.0650000000000004</v>
      </c>
      <c r="G413" s="2">
        <v>15</v>
      </c>
      <c r="H413" s="2">
        <v>0</v>
      </c>
      <c r="I413" s="2">
        <v>0</v>
      </c>
      <c r="J413" s="2">
        <v>0</v>
      </c>
      <c r="K413" s="2">
        <v>0</v>
      </c>
      <c r="L413" s="2">
        <v>12.999000000000001</v>
      </c>
      <c r="M413" s="2">
        <v>7</v>
      </c>
      <c r="N413" s="2">
        <v>165</v>
      </c>
      <c r="O413" s="2">
        <v>0</v>
      </c>
      <c r="P413" s="2">
        <v>5</v>
      </c>
      <c r="Q413" s="2">
        <v>0</v>
      </c>
      <c r="R413" s="3">
        <v>15950</v>
      </c>
      <c r="S413" s="3">
        <v>0</v>
      </c>
      <c r="T413" s="3">
        <v>-419</v>
      </c>
      <c r="U413" s="3">
        <v>-17</v>
      </c>
      <c r="V413" s="3">
        <v>0</v>
      </c>
      <c r="W413" s="3">
        <v>19744</v>
      </c>
      <c r="X413" s="3">
        <v>3489</v>
      </c>
      <c r="Y413" s="4">
        <v>0.96829999999999905</v>
      </c>
      <c r="Z413" s="4">
        <v>1.05</v>
      </c>
      <c r="AA413" s="5" t="s">
        <v>75</v>
      </c>
      <c r="AB413" s="3">
        <v>23042</v>
      </c>
      <c r="AC413" s="3">
        <v>605487</v>
      </c>
      <c r="AD413" s="2">
        <v>349.05721770000002</v>
      </c>
      <c r="AE413" s="3">
        <v>13881106</v>
      </c>
      <c r="AF413" s="3">
        <v>355895</v>
      </c>
      <c r="AG413" s="3">
        <v>4300</v>
      </c>
      <c r="AH413" s="3">
        <v>382248</v>
      </c>
      <c r="AI413" s="4">
        <v>1.04</v>
      </c>
      <c r="AJ413" s="3">
        <v>37276871</v>
      </c>
      <c r="AK413" s="3">
        <v>91355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4977</v>
      </c>
      <c r="AR413" s="3">
        <v>5154</v>
      </c>
      <c r="AS413" s="3">
        <v>1842063</v>
      </c>
      <c r="AT413" s="2">
        <v>356.79500000000002</v>
      </c>
      <c r="AV413" s="5" t="s">
        <v>1439</v>
      </c>
      <c r="BA413" s="3">
        <f t="shared" si="165"/>
        <v>6977</v>
      </c>
      <c r="BB413" s="3">
        <f t="shared" si="151"/>
        <v>4977</v>
      </c>
      <c r="BC413" s="3">
        <f t="shared" si="152"/>
        <v>5154</v>
      </c>
      <c r="BD413" s="3">
        <f t="shared" si="153"/>
        <v>6977</v>
      </c>
      <c r="BE413" s="3">
        <f t="shared" si="154"/>
        <v>1842061.3400499998</v>
      </c>
      <c r="BF413" s="3">
        <f t="shared" si="166"/>
        <v>1806786.3400499998</v>
      </c>
      <c r="BG413" s="2">
        <f t="shared" si="155"/>
        <v>356.7936062551795</v>
      </c>
      <c r="BH413" s="6">
        <f t="shared" si="156"/>
        <v>1.4999999999999999E-2</v>
      </c>
      <c r="BI413" s="3">
        <f t="shared" si="167"/>
        <v>551104.50856887747</v>
      </c>
      <c r="BJ413" s="3">
        <f t="shared" si="157"/>
        <v>183391913.61516225</v>
      </c>
      <c r="BK413" s="3">
        <f t="shared" si="168"/>
        <v>0</v>
      </c>
      <c r="BL413" s="3">
        <f t="shared" si="169"/>
        <v>0</v>
      </c>
      <c r="BM413" s="3">
        <f t="shared" si="158"/>
        <v>0</v>
      </c>
      <c r="BN413" s="3">
        <f t="shared" si="159"/>
        <v>0</v>
      </c>
      <c r="BO413" s="3">
        <f t="shared" si="170"/>
        <v>0</v>
      </c>
      <c r="BP413" s="3">
        <f t="shared" si="171"/>
        <v>0</v>
      </c>
      <c r="BQ413" s="3">
        <f t="shared" si="160"/>
        <v>113995557.19852985</v>
      </c>
      <c r="BR413" s="3">
        <f t="shared" si="172"/>
        <v>0</v>
      </c>
      <c r="BS413" s="3">
        <f t="shared" si="173"/>
        <v>0</v>
      </c>
      <c r="BT413" s="3">
        <f t="shared" si="161"/>
        <v>0</v>
      </c>
      <c r="BU413" s="3">
        <f t="shared" si="162"/>
        <v>0</v>
      </c>
      <c r="BV413" s="3">
        <f t="shared" si="163"/>
        <v>0</v>
      </c>
      <c r="BW413" s="3">
        <f t="shared" si="174"/>
        <v>0</v>
      </c>
      <c r="BX413" s="3">
        <f t="shared" si="164"/>
        <v>0</v>
      </c>
      <c r="BY413" s="3">
        <f t="shared" si="175"/>
        <v>1481109.3981570001</v>
      </c>
    </row>
    <row r="414" spans="1:77" x14ac:dyDescent="0.25">
      <c r="A414">
        <v>144901</v>
      </c>
      <c r="B414" t="s">
        <v>480</v>
      </c>
      <c r="C414" s="37">
        <v>42779.493055555555</v>
      </c>
      <c r="D414" s="5" t="s">
        <v>75</v>
      </c>
      <c r="E414" s="2">
        <v>1780.6659999999999</v>
      </c>
      <c r="F414" s="2">
        <v>104.624</v>
      </c>
      <c r="G414" s="2">
        <v>69.317999999999998</v>
      </c>
      <c r="H414" s="2">
        <v>0</v>
      </c>
      <c r="I414" s="2">
        <v>0</v>
      </c>
      <c r="J414" s="2">
        <v>0</v>
      </c>
      <c r="K414" s="2">
        <v>0</v>
      </c>
      <c r="L414" s="2">
        <v>15.856</v>
      </c>
      <c r="M414" s="2">
        <v>67.570999999999998</v>
      </c>
      <c r="N414" s="2">
        <v>1355</v>
      </c>
      <c r="O414" s="2">
        <v>0.20599999999999999</v>
      </c>
      <c r="P414" s="2">
        <v>228.93899999999999</v>
      </c>
      <c r="Q414" s="2">
        <v>0</v>
      </c>
      <c r="R414" s="3">
        <v>173250</v>
      </c>
      <c r="S414" s="3">
        <v>0</v>
      </c>
      <c r="T414" s="3">
        <v>-8822</v>
      </c>
      <c r="U414" s="3">
        <v>-341</v>
      </c>
      <c r="V414" s="3">
        <v>0</v>
      </c>
      <c r="W414" s="3">
        <v>136371</v>
      </c>
      <c r="X414" s="3">
        <v>136699</v>
      </c>
      <c r="Y414" s="4">
        <v>1</v>
      </c>
      <c r="Z414" s="4">
        <v>1.1056999999999999</v>
      </c>
      <c r="AA414" s="5" t="s">
        <v>75</v>
      </c>
      <c r="AB414" s="3">
        <v>648168</v>
      </c>
      <c r="AC414" s="3">
        <v>4891480</v>
      </c>
      <c r="AD414" s="2">
        <v>2035.4101072000001</v>
      </c>
      <c r="AE414" s="3">
        <v>281958469</v>
      </c>
      <c r="AF414" s="3">
        <v>8510455</v>
      </c>
      <c r="AG414" s="3">
        <v>340418</v>
      </c>
      <c r="AH414" s="3">
        <v>9361500</v>
      </c>
      <c r="AI414" s="4">
        <v>1.1000000000000001</v>
      </c>
      <c r="AJ414" s="3">
        <v>785069060</v>
      </c>
      <c r="AK414" s="3">
        <v>704834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5140</v>
      </c>
      <c r="AR414" s="3">
        <v>5526</v>
      </c>
      <c r="AS414" s="3">
        <v>13946846</v>
      </c>
      <c r="AT414" s="2">
        <v>2562.2130000000002</v>
      </c>
      <c r="AV414" s="5" t="s">
        <v>1731</v>
      </c>
      <c r="BA414" s="3">
        <f t="shared" si="165"/>
        <v>5971</v>
      </c>
      <c r="BB414" s="3">
        <f t="shared" si="151"/>
        <v>5140</v>
      </c>
      <c r="BC414" s="3">
        <f t="shared" si="152"/>
        <v>5526</v>
      </c>
      <c r="BD414" s="3">
        <f t="shared" si="153"/>
        <v>5971</v>
      </c>
      <c r="BE414" s="3">
        <f t="shared" si="154"/>
        <v>13946845.795880001</v>
      </c>
      <c r="BF414" s="3">
        <f t="shared" si="166"/>
        <v>13646046.795880001</v>
      </c>
      <c r="BG414" s="2">
        <f t="shared" si="155"/>
        <v>2562.1493429161915</v>
      </c>
      <c r="BH414" s="6">
        <f t="shared" si="156"/>
        <v>1.4999999999999999E-2</v>
      </c>
      <c r="BI414" s="3">
        <f t="shared" si="167"/>
        <v>6268407.1335581252</v>
      </c>
      <c r="BJ414" s="3">
        <f t="shared" si="157"/>
        <v>1316944762.2589223</v>
      </c>
      <c r="BK414" s="3">
        <f t="shared" si="168"/>
        <v>0</v>
      </c>
      <c r="BL414" s="3">
        <f t="shared" si="169"/>
        <v>0</v>
      </c>
      <c r="BM414" s="3">
        <f t="shared" si="158"/>
        <v>0</v>
      </c>
      <c r="BN414" s="3">
        <f t="shared" si="159"/>
        <v>0</v>
      </c>
      <c r="BO414" s="3">
        <f t="shared" si="170"/>
        <v>0</v>
      </c>
      <c r="BP414" s="3">
        <f t="shared" si="171"/>
        <v>0</v>
      </c>
      <c r="BQ414" s="3">
        <f t="shared" si="160"/>
        <v>818606715.06172323</v>
      </c>
      <c r="BR414" s="3">
        <f t="shared" si="172"/>
        <v>0</v>
      </c>
      <c r="BS414" s="3">
        <f t="shared" si="173"/>
        <v>0</v>
      </c>
      <c r="BT414" s="3">
        <f t="shared" si="161"/>
        <v>0</v>
      </c>
      <c r="BU414" s="3">
        <f t="shared" si="162"/>
        <v>0</v>
      </c>
      <c r="BV414" s="3">
        <f t="shared" si="163"/>
        <v>0</v>
      </c>
      <c r="BW414" s="3">
        <f t="shared" si="174"/>
        <v>0</v>
      </c>
      <c r="BX414" s="3">
        <f t="shared" si="164"/>
        <v>0</v>
      </c>
      <c r="BY414" s="3">
        <f t="shared" si="175"/>
        <v>6096155.1958800014</v>
      </c>
    </row>
    <row r="415" spans="1:77" x14ac:dyDescent="0.25">
      <c r="A415">
        <v>230902</v>
      </c>
      <c r="B415" t="s">
        <v>481</v>
      </c>
      <c r="C415" s="37">
        <v>42779.493055555555</v>
      </c>
      <c r="D415" s="5" t="s">
        <v>75</v>
      </c>
      <c r="E415" s="2">
        <v>2146.7800000000002</v>
      </c>
      <c r="F415" s="2">
        <v>187.72</v>
      </c>
      <c r="G415" s="2">
        <v>41.384999999999998</v>
      </c>
      <c r="H415" s="2">
        <v>0</v>
      </c>
      <c r="I415" s="2">
        <v>0</v>
      </c>
      <c r="J415" s="2">
        <v>0</v>
      </c>
      <c r="K415" s="2">
        <v>0</v>
      </c>
      <c r="L415" s="2">
        <v>131.36799999999999</v>
      </c>
      <c r="M415" s="2">
        <v>116.968</v>
      </c>
      <c r="N415" s="2">
        <v>1679.7059999999999</v>
      </c>
      <c r="O415" s="2">
        <v>0.64900000000000002</v>
      </c>
      <c r="P415" s="2">
        <v>136.18700000000001</v>
      </c>
      <c r="Q415" s="2">
        <v>0</v>
      </c>
      <c r="R415" s="3">
        <v>180630</v>
      </c>
      <c r="S415" s="3">
        <v>0</v>
      </c>
      <c r="T415" s="3">
        <v>-9228</v>
      </c>
      <c r="U415" s="3">
        <v>-357</v>
      </c>
      <c r="V415" s="3">
        <v>0</v>
      </c>
      <c r="W415" s="3">
        <v>301108</v>
      </c>
      <c r="X415" s="3">
        <v>78185</v>
      </c>
      <c r="Y415" s="4">
        <v>1</v>
      </c>
      <c r="Z415" s="4">
        <v>1.06</v>
      </c>
      <c r="AA415" s="5" t="s">
        <v>75</v>
      </c>
      <c r="AB415" s="3">
        <v>295466</v>
      </c>
      <c r="AC415" s="3">
        <v>6209900</v>
      </c>
      <c r="AD415" s="2">
        <v>2782.8105252</v>
      </c>
      <c r="AE415" s="3">
        <v>278606835</v>
      </c>
      <c r="AF415" s="3">
        <v>8517262</v>
      </c>
      <c r="AG415" s="3">
        <v>936899</v>
      </c>
      <c r="AH415" s="3">
        <v>9965197</v>
      </c>
      <c r="AI415" s="4">
        <v>1.17</v>
      </c>
      <c r="AJ415" s="3">
        <v>821166480</v>
      </c>
      <c r="AK415" s="3">
        <v>890197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5140</v>
      </c>
      <c r="AR415" s="3">
        <v>5359</v>
      </c>
      <c r="AS415" s="3">
        <v>17250397</v>
      </c>
      <c r="AT415" s="2">
        <v>3197.5520000000001</v>
      </c>
      <c r="AV415" s="5" t="s">
        <v>1274</v>
      </c>
      <c r="BA415" s="3">
        <f t="shared" si="165"/>
        <v>5741</v>
      </c>
      <c r="BB415" s="3">
        <f t="shared" si="151"/>
        <v>5140</v>
      </c>
      <c r="BC415" s="3">
        <f t="shared" si="152"/>
        <v>5359</v>
      </c>
      <c r="BD415" s="3">
        <f t="shared" si="153"/>
        <v>5741</v>
      </c>
      <c r="BE415" s="3">
        <f t="shared" si="154"/>
        <v>17250400.313449997</v>
      </c>
      <c r="BF415" s="3">
        <f t="shared" si="166"/>
        <v>16777890.313449997</v>
      </c>
      <c r="BG415" s="2">
        <f t="shared" si="155"/>
        <v>3197.4842568360496</v>
      </c>
      <c r="BH415" s="6">
        <f t="shared" si="156"/>
        <v>1.4999999999999999E-2</v>
      </c>
      <c r="BI415" s="3">
        <f t="shared" si="167"/>
        <v>6584550.2677686363</v>
      </c>
      <c r="BJ415" s="3">
        <f t="shared" si="157"/>
        <v>1643506908.0137296</v>
      </c>
      <c r="BK415" s="3">
        <f t="shared" si="168"/>
        <v>0</v>
      </c>
      <c r="BL415" s="3">
        <f t="shared" si="169"/>
        <v>0</v>
      </c>
      <c r="BM415" s="3">
        <f t="shared" si="158"/>
        <v>0</v>
      </c>
      <c r="BN415" s="3">
        <f t="shared" si="159"/>
        <v>0</v>
      </c>
      <c r="BO415" s="3">
        <f t="shared" si="170"/>
        <v>0</v>
      </c>
      <c r="BP415" s="3">
        <f t="shared" si="171"/>
        <v>0</v>
      </c>
      <c r="BQ415" s="3">
        <f t="shared" si="160"/>
        <v>1021596220.0591178</v>
      </c>
      <c r="BR415" s="3">
        <f t="shared" si="172"/>
        <v>0</v>
      </c>
      <c r="BS415" s="3">
        <f t="shared" si="173"/>
        <v>0</v>
      </c>
      <c r="BT415" s="3">
        <f t="shared" si="161"/>
        <v>0</v>
      </c>
      <c r="BU415" s="3">
        <f t="shared" si="162"/>
        <v>0</v>
      </c>
      <c r="BV415" s="3">
        <f t="shared" si="163"/>
        <v>0</v>
      </c>
      <c r="BW415" s="3">
        <f t="shared" si="174"/>
        <v>0</v>
      </c>
      <c r="BX415" s="3">
        <f t="shared" si="164"/>
        <v>0</v>
      </c>
      <c r="BY415" s="3">
        <f t="shared" si="175"/>
        <v>9038735.5134499967</v>
      </c>
    </row>
    <row r="416" spans="1:77" x14ac:dyDescent="0.25">
      <c r="A416">
        <v>92901</v>
      </c>
      <c r="B416" t="s">
        <v>482</v>
      </c>
      <c r="C416" s="37">
        <v>42779.493055555555</v>
      </c>
      <c r="D416" s="5" t="s">
        <v>75</v>
      </c>
      <c r="E416" s="2">
        <v>1383.001</v>
      </c>
      <c r="F416" s="2">
        <v>162.80199999999999</v>
      </c>
      <c r="G416" s="2">
        <v>36.113999999999997</v>
      </c>
      <c r="H416" s="2">
        <v>14.24</v>
      </c>
      <c r="I416" s="2">
        <v>0</v>
      </c>
      <c r="J416" s="2">
        <v>0</v>
      </c>
      <c r="K416" s="2">
        <v>0</v>
      </c>
      <c r="L416" s="2">
        <v>134.488</v>
      </c>
      <c r="M416" s="2">
        <v>79.221000000000004</v>
      </c>
      <c r="N416" s="2">
        <v>1323.52799999999</v>
      </c>
      <c r="O416" s="2">
        <v>3.2000000000000001E-2</v>
      </c>
      <c r="P416" s="2">
        <v>80.638999999999996</v>
      </c>
      <c r="Q416" s="2">
        <v>0</v>
      </c>
      <c r="R416" s="3">
        <v>127158</v>
      </c>
      <c r="S416" s="3">
        <v>0</v>
      </c>
      <c r="T416" s="3">
        <v>-5693</v>
      </c>
      <c r="U416" s="3">
        <v>-220</v>
      </c>
      <c r="V416" s="3">
        <v>88159</v>
      </c>
      <c r="W416" s="3">
        <v>189454</v>
      </c>
      <c r="X416" s="3">
        <v>44795</v>
      </c>
      <c r="Y416" s="4">
        <v>0.95050000000000001</v>
      </c>
      <c r="Z416" s="4">
        <v>1.06</v>
      </c>
      <c r="AA416" s="5" t="s">
        <v>75</v>
      </c>
      <c r="AB416" s="3">
        <v>1300107</v>
      </c>
      <c r="AC416" s="3">
        <v>6666424</v>
      </c>
      <c r="AD416" s="2">
        <v>2818.5460364999999</v>
      </c>
      <c r="AE416" s="3">
        <v>481351927</v>
      </c>
      <c r="AF416" s="3">
        <v>5169842</v>
      </c>
      <c r="AG416" s="3">
        <v>867532</v>
      </c>
      <c r="AH416" s="3">
        <v>6363719</v>
      </c>
      <c r="AI416" s="4">
        <v>1.17</v>
      </c>
      <c r="AJ416" s="3">
        <v>506606668</v>
      </c>
      <c r="AK416" s="3">
        <v>660357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4886</v>
      </c>
      <c r="AR416" s="3">
        <v>5094</v>
      </c>
      <c r="AS416" s="3">
        <v>12099914</v>
      </c>
      <c r="AT416" s="2">
        <v>2346.0250000000001</v>
      </c>
      <c r="AV416" s="5" t="s">
        <v>1543</v>
      </c>
      <c r="BA416" s="3">
        <f t="shared" si="165"/>
        <v>5555</v>
      </c>
      <c r="BB416" s="3">
        <f t="shared" si="151"/>
        <v>4886</v>
      </c>
      <c r="BC416" s="3">
        <f t="shared" si="152"/>
        <v>5094</v>
      </c>
      <c r="BD416" s="3">
        <f t="shared" si="153"/>
        <v>5555</v>
      </c>
      <c r="BE416" s="3">
        <f t="shared" si="154"/>
        <v>12099911.888699988</v>
      </c>
      <c r="BF416" s="3">
        <f t="shared" si="166"/>
        <v>11700833.888699988</v>
      </c>
      <c r="BG416" s="2">
        <f t="shared" si="155"/>
        <v>2345.8754821799189</v>
      </c>
      <c r="BH416" s="6">
        <f t="shared" si="156"/>
        <v>1.4999999999999999E-2</v>
      </c>
      <c r="BI416" s="3">
        <f t="shared" si="167"/>
        <v>5970185.6659389138</v>
      </c>
      <c r="BJ416" s="3">
        <f t="shared" si="157"/>
        <v>1205779997.8404784</v>
      </c>
      <c r="BK416" s="3">
        <f t="shared" si="168"/>
        <v>0</v>
      </c>
      <c r="BL416" s="3">
        <f t="shared" si="169"/>
        <v>0</v>
      </c>
      <c r="BM416" s="3">
        <f t="shared" si="158"/>
        <v>0</v>
      </c>
      <c r="BN416" s="3">
        <f t="shared" si="159"/>
        <v>0</v>
      </c>
      <c r="BO416" s="3">
        <f t="shared" si="170"/>
        <v>0</v>
      </c>
      <c r="BP416" s="3">
        <f t="shared" si="171"/>
        <v>0</v>
      </c>
      <c r="BQ416" s="3">
        <f t="shared" si="160"/>
        <v>749507216.5564841</v>
      </c>
      <c r="BR416" s="3">
        <f t="shared" si="172"/>
        <v>0</v>
      </c>
      <c r="BS416" s="3">
        <f t="shared" si="173"/>
        <v>0</v>
      </c>
      <c r="BT416" s="3">
        <f t="shared" si="161"/>
        <v>0</v>
      </c>
      <c r="BU416" s="3">
        <f t="shared" si="162"/>
        <v>0</v>
      </c>
      <c r="BV416" s="3">
        <f t="shared" si="163"/>
        <v>0</v>
      </c>
      <c r="BW416" s="3">
        <f t="shared" si="174"/>
        <v>0</v>
      </c>
      <c r="BX416" s="3">
        <f t="shared" si="164"/>
        <v>0</v>
      </c>
      <c r="BY416" s="3">
        <f t="shared" si="175"/>
        <v>7284615.5093599875</v>
      </c>
    </row>
    <row r="417" spans="1:77" x14ac:dyDescent="0.25">
      <c r="A417">
        <v>87901</v>
      </c>
      <c r="B417" t="s">
        <v>483</v>
      </c>
      <c r="C417" s="37">
        <v>42779.493055555555</v>
      </c>
      <c r="D417" s="5" t="s">
        <v>75</v>
      </c>
      <c r="E417" s="2">
        <v>258.47500000000002</v>
      </c>
      <c r="F417" s="2">
        <v>22.856999999999999</v>
      </c>
      <c r="G417" s="2">
        <v>9.6340000000000003</v>
      </c>
      <c r="H417" s="2">
        <v>0</v>
      </c>
      <c r="I417" s="2">
        <v>0</v>
      </c>
      <c r="J417" s="2">
        <v>0</v>
      </c>
      <c r="K417" s="2">
        <v>0</v>
      </c>
      <c r="L417" s="2">
        <v>22.51</v>
      </c>
      <c r="M417" s="2">
        <v>11.75</v>
      </c>
      <c r="N417" s="2">
        <v>144.29900000000001</v>
      </c>
      <c r="O417" s="2">
        <v>0</v>
      </c>
      <c r="P417" s="2">
        <v>39.478000000000002</v>
      </c>
      <c r="Q417" s="2">
        <v>0</v>
      </c>
      <c r="R417" s="3">
        <v>25114</v>
      </c>
      <c r="S417" s="3">
        <v>0</v>
      </c>
      <c r="T417" s="3">
        <v>0</v>
      </c>
      <c r="U417" s="3">
        <v>0</v>
      </c>
      <c r="V417" s="3">
        <v>0</v>
      </c>
      <c r="W417" s="3">
        <v>82001</v>
      </c>
      <c r="X417" s="3">
        <v>32411</v>
      </c>
      <c r="Y417" s="4">
        <v>0.97709999999999997</v>
      </c>
      <c r="Z417" s="4">
        <v>1.0900000000000001</v>
      </c>
      <c r="AA417" s="5" t="s">
        <v>76</v>
      </c>
      <c r="AB417" s="3">
        <v>931941</v>
      </c>
      <c r="AC417" s="3">
        <v>1794100</v>
      </c>
      <c r="AD417" s="2">
        <v>671.86414990000003</v>
      </c>
      <c r="AE417" s="3">
        <v>336225484</v>
      </c>
      <c r="AF417" s="3">
        <v>26634878</v>
      </c>
      <c r="AG417" s="3">
        <v>0</v>
      </c>
      <c r="AH417" s="3">
        <v>28270425</v>
      </c>
      <c r="AI417" s="4">
        <v>1.0370999999999999</v>
      </c>
      <c r="AJ417" s="3">
        <v>2604146562</v>
      </c>
      <c r="AK417" s="3">
        <v>113669</v>
      </c>
      <c r="AL417" s="3">
        <v>0</v>
      </c>
      <c r="AM417" s="3">
        <v>0</v>
      </c>
      <c r="AN417" s="3">
        <v>370000</v>
      </c>
      <c r="AO417" s="3">
        <v>0</v>
      </c>
      <c r="AP417" s="3">
        <v>0</v>
      </c>
      <c r="AQ417" s="3">
        <v>5022</v>
      </c>
      <c r="AR417" s="3">
        <v>5343</v>
      </c>
      <c r="AS417" s="3">
        <v>3034272</v>
      </c>
      <c r="AT417" s="2">
        <v>565.34100000000001</v>
      </c>
      <c r="AU417" s="2">
        <v>531.255</v>
      </c>
      <c r="AV417" s="5" t="s">
        <v>1547</v>
      </c>
      <c r="AW417" s="3">
        <v>19694376</v>
      </c>
      <c r="AX417" s="3">
        <v>0</v>
      </c>
      <c r="AY417" s="3">
        <v>362475</v>
      </c>
      <c r="AZ417" s="3">
        <v>0</v>
      </c>
      <c r="BA417" s="3">
        <f t="shared" si="165"/>
        <v>8210</v>
      </c>
      <c r="BB417" s="3">
        <f t="shared" si="151"/>
        <v>5022</v>
      </c>
      <c r="BC417" s="3">
        <f t="shared" si="152"/>
        <v>5343</v>
      </c>
      <c r="BD417" s="3">
        <f t="shared" si="153"/>
        <v>8210</v>
      </c>
      <c r="BE417" s="3">
        <f t="shared" si="154"/>
        <v>3034271.4550000001</v>
      </c>
      <c r="BF417" s="3">
        <f t="shared" si="166"/>
        <v>2927156.4550000001</v>
      </c>
      <c r="BG417" s="2">
        <f t="shared" si="155"/>
        <v>565.35776843678946</v>
      </c>
      <c r="BH417" s="6">
        <f t="shared" si="156"/>
        <v>1.4999999999999999E-2</v>
      </c>
      <c r="BI417" s="3">
        <f t="shared" si="167"/>
        <v>2180229.9327776809</v>
      </c>
      <c r="BJ417" s="3">
        <f t="shared" si="157"/>
        <v>290593892.97650981</v>
      </c>
      <c r="BK417" s="3">
        <f t="shared" si="168"/>
        <v>2313552669.02349</v>
      </c>
      <c r="BL417" s="3">
        <f t="shared" si="169"/>
        <v>23662720.825777791</v>
      </c>
      <c r="BM417" s="3">
        <f t="shared" si="158"/>
        <v>5257.1262661521432</v>
      </c>
      <c r="BN417" s="3">
        <f t="shared" si="159"/>
        <v>360086.01852505677</v>
      </c>
      <c r="BO417" s="3">
        <f t="shared" si="170"/>
        <v>309694.90927489713</v>
      </c>
      <c r="BP417" s="3">
        <f t="shared" si="171"/>
        <v>23302634.807252731</v>
      </c>
      <c r="BQ417" s="3">
        <f t="shared" si="160"/>
        <v>180631807.01555422</v>
      </c>
      <c r="BR417" s="3">
        <f t="shared" si="172"/>
        <v>2423514754.9844456</v>
      </c>
      <c r="BS417" s="3">
        <f t="shared" si="173"/>
        <v>0</v>
      </c>
      <c r="BT417" s="3">
        <f t="shared" si="161"/>
        <v>0</v>
      </c>
      <c r="BU417" s="3">
        <f t="shared" si="162"/>
        <v>0</v>
      </c>
      <c r="BV417" s="3">
        <f t="shared" si="163"/>
        <v>0</v>
      </c>
      <c r="BW417" s="3">
        <f t="shared" si="174"/>
        <v>0</v>
      </c>
      <c r="BX417" s="3">
        <f t="shared" si="164"/>
        <v>23302634.807252731</v>
      </c>
      <c r="BY417" s="3">
        <f t="shared" si="175"/>
        <v>0</v>
      </c>
    </row>
    <row r="418" spans="1:77" x14ac:dyDescent="0.25">
      <c r="A418">
        <v>213901</v>
      </c>
      <c r="B418" t="s">
        <v>484</v>
      </c>
      <c r="C418" s="37">
        <v>42779.493055555555</v>
      </c>
      <c r="D418" s="5" t="s">
        <v>75</v>
      </c>
      <c r="E418" s="2">
        <v>1418.78</v>
      </c>
      <c r="F418" s="2">
        <v>104.97199999999999</v>
      </c>
      <c r="G418" s="2">
        <v>21.5</v>
      </c>
      <c r="H418" s="2">
        <v>0</v>
      </c>
      <c r="I418" s="2">
        <v>0</v>
      </c>
      <c r="J418" s="2">
        <v>0</v>
      </c>
      <c r="K418" s="2">
        <v>0</v>
      </c>
      <c r="L418" s="2">
        <v>137</v>
      </c>
      <c r="M418" s="2">
        <v>79.5</v>
      </c>
      <c r="N418" s="2">
        <v>868</v>
      </c>
      <c r="O418" s="2">
        <v>0</v>
      </c>
      <c r="P418" s="2">
        <v>133</v>
      </c>
      <c r="Q418" s="2">
        <v>0</v>
      </c>
      <c r="R418" s="3">
        <v>129250</v>
      </c>
      <c r="S418" s="3">
        <v>0</v>
      </c>
      <c r="T418" s="3">
        <v>0</v>
      </c>
      <c r="U418" s="3">
        <v>0</v>
      </c>
      <c r="V418" s="3">
        <v>0</v>
      </c>
      <c r="W418" s="3">
        <v>155904</v>
      </c>
      <c r="X418" s="3">
        <v>59025</v>
      </c>
      <c r="Y418" s="4">
        <v>0.76519999999999999</v>
      </c>
      <c r="Z418" s="4">
        <v>1.05</v>
      </c>
      <c r="AA418" s="5" t="s">
        <v>75</v>
      </c>
      <c r="AB418" s="3">
        <v>8589456</v>
      </c>
      <c r="AC418" s="3">
        <v>3744526</v>
      </c>
      <c r="AD418" s="2">
        <v>1555.7037310999999</v>
      </c>
      <c r="AE418" s="3">
        <v>6885019427</v>
      </c>
      <c r="AF418" s="3">
        <v>21132461</v>
      </c>
      <c r="AG418" s="3">
        <v>961068</v>
      </c>
      <c r="AH418" s="3">
        <v>23750544</v>
      </c>
      <c r="AI418" s="4">
        <v>0.86</v>
      </c>
      <c r="AJ418" s="3">
        <v>3139054462</v>
      </c>
      <c r="AK418" s="3">
        <v>633828</v>
      </c>
      <c r="AL418" s="3">
        <v>0</v>
      </c>
      <c r="AM418" s="3">
        <v>0</v>
      </c>
      <c r="AN418" s="3">
        <v>400000</v>
      </c>
      <c r="AO418" s="3">
        <v>0</v>
      </c>
      <c r="AP418" s="3">
        <v>0</v>
      </c>
      <c r="AQ418" s="3">
        <v>3933</v>
      </c>
      <c r="AR418" s="3">
        <v>4073</v>
      </c>
      <c r="AS418" s="3">
        <v>8845134</v>
      </c>
      <c r="AT418" s="2">
        <v>2139.0100000000002</v>
      </c>
      <c r="AU418" s="2">
        <v>2188</v>
      </c>
      <c r="AV418" s="5" t="s">
        <v>1905</v>
      </c>
      <c r="AW418" s="3">
        <v>9863669</v>
      </c>
      <c r="AX418" s="3">
        <v>625511</v>
      </c>
      <c r="AY418" s="3">
        <v>127263</v>
      </c>
      <c r="AZ418" s="3">
        <v>26528</v>
      </c>
      <c r="BA418" s="3">
        <f t="shared" si="165"/>
        <v>4438</v>
      </c>
      <c r="BB418" s="3">
        <f t="shared" si="151"/>
        <v>3933</v>
      </c>
      <c r="BC418" s="3">
        <f t="shared" si="152"/>
        <v>4073</v>
      </c>
      <c r="BD418" s="3">
        <f t="shared" si="153"/>
        <v>4438</v>
      </c>
      <c r="BE418" s="3">
        <f t="shared" si="154"/>
        <v>8845132.8959999997</v>
      </c>
      <c r="BF418" s="3">
        <f t="shared" si="166"/>
        <v>8559978.8959999997</v>
      </c>
      <c r="BG418" s="2">
        <f t="shared" si="155"/>
        <v>2139.0450318234307</v>
      </c>
      <c r="BH418" s="6">
        <f t="shared" si="156"/>
        <v>1.4999999999999999E-2</v>
      </c>
      <c r="BI418" s="3">
        <f t="shared" si="167"/>
        <v>16325019.878474195</v>
      </c>
      <c r="BJ418" s="3">
        <f t="shared" si="157"/>
        <v>1756883091.6834137</v>
      </c>
      <c r="BK418" s="3">
        <f t="shared" si="168"/>
        <v>1382171370.3165863</v>
      </c>
      <c r="BL418" s="3">
        <f t="shared" si="169"/>
        <v>9304930.1731203347</v>
      </c>
      <c r="BM418" s="3">
        <f t="shared" si="158"/>
        <v>5529.3510192243493</v>
      </c>
      <c r="BN418" s="3">
        <f t="shared" si="159"/>
        <v>127263</v>
      </c>
      <c r="BO418" s="3">
        <f t="shared" si="170"/>
        <v>156711.02393478371</v>
      </c>
      <c r="BP418" s="3">
        <f t="shared" si="171"/>
        <v>9177667.1731203347</v>
      </c>
      <c r="BQ418" s="3">
        <f t="shared" si="160"/>
        <v>1201187919.7110126</v>
      </c>
      <c r="BR418" s="3">
        <f t="shared" si="172"/>
        <v>1937866542.2889874</v>
      </c>
      <c r="BS418" s="3">
        <f t="shared" si="173"/>
        <v>593306.53373818158</v>
      </c>
      <c r="BT418" s="3">
        <f t="shared" si="161"/>
        <v>171.92787472469422</v>
      </c>
      <c r="BU418" s="3">
        <f t="shared" si="162"/>
        <v>23732.261349527264</v>
      </c>
      <c r="BV418" s="3">
        <f t="shared" si="163"/>
        <v>9992.3022182259338</v>
      </c>
      <c r="BW418" s="3">
        <f t="shared" si="174"/>
        <v>559581.97017042851</v>
      </c>
      <c r="BX418" s="3">
        <f t="shared" si="164"/>
        <v>9737249.1432907637</v>
      </c>
      <c r="BY418" s="3">
        <f t="shared" si="175"/>
        <v>0</v>
      </c>
    </row>
    <row r="419" spans="1:77" x14ac:dyDescent="0.25">
      <c r="A419">
        <v>101866</v>
      </c>
      <c r="B419" t="s">
        <v>485</v>
      </c>
      <c r="C419" s="37">
        <v>42776.52847222222</v>
      </c>
      <c r="D419" s="5" t="s">
        <v>76</v>
      </c>
      <c r="E419" s="2">
        <v>179.04300000000001</v>
      </c>
      <c r="F419" s="2">
        <v>1.23</v>
      </c>
      <c r="G419" s="2">
        <v>11.554</v>
      </c>
      <c r="H419" s="2">
        <v>0</v>
      </c>
      <c r="I419" s="2">
        <v>0</v>
      </c>
      <c r="J419" s="2">
        <v>0</v>
      </c>
      <c r="K419" s="2">
        <v>0</v>
      </c>
      <c r="L419" s="2">
        <v>7.4429999999999996</v>
      </c>
      <c r="M419" s="2">
        <v>0</v>
      </c>
      <c r="N419" s="2">
        <v>70.33</v>
      </c>
      <c r="O419" s="2">
        <v>0</v>
      </c>
      <c r="P419" s="2">
        <v>0</v>
      </c>
      <c r="Q419" s="2">
        <v>0</v>
      </c>
      <c r="R419" s="3">
        <v>51396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57824</v>
      </c>
      <c r="Y419" s="4">
        <v>0</v>
      </c>
      <c r="Z419" s="4">
        <v>1</v>
      </c>
      <c r="AA419" s="5" t="s">
        <v>75</v>
      </c>
      <c r="AB419" s="3">
        <v>0</v>
      </c>
      <c r="AC419" s="3">
        <v>0</v>
      </c>
      <c r="AD419" s="2">
        <v>0</v>
      </c>
      <c r="AE419" s="3">
        <v>0</v>
      </c>
      <c r="AF419" s="3">
        <v>0</v>
      </c>
      <c r="AG419" s="3">
        <v>0</v>
      </c>
      <c r="AH419" s="3">
        <v>0</v>
      </c>
      <c r="AI419" s="4">
        <v>0</v>
      </c>
      <c r="AJ419" s="3">
        <v>0</v>
      </c>
      <c r="AK419" s="3">
        <v>64809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 s="3">
        <v>5050</v>
      </c>
      <c r="AR419" s="3">
        <v>5334</v>
      </c>
      <c r="AS419" s="3">
        <v>1512749</v>
      </c>
      <c r="AT419" s="2">
        <v>281.68099999999998</v>
      </c>
      <c r="AV419" s="5" t="s">
        <v>2031</v>
      </c>
      <c r="AX419" s="3">
        <v>0</v>
      </c>
      <c r="AZ419" s="3">
        <v>0</v>
      </c>
      <c r="BA419" s="3">
        <f t="shared" si="165"/>
        <v>6465</v>
      </c>
      <c r="BB419" s="3">
        <f t="shared" si="151"/>
        <v>5050</v>
      </c>
      <c r="BC419" s="3">
        <f t="shared" si="152"/>
        <v>5335</v>
      </c>
      <c r="BD419" s="3">
        <f t="shared" si="153"/>
        <v>6465</v>
      </c>
      <c r="BE419" s="3">
        <f t="shared" si="154"/>
        <v>1512748.5492499999</v>
      </c>
      <c r="BF419" s="3">
        <f t="shared" si="166"/>
        <v>1461352.5492499999</v>
      </c>
      <c r="BG419" s="2">
        <f t="shared" si="155"/>
        <v>281.647373016995</v>
      </c>
      <c r="BH419" s="6">
        <f t="shared" si="156"/>
        <v>1.4999999999999999E-2</v>
      </c>
      <c r="BI419" s="3">
        <f t="shared" si="167"/>
        <v>0</v>
      </c>
      <c r="BJ419" s="3">
        <f t="shared" si="157"/>
        <v>144766749.73073542</v>
      </c>
      <c r="BK419" s="3">
        <f t="shared" si="168"/>
        <v>0</v>
      </c>
      <c r="BL419" s="3">
        <f t="shared" si="169"/>
        <v>0</v>
      </c>
      <c r="BM419" s="3">
        <f t="shared" si="158"/>
        <v>0</v>
      </c>
      <c r="BN419" s="3">
        <f t="shared" si="159"/>
        <v>0</v>
      </c>
      <c r="BO419" s="3">
        <f t="shared" si="170"/>
        <v>0</v>
      </c>
      <c r="BP419" s="3">
        <f t="shared" si="171"/>
        <v>0</v>
      </c>
      <c r="BQ419" s="3">
        <f t="shared" si="160"/>
        <v>89986335.67892991</v>
      </c>
      <c r="BR419" s="3">
        <f t="shared" si="172"/>
        <v>0</v>
      </c>
      <c r="BS419" s="3">
        <f t="shared" si="173"/>
        <v>0</v>
      </c>
      <c r="BT419" s="3">
        <f t="shared" si="161"/>
        <v>0</v>
      </c>
      <c r="BU419" s="3">
        <f t="shared" si="162"/>
        <v>0</v>
      </c>
      <c r="BV419" s="3">
        <f t="shared" si="163"/>
        <v>0</v>
      </c>
      <c r="BW419" s="3">
        <f t="shared" si="174"/>
        <v>0</v>
      </c>
      <c r="BX419" s="3">
        <f t="shared" si="164"/>
        <v>0</v>
      </c>
      <c r="BY419" s="3">
        <f t="shared" si="175"/>
        <v>1512748.5492499999</v>
      </c>
    </row>
    <row r="420" spans="1:77" x14ac:dyDescent="0.25">
      <c r="A420">
        <v>126911</v>
      </c>
      <c r="B420" t="s">
        <v>486</v>
      </c>
      <c r="C420" s="37">
        <v>42779.493055555555</v>
      </c>
      <c r="D420" s="5" t="s">
        <v>75</v>
      </c>
      <c r="E420" s="2">
        <v>1566.461</v>
      </c>
      <c r="F420" s="2">
        <v>177.916</v>
      </c>
      <c r="G420" s="2">
        <v>35.841999999999999</v>
      </c>
      <c r="H420" s="2">
        <v>4.3559999999999999</v>
      </c>
      <c r="I420" s="2">
        <v>0</v>
      </c>
      <c r="J420" s="2">
        <v>0</v>
      </c>
      <c r="K420" s="2">
        <v>0</v>
      </c>
      <c r="L420" s="2">
        <v>133.45699999999999</v>
      </c>
      <c r="M420" s="2">
        <v>57.283999999999999</v>
      </c>
      <c r="N420" s="2">
        <v>1084.9359999999999</v>
      </c>
      <c r="O420" s="2">
        <v>0</v>
      </c>
      <c r="P420" s="2">
        <v>125.63</v>
      </c>
      <c r="Q420" s="2">
        <v>0</v>
      </c>
      <c r="R420" s="3">
        <v>137195</v>
      </c>
      <c r="S420" s="3">
        <v>0</v>
      </c>
      <c r="T420" s="3">
        <v>-10596</v>
      </c>
      <c r="U420" s="3">
        <v>-410</v>
      </c>
      <c r="V420" s="3">
        <v>0</v>
      </c>
      <c r="W420" s="3">
        <v>313822</v>
      </c>
      <c r="X420" s="3">
        <v>65315</v>
      </c>
      <c r="Y420" s="4">
        <v>0.88149999999999995</v>
      </c>
      <c r="Z420" s="4">
        <v>1.08</v>
      </c>
      <c r="AA420" s="5" t="s">
        <v>75</v>
      </c>
      <c r="AB420" s="3">
        <v>135114</v>
      </c>
      <c r="AC420" s="3">
        <v>2375985</v>
      </c>
      <c r="AD420" s="2">
        <v>983.99536539999997</v>
      </c>
      <c r="AE420" s="3">
        <v>55813682</v>
      </c>
      <c r="AF420" s="3">
        <v>8440038</v>
      </c>
      <c r="AG420" s="3">
        <v>943101</v>
      </c>
      <c r="AH420" s="3">
        <v>9957617</v>
      </c>
      <c r="AI420" s="4">
        <v>1.04</v>
      </c>
      <c r="AJ420" s="3">
        <v>942892561</v>
      </c>
      <c r="AK420" s="3">
        <v>652841</v>
      </c>
      <c r="AL420" s="3">
        <v>0</v>
      </c>
      <c r="AM420" s="3">
        <v>0</v>
      </c>
      <c r="AN420" s="3">
        <v>161937</v>
      </c>
      <c r="AO420" s="3">
        <v>0</v>
      </c>
      <c r="AP420" s="3">
        <v>0</v>
      </c>
      <c r="AQ420" s="3">
        <v>4531</v>
      </c>
      <c r="AR420" s="3">
        <v>4788</v>
      </c>
      <c r="AS420" s="3">
        <v>11970447</v>
      </c>
      <c r="AT420" s="2">
        <v>2476.5169999999998</v>
      </c>
      <c r="AU420" s="2">
        <v>2377.1860000000001</v>
      </c>
      <c r="AV420" s="5" t="s">
        <v>1692</v>
      </c>
      <c r="AW420" s="3">
        <v>0</v>
      </c>
      <c r="AX420" s="3">
        <v>130796</v>
      </c>
      <c r="AY420" s="3">
        <v>0</v>
      </c>
      <c r="AZ420" s="3">
        <v>5544</v>
      </c>
      <c r="BA420" s="3">
        <f t="shared" si="165"/>
        <v>5199</v>
      </c>
      <c r="BB420" s="3">
        <f t="shared" si="151"/>
        <v>4531</v>
      </c>
      <c r="BC420" s="3">
        <f t="shared" si="152"/>
        <v>4788</v>
      </c>
      <c r="BD420" s="3">
        <f t="shared" si="153"/>
        <v>5199</v>
      </c>
      <c r="BE420" s="3">
        <f t="shared" si="154"/>
        <v>11970449.017570002</v>
      </c>
      <c r="BF420" s="3">
        <f t="shared" si="166"/>
        <v>11530028.017570002</v>
      </c>
      <c r="BG420" s="2">
        <f t="shared" si="155"/>
        <v>2476.4038742052762</v>
      </c>
      <c r="BH420" s="6">
        <f t="shared" si="156"/>
        <v>1.4999999999999999E-2</v>
      </c>
      <c r="BI420" s="3">
        <f t="shared" si="167"/>
        <v>5666797.8019420598</v>
      </c>
      <c r="BJ420" s="3">
        <f t="shared" si="157"/>
        <v>1272871591.341512</v>
      </c>
      <c r="BK420" s="3">
        <f t="shared" si="168"/>
        <v>0</v>
      </c>
      <c r="BL420" s="3">
        <f t="shared" si="169"/>
        <v>0</v>
      </c>
      <c r="BM420" s="3">
        <f t="shared" si="158"/>
        <v>0</v>
      </c>
      <c r="BN420" s="3">
        <f t="shared" si="159"/>
        <v>0</v>
      </c>
      <c r="BO420" s="3">
        <f t="shared" si="170"/>
        <v>0</v>
      </c>
      <c r="BP420" s="3">
        <f t="shared" si="171"/>
        <v>0</v>
      </c>
      <c r="BQ420" s="3">
        <f t="shared" si="160"/>
        <v>791211037.80858576</v>
      </c>
      <c r="BR420" s="3">
        <f t="shared" si="172"/>
        <v>151681523.19141424</v>
      </c>
      <c r="BS420" s="3">
        <f t="shared" si="173"/>
        <v>151715.05441895832</v>
      </c>
      <c r="BT420" s="3">
        <f t="shared" si="161"/>
        <v>319.57062974431511</v>
      </c>
      <c r="BU420" s="3">
        <f t="shared" si="162"/>
        <v>5544</v>
      </c>
      <c r="BV420" s="3">
        <f t="shared" si="163"/>
        <v>2467.2851714865969</v>
      </c>
      <c r="BW420" s="3">
        <f t="shared" si="174"/>
        <v>143703.76924747173</v>
      </c>
      <c r="BX420" s="3">
        <f t="shared" si="164"/>
        <v>143703.76924747173</v>
      </c>
      <c r="BY420" s="3">
        <f t="shared" si="175"/>
        <v>3658851.0923550017</v>
      </c>
    </row>
    <row r="421" spans="1:77" x14ac:dyDescent="0.25">
      <c r="A421">
        <v>169906</v>
      </c>
      <c r="B421" t="s">
        <v>487</v>
      </c>
      <c r="C421" s="37">
        <v>42779.493055555555</v>
      </c>
      <c r="D421" s="5" t="s">
        <v>75</v>
      </c>
      <c r="E421" s="2">
        <v>130</v>
      </c>
      <c r="F421" s="2">
        <v>24.57</v>
      </c>
      <c r="G421" s="2">
        <v>6.125</v>
      </c>
      <c r="H421" s="2">
        <v>0</v>
      </c>
      <c r="I421" s="2">
        <v>0</v>
      </c>
      <c r="J421" s="2">
        <v>0</v>
      </c>
      <c r="K421" s="2">
        <v>0</v>
      </c>
      <c r="L421" s="2">
        <v>14.48</v>
      </c>
      <c r="M421" s="2">
        <v>2.871</v>
      </c>
      <c r="N421" s="2">
        <v>93.26</v>
      </c>
      <c r="O421" s="2">
        <v>0</v>
      </c>
      <c r="P421" s="2">
        <v>3.1379999999999999</v>
      </c>
      <c r="Q421" s="2">
        <v>0</v>
      </c>
      <c r="R421" s="3">
        <v>13662</v>
      </c>
      <c r="S421" s="3">
        <v>0</v>
      </c>
      <c r="T421" s="3">
        <v>-1231</v>
      </c>
      <c r="U421" s="3">
        <v>-48</v>
      </c>
      <c r="V421" s="3">
        <v>0</v>
      </c>
      <c r="W421" s="3">
        <v>25169</v>
      </c>
      <c r="X421" s="3">
        <v>2315</v>
      </c>
      <c r="Y421" s="4">
        <v>1</v>
      </c>
      <c r="Z421" s="4">
        <v>1.07</v>
      </c>
      <c r="AA421" s="5" t="s">
        <v>75</v>
      </c>
      <c r="AB421" s="3">
        <v>75660</v>
      </c>
      <c r="AC421" s="3">
        <v>596105</v>
      </c>
      <c r="AD421" s="2">
        <v>281.72957739999998</v>
      </c>
      <c r="AE421" s="3">
        <v>22883211</v>
      </c>
      <c r="AF421" s="3">
        <v>1136902</v>
      </c>
      <c r="AG421" s="3">
        <v>0</v>
      </c>
      <c r="AH421" s="3">
        <v>1182378</v>
      </c>
      <c r="AI421" s="4">
        <v>1.04</v>
      </c>
      <c r="AJ421" s="3">
        <v>109526353</v>
      </c>
      <c r="AK421" s="3">
        <v>51179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5140</v>
      </c>
      <c r="AR421" s="3">
        <v>5395</v>
      </c>
      <c r="AS421" s="3">
        <v>1514374</v>
      </c>
      <c r="AT421" s="2">
        <v>280.529</v>
      </c>
      <c r="AU421" s="2">
        <v>280.529</v>
      </c>
      <c r="AV421" s="5" t="s">
        <v>1667</v>
      </c>
      <c r="AW421" s="3">
        <v>0</v>
      </c>
      <c r="AX421" s="3">
        <v>0</v>
      </c>
      <c r="AY421" s="3">
        <v>0</v>
      </c>
      <c r="AZ421" s="3">
        <v>0</v>
      </c>
      <c r="BA421" s="3">
        <f t="shared" si="165"/>
        <v>7378</v>
      </c>
      <c r="BB421" s="3">
        <f t="shared" si="151"/>
        <v>5140</v>
      </c>
      <c r="BC421" s="3">
        <f t="shared" si="152"/>
        <v>5395</v>
      </c>
      <c r="BD421" s="3">
        <f t="shared" si="153"/>
        <v>7378</v>
      </c>
      <c r="BE421" s="3">
        <f t="shared" si="154"/>
        <v>1514375.4199599999</v>
      </c>
      <c r="BF421" s="3">
        <f t="shared" si="166"/>
        <v>1476775.4199599999</v>
      </c>
      <c r="BG421" s="2">
        <f t="shared" si="155"/>
        <v>280.52038833475655</v>
      </c>
      <c r="BH421" s="6">
        <f t="shared" si="156"/>
        <v>1.4999999999999999E-2</v>
      </c>
      <c r="BI421" s="3">
        <f t="shared" si="167"/>
        <v>617702.77098333219</v>
      </c>
      <c r="BJ421" s="3">
        <f t="shared" si="157"/>
        <v>144187479.60406485</v>
      </c>
      <c r="BK421" s="3">
        <f t="shared" si="168"/>
        <v>0</v>
      </c>
      <c r="BL421" s="3">
        <f t="shared" si="169"/>
        <v>0</v>
      </c>
      <c r="BM421" s="3">
        <f t="shared" si="158"/>
        <v>0</v>
      </c>
      <c r="BN421" s="3">
        <f t="shared" si="159"/>
        <v>0</v>
      </c>
      <c r="BO421" s="3">
        <f t="shared" si="170"/>
        <v>0</v>
      </c>
      <c r="BP421" s="3">
        <f t="shared" si="171"/>
        <v>0</v>
      </c>
      <c r="BQ421" s="3">
        <f t="shared" si="160"/>
        <v>89626264.072954714</v>
      </c>
      <c r="BR421" s="3">
        <f t="shared" si="172"/>
        <v>19900088.927045286</v>
      </c>
      <c r="BS421" s="3">
        <f t="shared" si="173"/>
        <v>0</v>
      </c>
      <c r="BT421" s="3">
        <f t="shared" si="161"/>
        <v>0</v>
      </c>
      <c r="BU421" s="3">
        <f t="shared" si="162"/>
        <v>0</v>
      </c>
      <c r="BV421" s="3">
        <f t="shared" si="163"/>
        <v>0</v>
      </c>
      <c r="BW421" s="3">
        <f t="shared" si="174"/>
        <v>0</v>
      </c>
      <c r="BX421" s="3">
        <f t="shared" si="164"/>
        <v>0</v>
      </c>
      <c r="BY421" s="3">
        <f t="shared" si="175"/>
        <v>419111.88995999983</v>
      </c>
    </row>
    <row r="422" spans="1:77" x14ac:dyDescent="0.25">
      <c r="A422">
        <v>57835</v>
      </c>
      <c r="B422" t="s">
        <v>488</v>
      </c>
      <c r="C422" s="37">
        <v>42776.52847222222</v>
      </c>
      <c r="D422" s="5" t="s">
        <v>76</v>
      </c>
      <c r="E422" s="2">
        <v>1199.1949999999999</v>
      </c>
      <c r="F422" s="2">
        <v>90.385999999999996</v>
      </c>
      <c r="G422" s="2">
        <v>7.06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1602.77</v>
      </c>
      <c r="O422" s="2">
        <v>0</v>
      </c>
      <c r="P422" s="2">
        <v>722.99699999999996</v>
      </c>
      <c r="Q422" s="2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467418</v>
      </c>
      <c r="Y422" s="4">
        <v>0</v>
      </c>
      <c r="Z422" s="4">
        <v>1</v>
      </c>
      <c r="AA422" s="5" t="s">
        <v>75</v>
      </c>
      <c r="AB422" s="3">
        <v>0</v>
      </c>
      <c r="AC422" s="3">
        <v>0</v>
      </c>
      <c r="AD422" s="2">
        <v>0</v>
      </c>
      <c r="AE422" s="3">
        <v>0</v>
      </c>
      <c r="AF422" s="3">
        <v>0</v>
      </c>
      <c r="AG422" s="3">
        <v>0</v>
      </c>
      <c r="AH422" s="3">
        <v>0</v>
      </c>
      <c r="AI422" s="4">
        <v>0</v>
      </c>
      <c r="AJ422" s="3">
        <v>0</v>
      </c>
      <c r="AK422" s="3">
        <v>480844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5050</v>
      </c>
      <c r="AR422" s="3">
        <v>5334</v>
      </c>
      <c r="AS422" s="3">
        <v>10927148</v>
      </c>
      <c r="AT422" s="2">
        <v>2106.2469999999998</v>
      </c>
      <c r="AV422" s="5" t="s">
        <v>2031</v>
      </c>
      <c r="AX422" s="3">
        <v>0</v>
      </c>
      <c r="AZ422" s="3">
        <v>0</v>
      </c>
      <c r="BA422" s="3">
        <f t="shared" si="165"/>
        <v>6465</v>
      </c>
      <c r="BB422" s="3">
        <f t="shared" si="151"/>
        <v>5050</v>
      </c>
      <c r="BC422" s="3">
        <f t="shared" si="152"/>
        <v>5335</v>
      </c>
      <c r="BD422" s="3">
        <f t="shared" si="153"/>
        <v>6465</v>
      </c>
      <c r="BE422" s="3">
        <f t="shared" si="154"/>
        <v>10927147.525500001</v>
      </c>
      <c r="BF422" s="3">
        <f t="shared" si="166"/>
        <v>10927147.525500001</v>
      </c>
      <c r="BG422" s="2">
        <f t="shared" si="155"/>
        <v>2105.9958438541944</v>
      </c>
      <c r="BH422" s="6">
        <f t="shared" si="156"/>
        <v>1.4999999999999999E-2</v>
      </c>
      <c r="BI422" s="3">
        <f t="shared" si="167"/>
        <v>0</v>
      </c>
      <c r="BJ422" s="3">
        <f t="shared" si="157"/>
        <v>1082481863.741056</v>
      </c>
      <c r="BK422" s="3">
        <f t="shared" si="168"/>
        <v>0</v>
      </c>
      <c r="BL422" s="3">
        <f t="shared" si="169"/>
        <v>0</v>
      </c>
      <c r="BM422" s="3">
        <f t="shared" si="158"/>
        <v>0</v>
      </c>
      <c r="BN422" s="3">
        <f t="shared" si="159"/>
        <v>0</v>
      </c>
      <c r="BO422" s="3">
        <f t="shared" si="170"/>
        <v>0</v>
      </c>
      <c r="BP422" s="3">
        <f t="shared" si="171"/>
        <v>0</v>
      </c>
      <c r="BQ422" s="3">
        <f t="shared" si="160"/>
        <v>672865672.11141515</v>
      </c>
      <c r="BR422" s="3">
        <f t="shared" si="172"/>
        <v>0</v>
      </c>
      <c r="BS422" s="3">
        <f t="shared" si="173"/>
        <v>0</v>
      </c>
      <c r="BT422" s="3">
        <f t="shared" si="161"/>
        <v>0</v>
      </c>
      <c r="BU422" s="3">
        <f t="shared" si="162"/>
        <v>0</v>
      </c>
      <c r="BV422" s="3">
        <f t="shared" si="163"/>
        <v>0</v>
      </c>
      <c r="BW422" s="3">
        <f t="shared" si="174"/>
        <v>0</v>
      </c>
      <c r="BX422" s="3">
        <f t="shared" si="164"/>
        <v>0</v>
      </c>
      <c r="BY422" s="3">
        <f t="shared" si="175"/>
        <v>10927147.525500001</v>
      </c>
    </row>
    <row r="423" spans="1:77" x14ac:dyDescent="0.25">
      <c r="A423">
        <v>167901</v>
      </c>
      <c r="B423" t="s">
        <v>489</v>
      </c>
      <c r="C423" s="37">
        <v>42779.493055555555</v>
      </c>
      <c r="D423" s="5" t="s">
        <v>75</v>
      </c>
      <c r="E423" s="2">
        <v>521.471</v>
      </c>
      <c r="F423" s="2">
        <v>46.55</v>
      </c>
      <c r="G423" s="2">
        <v>5.8840000000000003</v>
      </c>
      <c r="H423" s="2">
        <v>2.1150000000000002</v>
      </c>
      <c r="I423" s="2">
        <v>0</v>
      </c>
      <c r="J423" s="2">
        <v>0</v>
      </c>
      <c r="K423" s="2">
        <v>0</v>
      </c>
      <c r="L423" s="2">
        <v>56.121000000000002</v>
      </c>
      <c r="M423" s="2">
        <v>29.724</v>
      </c>
      <c r="N423" s="2">
        <v>365.28500000000003</v>
      </c>
      <c r="O423" s="2">
        <v>0.11899999999999999</v>
      </c>
      <c r="P423" s="2">
        <v>31.26</v>
      </c>
      <c r="Q423" s="2">
        <v>0</v>
      </c>
      <c r="R423" s="3">
        <v>51211</v>
      </c>
      <c r="S423" s="3">
        <v>0</v>
      </c>
      <c r="T423" s="3">
        <v>-2507</v>
      </c>
      <c r="U423" s="3">
        <v>-97</v>
      </c>
      <c r="V423" s="3">
        <v>0</v>
      </c>
      <c r="W423" s="3">
        <v>53639</v>
      </c>
      <c r="X423" s="3">
        <v>20550</v>
      </c>
      <c r="Y423" s="4">
        <v>0.86890000000000001</v>
      </c>
      <c r="Z423" s="4">
        <v>1.04</v>
      </c>
      <c r="AA423" s="5" t="s">
        <v>76</v>
      </c>
      <c r="AB423" s="3">
        <v>37538</v>
      </c>
      <c r="AC423" s="3">
        <v>3263061</v>
      </c>
      <c r="AD423" s="2">
        <v>1336.5598657999999</v>
      </c>
      <c r="AE423" s="3">
        <v>69835485</v>
      </c>
      <c r="AF423" s="3">
        <v>2027061</v>
      </c>
      <c r="AG423" s="3">
        <v>212528</v>
      </c>
      <c r="AH423" s="3">
        <v>2379563</v>
      </c>
      <c r="AI423" s="4">
        <v>1.02</v>
      </c>
      <c r="AJ423" s="3">
        <v>223030541</v>
      </c>
      <c r="AK423" s="3">
        <v>220496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4466</v>
      </c>
      <c r="AR423" s="3">
        <v>4593</v>
      </c>
      <c r="AS423" s="3">
        <v>4958811</v>
      </c>
      <c r="AT423" s="2">
        <v>1072.4010000000001</v>
      </c>
      <c r="AV423" s="5" t="s">
        <v>1790</v>
      </c>
      <c r="BA423" s="3">
        <f t="shared" si="165"/>
        <v>6574</v>
      </c>
      <c r="BB423" s="3">
        <f t="shared" si="151"/>
        <v>4466</v>
      </c>
      <c r="BC423" s="3">
        <f t="shared" si="152"/>
        <v>4593</v>
      </c>
      <c r="BD423" s="3">
        <f t="shared" si="153"/>
        <v>6574</v>
      </c>
      <c r="BE423" s="3">
        <f t="shared" si="154"/>
        <v>4958810.9830799997</v>
      </c>
      <c r="BF423" s="3">
        <f t="shared" si="166"/>
        <v>4856467.9830799997</v>
      </c>
      <c r="BG423" s="2">
        <f t="shared" si="155"/>
        <v>1072.3970972670622</v>
      </c>
      <c r="BH423" s="6">
        <f t="shared" si="156"/>
        <v>1.4999999999999999E-2</v>
      </c>
      <c r="BI423" s="3">
        <f t="shared" si="167"/>
        <v>2427760.0769726271</v>
      </c>
      <c r="BJ423" s="3">
        <f t="shared" si="157"/>
        <v>551212107.99527001</v>
      </c>
      <c r="BK423" s="3">
        <f t="shared" si="168"/>
        <v>0</v>
      </c>
      <c r="BL423" s="3">
        <f t="shared" si="169"/>
        <v>0</v>
      </c>
      <c r="BM423" s="3">
        <f t="shared" si="158"/>
        <v>0</v>
      </c>
      <c r="BN423" s="3">
        <f t="shared" si="159"/>
        <v>0</v>
      </c>
      <c r="BO423" s="3">
        <f t="shared" si="170"/>
        <v>0</v>
      </c>
      <c r="BP423" s="3">
        <f t="shared" si="171"/>
        <v>0</v>
      </c>
      <c r="BQ423" s="3">
        <f t="shared" si="160"/>
        <v>342630872.57682639</v>
      </c>
      <c r="BR423" s="3">
        <f t="shared" si="172"/>
        <v>0</v>
      </c>
      <c r="BS423" s="3">
        <f t="shared" si="173"/>
        <v>0</v>
      </c>
      <c r="BT423" s="3">
        <f t="shared" si="161"/>
        <v>0</v>
      </c>
      <c r="BU423" s="3">
        <f t="shared" si="162"/>
        <v>0</v>
      </c>
      <c r="BV423" s="3">
        <f t="shared" si="163"/>
        <v>0</v>
      </c>
      <c r="BW423" s="3">
        <f t="shared" si="174"/>
        <v>0</v>
      </c>
      <c r="BX423" s="3">
        <f t="shared" si="164"/>
        <v>0</v>
      </c>
      <c r="BY423" s="3">
        <f t="shared" si="175"/>
        <v>3020898.6123309997</v>
      </c>
    </row>
    <row r="424" spans="1:77" x14ac:dyDescent="0.25">
      <c r="A424">
        <v>88902</v>
      </c>
      <c r="B424" t="s">
        <v>490</v>
      </c>
      <c r="C424" s="37">
        <v>42779.493055555555</v>
      </c>
      <c r="D424" s="5" t="s">
        <v>75</v>
      </c>
      <c r="E424" s="2">
        <v>1149.0060000000001</v>
      </c>
      <c r="F424" s="2">
        <v>116.24</v>
      </c>
      <c r="G424" s="2">
        <v>31.797999999999998</v>
      </c>
      <c r="H424" s="2">
        <v>0</v>
      </c>
      <c r="I424" s="2">
        <v>0</v>
      </c>
      <c r="J424" s="2">
        <v>0</v>
      </c>
      <c r="K424" s="2">
        <v>0</v>
      </c>
      <c r="L424" s="2">
        <v>105.16200000000001</v>
      </c>
      <c r="M424" s="2">
        <v>64.593000000000004</v>
      </c>
      <c r="N424" s="2">
        <v>764.31500000000005</v>
      </c>
      <c r="O424" s="2">
        <v>0.26400000000000001</v>
      </c>
      <c r="P424" s="2">
        <v>29.347000000000001</v>
      </c>
      <c r="Q424" s="2">
        <v>0</v>
      </c>
      <c r="R424" s="3">
        <v>109237</v>
      </c>
      <c r="S424" s="3">
        <v>0</v>
      </c>
      <c r="T424" s="3">
        <v>-10748</v>
      </c>
      <c r="U424" s="3">
        <v>-416</v>
      </c>
      <c r="V424" s="3">
        <v>0</v>
      </c>
      <c r="W424" s="3">
        <v>195738</v>
      </c>
      <c r="X424" s="3">
        <v>17438</v>
      </c>
      <c r="Y424" s="4">
        <v>0.92669999999999997</v>
      </c>
      <c r="Z424" s="4">
        <v>1.08</v>
      </c>
      <c r="AA424" s="5" t="s">
        <v>76</v>
      </c>
      <c r="AB424" s="3">
        <v>945546</v>
      </c>
      <c r="AC424" s="3">
        <v>4400587</v>
      </c>
      <c r="AD424" s="2">
        <v>1759.6270191000001</v>
      </c>
      <c r="AE424" s="3">
        <v>401520956</v>
      </c>
      <c r="AF424" s="3">
        <v>7488868</v>
      </c>
      <c r="AG424" s="3">
        <v>430729</v>
      </c>
      <c r="AH424" s="3">
        <v>8404470</v>
      </c>
      <c r="AI424" s="4">
        <v>1.04</v>
      </c>
      <c r="AJ424" s="3">
        <v>956453146</v>
      </c>
      <c r="AK424" s="3">
        <v>493349</v>
      </c>
      <c r="AL424" s="3">
        <v>0</v>
      </c>
      <c r="AM424" s="3">
        <v>0</v>
      </c>
      <c r="AN424" s="3">
        <v>242000</v>
      </c>
      <c r="AO424" s="3">
        <v>0</v>
      </c>
      <c r="AP424" s="3">
        <v>0</v>
      </c>
      <c r="AQ424" s="3">
        <v>4763</v>
      </c>
      <c r="AR424" s="3">
        <v>5034</v>
      </c>
      <c r="AS424" s="3">
        <v>9838907</v>
      </c>
      <c r="AT424" s="2">
        <v>1950.0170000000001</v>
      </c>
      <c r="AU424" s="2">
        <v>2023.84</v>
      </c>
      <c r="AV424" s="5" t="s">
        <v>1548</v>
      </c>
      <c r="AW424" s="3">
        <v>0</v>
      </c>
      <c r="AX424" s="3">
        <v>117545</v>
      </c>
      <c r="AY424" s="3">
        <v>0</v>
      </c>
      <c r="AZ424" s="3">
        <v>5049</v>
      </c>
      <c r="BA424" s="3">
        <f t="shared" si="165"/>
        <v>5942</v>
      </c>
      <c r="BB424" s="3">
        <f t="shared" si="151"/>
        <v>4763</v>
      </c>
      <c r="BC424" s="3">
        <f t="shared" si="152"/>
        <v>5034</v>
      </c>
      <c r="BD424" s="3">
        <f t="shared" si="153"/>
        <v>5942</v>
      </c>
      <c r="BE424" s="3">
        <f t="shared" si="154"/>
        <v>9838906.6992000006</v>
      </c>
      <c r="BF424" s="3">
        <f t="shared" si="166"/>
        <v>9544679.6992000006</v>
      </c>
      <c r="BG424" s="2">
        <f t="shared" si="155"/>
        <v>1949.9823416401978</v>
      </c>
      <c r="BH424" s="6">
        <f t="shared" si="156"/>
        <v>1.4999999999999999E-2</v>
      </c>
      <c r="BI424" s="3">
        <f t="shared" si="167"/>
        <v>5431125.2396556064</v>
      </c>
      <c r="BJ424" s="3">
        <f t="shared" si="157"/>
        <v>1002290923.6030617</v>
      </c>
      <c r="BK424" s="3">
        <f t="shared" si="168"/>
        <v>0</v>
      </c>
      <c r="BL424" s="3">
        <f t="shared" si="169"/>
        <v>0</v>
      </c>
      <c r="BM424" s="3">
        <f t="shared" si="158"/>
        <v>0</v>
      </c>
      <c r="BN424" s="3">
        <f t="shared" si="159"/>
        <v>0</v>
      </c>
      <c r="BO424" s="3">
        <f t="shared" si="170"/>
        <v>0</v>
      </c>
      <c r="BP424" s="3">
        <f t="shared" si="171"/>
        <v>0</v>
      </c>
      <c r="BQ424" s="3">
        <f t="shared" si="160"/>
        <v>623019358.1540432</v>
      </c>
      <c r="BR424" s="3">
        <f t="shared" si="172"/>
        <v>333433787.8459568</v>
      </c>
      <c r="BS424" s="3">
        <f t="shared" si="173"/>
        <v>150158.53375121954</v>
      </c>
      <c r="BT424" s="3">
        <f t="shared" si="161"/>
        <v>143.88359333181594</v>
      </c>
      <c r="BU424" s="3">
        <f t="shared" si="162"/>
        <v>5049</v>
      </c>
      <c r="BV424" s="3">
        <f t="shared" si="163"/>
        <v>4323.6950298823276</v>
      </c>
      <c r="BW424" s="3">
        <f t="shared" si="174"/>
        <v>140785.8387213372</v>
      </c>
      <c r="BX424" s="3">
        <f t="shared" si="164"/>
        <v>140785.8387213372</v>
      </c>
      <c r="BY424" s="3">
        <f t="shared" si="175"/>
        <v>975455.39521800168</v>
      </c>
    </row>
    <row r="425" spans="1:77" x14ac:dyDescent="0.25">
      <c r="A425">
        <v>89901</v>
      </c>
      <c r="B425" t="s">
        <v>491</v>
      </c>
      <c r="C425" s="37">
        <v>42779.493055555555</v>
      </c>
      <c r="D425" s="5" t="s">
        <v>75</v>
      </c>
      <c r="E425" s="2">
        <v>2468.4609999999998</v>
      </c>
      <c r="F425" s="2">
        <v>266.77600000000001</v>
      </c>
      <c r="G425" s="2">
        <v>44.744999999999997</v>
      </c>
      <c r="H425" s="2">
        <v>2.258</v>
      </c>
      <c r="I425" s="2">
        <v>0</v>
      </c>
      <c r="J425" s="2">
        <v>0</v>
      </c>
      <c r="K425" s="2">
        <v>0</v>
      </c>
      <c r="L425" s="2">
        <v>231.49299999999999</v>
      </c>
      <c r="M425" s="2">
        <v>139.39699999999999</v>
      </c>
      <c r="N425" s="2">
        <v>2279.1060000000002</v>
      </c>
      <c r="O425" s="2">
        <v>0.32</v>
      </c>
      <c r="P425" s="2">
        <v>363.69600000000003</v>
      </c>
      <c r="Q425" s="2">
        <v>0</v>
      </c>
      <c r="R425" s="3">
        <v>193555</v>
      </c>
      <c r="S425" s="3">
        <v>0</v>
      </c>
      <c r="T425" s="3">
        <v>-18097</v>
      </c>
      <c r="U425" s="3">
        <v>-700</v>
      </c>
      <c r="V425" s="3">
        <v>0</v>
      </c>
      <c r="W425" s="3">
        <v>205852</v>
      </c>
      <c r="X425" s="3">
        <v>186903</v>
      </c>
      <c r="Y425" s="4">
        <v>0.89570000000000005</v>
      </c>
      <c r="Z425" s="4">
        <v>1.07</v>
      </c>
      <c r="AA425" s="5" t="s">
        <v>76</v>
      </c>
      <c r="AB425" s="3">
        <v>945191</v>
      </c>
      <c r="AC425" s="3">
        <v>7363115</v>
      </c>
      <c r="AD425" s="2">
        <v>3173.2395053999999</v>
      </c>
      <c r="AE425" s="3">
        <v>271235758</v>
      </c>
      <c r="AF425" s="3">
        <v>14860343</v>
      </c>
      <c r="AG425" s="3">
        <v>1398600</v>
      </c>
      <c r="AH425" s="3">
        <v>17254389</v>
      </c>
      <c r="AI425" s="4">
        <v>1.04</v>
      </c>
      <c r="AJ425" s="3">
        <v>1610426406</v>
      </c>
      <c r="AK425" s="3">
        <v>1029839</v>
      </c>
      <c r="AL425" s="3">
        <v>0</v>
      </c>
      <c r="AM425" s="3">
        <v>0</v>
      </c>
      <c r="AN425" s="3">
        <v>407923</v>
      </c>
      <c r="AO425" s="3">
        <v>0</v>
      </c>
      <c r="AP425" s="3">
        <v>0</v>
      </c>
      <c r="AQ425" s="3">
        <v>4604</v>
      </c>
      <c r="AR425" s="3">
        <v>4833</v>
      </c>
      <c r="AS425" s="3">
        <v>18961658</v>
      </c>
      <c r="AT425" s="2">
        <v>3940.279</v>
      </c>
      <c r="AU425" s="2">
        <v>3781.933</v>
      </c>
      <c r="AV425" s="5" t="s">
        <v>1549</v>
      </c>
      <c r="AW425" s="3">
        <v>0</v>
      </c>
      <c r="AX425" s="3">
        <v>257294</v>
      </c>
      <c r="AY425" s="3">
        <v>0</v>
      </c>
      <c r="AZ425" s="3">
        <v>0</v>
      </c>
      <c r="BA425" s="3">
        <f t="shared" si="165"/>
        <v>5139</v>
      </c>
      <c r="BB425" s="3">
        <f t="shared" si="151"/>
        <v>4604</v>
      </c>
      <c r="BC425" s="3">
        <f t="shared" si="152"/>
        <v>4833</v>
      </c>
      <c r="BD425" s="3">
        <f t="shared" si="153"/>
        <v>5139</v>
      </c>
      <c r="BE425" s="3">
        <f t="shared" si="154"/>
        <v>18961659.87291</v>
      </c>
      <c r="BF425" s="3">
        <f t="shared" si="166"/>
        <v>18580349.87291</v>
      </c>
      <c r="BG425" s="2">
        <f t="shared" si="155"/>
        <v>3940.0863234879844</v>
      </c>
      <c r="BH425" s="6">
        <f t="shared" si="156"/>
        <v>1.4999999999999999E-2</v>
      </c>
      <c r="BI425" s="3">
        <f t="shared" si="167"/>
        <v>9286256.8340037838</v>
      </c>
      <c r="BJ425" s="3">
        <f t="shared" si="157"/>
        <v>2025204370.272824</v>
      </c>
      <c r="BK425" s="3">
        <f t="shared" si="168"/>
        <v>0</v>
      </c>
      <c r="BL425" s="3">
        <f t="shared" si="169"/>
        <v>0</v>
      </c>
      <c r="BM425" s="3">
        <f t="shared" si="158"/>
        <v>0</v>
      </c>
      <c r="BN425" s="3">
        <f t="shared" si="159"/>
        <v>0</v>
      </c>
      <c r="BO425" s="3">
        <f t="shared" si="170"/>
        <v>0</v>
      </c>
      <c r="BP425" s="3">
        <f t="shared" si="171"/>
        <v>0</v>
      </c>
      <c r="BQ425" s="3">
        <f t="shared" si="160"/>
        <v>1258857580.3544111</v>
      </c>
      <c r="BR425" s="3">
        <f t="shared" si="172"/>
        <v>351568825.64558887</v>
      </c>
      <c r="BS425" s="3">
        <f t="shared" si="173"/>
        <v>305325.44530812954</v>
      </c>
      <c r="BT425" s="3">
        <f t="shared" si="161"/>
        <v>277.4747721070342</v>
      </c>
      <c r="BU425" s="3">
        <f t="shared" si="162"/>
        <v>0</v>
      </c>
      <c r="BV425" s="3">
        <f t="shared" si="163"/>
        <v>7218.411015680018</v>
      </c>
      <c r="BW425" s="3">
        <f t="shared" si="174"/>
        <v>298107.03429244959</v>
      </c>
      <c r="BX425" s="3">
        <f t="shared" si="164"/>
        <v>298107.03429244959</v>
      </c>
      <c r="BY425" s="3">
        <f t="shared" si="175"/>
        <v>4537070.5543679986</v>
      </c>
    </row>
    <row r="426" spans="1:77" x14ac:dyDescent="0.25">
      <c r="A426">
        <v>187903</v>
      </c>
      <c r="B426" t="s">
        <v>492</v>
      </c>
      <c r="C426" s="37">
        <v>42779.493055555555</v>
      </c>
      <c r="D426" s="5" t="s">
        <v>75</v>
      </c>
      <c r="E426" s="2">
        <v>165.63499999999999</v>
      </c>
      <c r="F426" s="2">
        <v>3.1030000000000002</v>
      </c>
      <c r="G426" s="2">
        <v>8.9830000000000005</v>
      </c>
      <c r="H426" s="2">
        <v>0</v>
      </c>
      <c r="I426" s="2">
        <v>0</v>
      </c>
      <c r="J426" s="2">
        <v>0</v>
      </c>
      <c r="K426" s="2">
        <v>0</v>
      </c>
      <c r="L426" s="2">
        <v>15.635</v>
      </c>
      <c r="M426" s="2">
        <v>0</v>
      </c>
      <c r="N426" s="2">
        <v>180.09399999999999</v>
      </c>
      <c r="O426" s="2">
        <v>3.5999999999999997E-2</v>
      </c>
      <c r="P426" s="2">
        <v>25.504999999999999</v>
      </c>
      <c r="Q426" s="2">
        <v>0</v>
      </c>
      <c r="R426" s="3">
        <v>12939</v>
      </c>
      <c r="S426" s="3">
        <v>0</v>
      </c>
      <c r="T426" s="3">
        <v>-1206</v>
      </c>
      <c r="U426" s="3">
        <v>0</v>
      </c>
      <c r="V426" s="3">
        <v>0</v>
      </c>
      <c r="W426" s="3">
        <v>19940</v>
      </c>
      <c r="X426" s="3">
        <v>18570</v>
      </c>
      <c r="Y426" s="4">
        <v>1</v>
      </c>
      <c r="Z426" s="4">
        <v>1.06</v>
      </c>
      <c r="AA426" s="5" t="s">
        <v>75</v>
      </c>
      <c r="AB426" s="3">
        <v>247328</v>
      </c>
      <c r="AC426" s="3">
        <v>1103843</v>
      </c>
      <c r="AD426" s="2">
        <v>462.73237510000001</v>
      </c>
      <c r="AE426" s="3">
        <v>72078165</v>
      </c>
      <c r="AF426" s="3">
        <v>1139072</v>
      </c>
      <c r="AG426" s="3">
        <v>125298</v>
      </c>
      <c r="AH426" s="3">
        <v>1332714</v>
      </c>
      <c r="AI426" s="4">
        <v>1.17</v>
      </c>
      <c r="AJ426" s="3">
        <v>107295415</v>
      </c>
      <c r="AK426" s="3">
        <v>84899</v>
      </c>
      <c r="AL426" s="3">
        <v>0</v>
      </c>
      <c r="AM426" s="3">
        <v>0</v>
      </c>
      <c r="AN426" s="3">
        <v>31521</v>
      </c>
      <c r="AO426" s="3">
        <v>0</v>
      </c>
      <c r="AP426" s="3">
        <v>0</v>
      </c>
      <c r="AQ426" s="3">
        <v>5140</v>
      </c>
      <c r="AR426" s="3">
        <v>5359</v>
      </c>
      <c r="AS426" s="3">
        <v>1767337</v>
      </c>
      <c r="AT426" s="2">
        <v>330.77800000000002</v>
      </c>
      <c r="AU426" s="2">
        <v>412.96899999999999</v>
      </c>
      <c r="AV426" s="5" t="s">
        <v>1627</v>
      </c>
      <c r="AW426" s="3">
        <v>0</v>
      </c>
      <c r="AX426" s="3">
        <v>0</v>
      </c>
      <c r="AY426" s="3">
        <v>0</v>
      </c>
      <c r="AZ426" s="3">
        <v>0</v>
      </c>
      <c r="BA426" s="3">
        <f t="shared" si="165"/>
        <v>7281</v>
      </c>
      <c r="BB426" s="3">
        <f t="shared" si="151"/>
        <v>5140</v>
      </c>
      <c r="BC426" s="3">
        <f t="shared" si="152"/>
        <v>5359</v>
      </c>
      <c r="BD426" s="3">
        <f t="shared" si="153"/>
        <v>7281</v>
      </c>
      <c r="BE426" s="3">
        <f t="shared" si="154"/>
        <v>1767336.7834099999</v>
      </c>
      <c r="BF426" s="3">
        <f t="shared" si="166"/>
        <v>1735663.7834099999</v>
      </c>
      <c r="BG426" s="2">
        <f t="shared" si="155"/>
        <v>330.77803698388738</v>
      </c>
      <c r="BH426" s="6">
        <f t="shared" si="156"/>
        <v>1.4999999999999999E-2</v>
      </c>
      <c r="BI426" s="3">
        <f t="shared" si="167"/>
        <v>880967.48149044998</v>
      </c>
      <c r="BJ426" s="3">
        <f t="shared" si="157"/>
        <v>170019911.00971812</v>
      </c>
      <c r="BK426" s="3">
        <f t="shared" si="168"/>
        <v>0</v>
      </c>
      <c r="BL426" s="3">
        <f t="shared" si="169"/>
        <v>0</v>
      </c>
      <c r="BM426" s="3">
        <f t="shared" si="158"/>
        <v>0</v>
      </c>
      <c r="BN426" s="3">
        <f t="shared" si="159"/>
        <v>0</v>
      </c>
      <c r="BO426" s="3">
        <f t="shared" si="170"/>
        <v>0</v>
      </c>
      <c r="BP426" s="3">
        <f t="shared" si="171"/>
        <v>0</v>
      </c>
      <c r="BQ426" s="3">
        <f t="shared" si="160"/>
        <v>105683582.81635201</v>
      </c>
      <c r="BR426" s="3">
        <f t="shared" si="172"/>
        <v>1611832.1836479902</v>
      </c>
      <c r="BS426" s="3">
        <f t="shared" si="173"/>
        <v>1882.2738040271886</v>
      </c>
      <c r="BT426" s="3">
        <f t="shared" si="161"/>
        <v>373.10737835349249</v>
      </c>
      <c r="BU426" s="3">
        <f t="shared" si="162"/>
        <v>0</v>
      </c>
      <c r="BV426" s="3">
        <f t="shared" si="163"/>
        <v>44.519043528274644</v>
      </c>
      <c r="BW426" s="3">
        <f t="shared" si="174"/>
        <v>1837.7547604989138</v>
      </c>
      <c r="BX426" s="3">
        <f t="shared" si="164"/>
        <v>1837.7547604989138</v>
      </c>
      <c r="BY426" s="3">
        <f t="shared" si="175"/>
        <v>694382.63341000001</v>
      </c>
    </row>
    <row r="427" spans="1:77" x14ac:dyDescent="0.25">
      <c r="A427">
        <v>101911</v>
      </c>
      <c r="B427" t="s">
        <v>493</v>
      </c>
      <c r="C427" s="37">
        <v>42779.493055555555</v>
      </c>
      <c r="D427" s="5" t="s">
        <v>75</v>
      </c>
      <c r="E427" s="2">
        <v>20788.876</v>
      </c>
      <c r="F427" s="2">
        <v>1561.6120000000001</v>
      </c>
      <c r="G427" s="2">
        <v>625.14</v>
      </c>
      <c r="H427" s="2">
        <v>5.78</v>
      </c>
      <c r="I427" s="2">
        <v>0</v>
      </c>
      <c r="J427" s="2">
        <v>0</v>
      </c>
      <c r="K427" s="2">
        <v>0</v>
      </c>
      <c r="L427" s="2">
        <v>1209.2570000000001</v>
      </c>
      <c r="M427" s="2">
        <v>1125.3789999999999</v>
      </c>
      <c r="N427" s="2">
        <v>15777.404</v>
      </c>
      <c r="O427" s="2">
        <v>6.36</v>
      </c>
      <c r="P427" s="2">
        <v>2553.0479999999998</v>
      </c>
      <c r="Q427" s="2">
        <v>0</v>
      </c>
      <c r="R427" s="3">
        <v>1675456</v>
      </c>
      <c r="S427" s="3">
        <v>0</v>
      </c>
      <c r="T427" s="3">
        <v>-112848</v>
      </c>
      <c r="U427" s="3">
        <v>-4361</v>
      </c>
      <c r="V427" s="3">
        <v>7064</v>
      </c>
      <c r="W427" s="3">
        <v>1822067</v>
      </c>
      <c r="X427" s="3">
        <v>1461365</v>
      </c>
      <c r="Y427" s="4">
        <v>1</v>
      </c>
      <c r="Z427" s="4">
        <v>1.1599999999999999</v>
      </c>
      <c r="AA427" s="5" t="s">
        <v>75</v>
      </c>
      <c r="AB427" s="3">
        <v>23350869</v>
      </c>
      <c r="AC427" s="3">
        <v>47491873</v>
      </c>
      <c r="AD427" s="2">
        <v>19706.3871817</v>
      </c>
      <c r="AE427" s="3">
        <v>4816764713</v>
      </c>
      <c r="AF427" s="3">
        <v>103434635</v>
      </c>
      <c r="AG427" s="3">
        <v>11377810</v>
      </c>
      <c r="AH427" s="3">
        <v>121018523</v>
      </c>
      <c r="AI427" s="4">
        <v>1.17</v>
      </c>
      <c r="AJ427" s="3">
        <v>10042558043</v>
      </c>
      <c r="AK427" s="3">
        <v>8539378</v>
      </c>
      <c r="AL427" s="3">
        <v>0</v>
      </c>
      <c r="AM427" s="3">
        <v>0</v>
      </c>
      <c r="AN427" s="3">
        <v>1068108</v>
      </c>
      <c r="AO427" s="3">
        <v>0</v>
      </c>
      <c r="AP427" s="3">
        <v>0</v>
      </c>
      <c r="AQ427" s="3">
        <v>5140</v>
      </c>
      <c r="AR427" s="3">
        <v>5724</v>
      </c>
      <c r="AS427" s="3">
        <v>165118526</v>
      </c>
      <c r="AT427" s="2">
        <v>29860.061000000002</v>
      </c>
      <c r="AU427" s="2">
        <v>30148.113000000001</v>
      </c>
      <c r="AV427" s="5" t="s">
        <v>1450</v>
      </c>
      <c r="AW427" s="3">
        <v>0</v>
      </c>
      <c r="AX427" s="3">
        <v>330854</v>
      </c>
      <c r="AY427" s="3">
        <v>0</v>
      </c>
      <c r="AZ427" s="3">
        <v>13913</v>
      </c>
      <c r="BA427" s="3">
        <f t="shared" si="165"/>
        <v>5724</v>
      </c>
      <c r="BB427" s="3">
        <f t="shared" si="151"/>
        <v>5140</v>
      </c>
      <c r="BC427" s="3">
        <f t="shared" si="152"/>
        <v>5724</v>
      </c>
      <c r="BD427" s="3">
        <f t="shared" si="153"/>
        <v>5724</v>
      </c>
      <c r="BE427" s="3">
        <f t="shared" si="154"/>
        <v>165118526.51412001</v>
      </c>
      <c r="BF427" s="3">
        <f t="shared" si="166"/>
        <v>161726787.51412001</v>
      </c>
      <c r="BG427" s="2">
        <f t="shared" si="155"/>
        <v>29859.255648844919</v>
      </c>
      <c r="BH427" s="6">
        <f t="shared" si="156"/>
        <v>1.4999999999999999E-2</v>
      </c>
      <c r="BI427" s="3">
        <f t="shared" si="167"/>
        <v>98802040.025497392</v>
      </c>
      <c r="BJ427" s="3">
        <f t="shared" si="157"/>
        <v>15347657403.506289</v>
      </c>
      <c r="BK427" s="3">
        <f t="shared" si="168"/>
        <v>0</v>
      </c>
      <c r="BL427" s="3">
        <f t="shared" si="169"/>
        <v>0</v>
      </c>
      <c r="BM427" s="3">
        <f t="shared" si="158"/>
        <v>0</v>
      </c>
      <c r="BN427" s="3">
        <f t="shared" si="159"/>
        <v>0</v>
      </c>
      <c r="BO427" s="3">
        <f t="shared" si="170"/>
        <v>0</v>
      </c>
      <c r="BP427" s="3">
        <f t="shared" si="171"/>
        <v>0</v>
      </c>
      <c r="BQ427" s="3">
        <f t="shared" si="160"/>
        <v>9540032179.8059521</v>
      </c>
      <c r="BR427" s="3">
        <f t="shared" si="172"/>
        <v>502525863.19404793</v>
      </c>
      <c r="BS427" s="3">
        <f t="shared" si="173"/>
        <v>569341.37368449266</v>
      </c>
      <c r="BT427" s="3">
        <f t="shared" si="161"/>
        <v>361.9805112835632</v>
      </c>
      <c r="BU427" s="3">
        <f t="shared" si="162"/>
        <v>13913</v>
      </c>
      <c r="BV427" s="3">
        <f t="shared" si="163"/>
        <v>5024.9999825513996</v>
      </c>
      <c r="BW427" s="3">
        <f t="shared" si="174"/>
        <v>543339.37370194122</v>
      </c>
      <c r="BX427" s="3">
        <f t="shared" si="164"/>
        <v>543339.37370194122</v>
      </c>
      <c r="BY427" s="3">
        <f t="shared" si="175"/>
        <v>64692946.084120005</v>
      </c>
    </row>
    <row r="428" spans="1:77" x14ac:dyDescent="0.25">
      <c r="A428">
        <v>182901</v>
      </c>
      <c r="B428" t="s">
        <v>494</v>
      </c>
      <c r="C428" s="37">
        <v>42779.493055555555</v>
      </c>
      <c r="D428" s="5" t="s">
        <v>75</v>
      </c>
      <c r="E428" s="2">
        <v>161.12100000000001</v>
      </c>
      <c r="F428" s="2">
        <v>15.577</v>
      </c>
      <c r="G428" s="2">
        <v>4.5</v>
      </c>
      <c r="H428" s="2">
        <v>0</v>
      </c>
      <c r="I428" s="2">
        <v>0</v>
      </c>
      <c r="J428" s="2">
        <v>0</v>
      </c>
      <c r="K428" s="2">
        <v>0</v>
      </c>
      <c r="L428" s="2">
        <v>23.5</v>
      </c>
      <c r="M428" s="2">
        <v>5</v>
      </c>
      <c r="N428" s="2">
        <v>70</v>
      </c>
      <c r="O428" s="2">
        <v>0</v>
      </c>
      <c r="P428" s="2">
        <v>0</v>
      </c>
      <c r="Q428" s="2">
        <v>0</v>
      </c>
      <c r="R428" s="3">
        <v>20537</v>
      </c>
      <c r="S428" s="3">
        <v>0</v>
      </c>
      <c r="T428" s="3">
        <v>0</v>
      </c>
      <c r="U428" s="3">
        <v>0</v>
      </c>
      <c r="V428" s="3">
        <v>0</v>
      </c>
      <c r="W428" s="3">
        <v>20930</v>
      </c>
      <c r="X428" s="3">
        <v>0</v>
      </c>
      <c r="Y428" s="4">
        <v>0.99129999999999996</v>
      </c>
      <c r="Z428" s="4">
        <v>1.06</v>
      </c>
      <c r="AA428" s="5" t="s">
        <v>75</v>
      </c>
      <c r="AB428" s="3">
        <v>173313</v>
      </c>
      <c r="AC428" s="3">
        <v>781875</v>
      </c>
      <c r="AD428" s="2">
        <v>274.383892</v>
      </c>
      <c r="AE428" s="3">
        <v>38468523</v>
      </c>
      <c r="AF428" s="3">
        <v>1733610</v>
      </c>
      <c r="AG428" s="3">
        <v>0</v>
      </c>
      <c r="AH428" s="3">
        <v>1818778</v>
      </c>
      <c r="AI428" s="4">
        <v>1.04</v>
      </c>
      <c r="AJ428" s="3">
        <v>162356609</v>
      </c>
      <c r="AK428" s="3">
        <v>69087</v>
      </c>
      <c r="AL428" s="3">
        <v>0</v>
      </c>
      <c r="AM428" s="3">
        <v>0</v>
      </c>
      <c r="AN428" s="3">
        <v>38947</v>
      </c>
      <c r="AO428" s="3">
        <v>0</v>
      </c>
      <c r="AP428" s="3">
        <v>0</v>
      </c>
      <c r="AQ428" s="3">
        <v>5095</v>
      </c>
      <c r="AR428" s="3">
        <v>5312</v>
      </c>
      <c r="AS428" s="3">
        <v>1688114</v>
      </c>
      <c r="AT428" s="2">
        <v>316.57900000000001</v>
      </c>
      <c r="AU428" s="2">
        <v>306.51499999999999</v>
      </c>
      <c r="AV428" s="5" t="s">
        <v>1386</v>
      </c>
      <c r="AW428" s="3">
        <v>43842</v>
      </c>
      <c r="AX428" s="3">
        <v>0</v>
      </c>
      <c r="AY428" s="3">
        <v>748</v>
      </c>
      <c r="AZ428" s="3">
        <v>0</v>
      </c>
      <c r="BA428" s="3">
        <f t="shared" si="165"/>
        <v>7223</v>
      </c>
      <c r="BB428" s="3">
        <f t="shared" si="151"/>
        <v>5095</v>
      </c>
      <c r="BC428" s="3">
        <f t="shared" si="152"/>
        <v>5312</v>
      </c>
      <c r="BD428" s="3">
        <f t="shared" si="153"/>
        <v>7223</v>
      </c>
      <c r="BE428" s="3">
        <f t="shared" si="154"/>
        <v>1688115.9789999998</v>
      </c>
      <c r="BF428" s="3">
        <f t="shared" si="166"/>
        <v>1646648.9789999998</v>
      </c>
      <c r="BG428" s="2">
        <f t="shared" si="155"/>
        <v>316.58791553209278</v>
      </c>
      <c r="BH428" s="6">
        <f t="shared" si="156"/>
        <v>1.4999999999999999E-2</v>
      </c>
      <c r="BI428" s="3">
        <f t="shared" si="167"/>
        <v>1033022.0766555227</v>
      </c>
      <c r="BJ428" s="3">
        <f t="shared" si="157"/>
        <v>162726188.58349568</v>
      </c>
      <c r="BK428" s="3">
        <f t="shared" si="168"/>
        <v>0</v>
      </c>
      <c r="BL428" s="3">
        <f t="shared" si="169"/>
        <v>0</v>
      </c>
      <c r="BM428" s="3">
        <f t="shared" si="158"/>
        <v>0</v>
      </c>
      <c r="BN428" s="3">
        <f t="shared" si="159"/>
        <v>0</v>
      </c>
      <c r="BO428" s="3">
        <f t="shared" si="170"/>
        <v>0</v>
      </c>
      <c r="BP428" s="3">
        <f t="shared" si="171"/>
        <v>0</v>
      </c>
      <c r="BQ428" s="3">
        <f t="shared" si="160"/>
        <v>101149839.01250364</v>
      </c>
      <c r="BR428" s="3">
        <f t="shared" si="172"/>
        <v>61206769.987496361</v>
      </c>
      <c r="BS428" s="3">
        <f t="shared" si="173"/>
        <v>0</v>
      </c>
      <c r="BT428" s="3">
        <f t="shared" si="161"/>
        <v>0</v>
      </c>
      <c r="BU428" s="3">
        <f t="shared" si="162"/>
        <v>0</v>
      </c>
      <c r="BV428" s="3">
        <f t="shared" si="163"/>
        <v>0</v>
      </c>
      <c r="BW428" s="3">
        <f t="shared" si="174"/>
        <v>0</v>
      </c>
      <c r="BX428" s="3">
        <f t="shared" si="164"/>
        <v>0</v>
      </c>
      <c r="BY428" s="3">
        <f t="shared" si="175"/>
        <v>78674.913982999977</v>
      </c>
    </row>
    <row r="429" spans="1:77" x14ac:dyDescent="0.25">
      <c r="A429">
        <v>67904</v>
      </c>
      <c r="B429" t="s">
        <v>495</v>
      </c>
      <c r="C429" s="37">
        <v>42779.493055555555</v>
      </c>
      <c r="D429" s="5" t="s">
        <v>75</v>
      </c>
      <c r="E429" s="2">
        <v>258.20400000000001</v>
      </c>
      <c r="F429" s="2">
        <v>35.122</v>
      </c>
      <c r="G429" s="2">
        <v>3.7530000000000001</v>
      </c>
      <c r="H429" s="2">
        <v>0</v>
      </c>
      <c r="I429" s="2">
        <v>0</v>
      </c>
      <c r="J429" s="2">
        <v>0</v>
      </c>
      <c r="K429" s="2">
        <v>0</v>
      </c>
      <c r="L429" s="2">
        <v>20.440000000000001</v>
      </c>
      <c r="M429" s="2">
        <v>12.334</v>
      </c>
      <c r="N429" s="2">
        <v>227.864</v>
      </c>
      <c r="O429" s="2">
        <v>4.4999999999999998E-2</v>
      </c>
      <c r="P429" s="2">
        <v>9.6519999999999992</v>
      </c>
      <c r="Q429" s="2">
        <v>0</v>
      </c>
      <c r="R429" s="3">
        <v>20900</v>
      </c>
      <c r="S429" s="3">
        <v>0</v>
      </c>
      <c r="T429" s="3">
        <v>-1210</v>
      </c>
      <c r="U429" s="3">
        <v>-47</v>
      </c>
      <c r="V429" s="3">
        <v>0</v>
      </c>
      <c r="W429" s="3">
        <v>18023</v>
      </c>
      <c r="X429" s="3">
        <v>6677</v>
      </c>
      <c r="Y429" s="4">
        <v>0.98</v>
      </c>
      <c r="Z429" s="4">
        <v>1.04</v>
      </c>
      <c r="AA429" s="5" t="s">
        <v>75</v>
      </c>
      <c r="AB429" s="3">
        <v>31330</v>
      </c>
      <c r="AC429" s="3">
        <v>1343664</v>
      </c>
      <c r="AD429" s="2">
        <v>495.4597311</v>
      </c>
      <c r="AE429" s="3">
        <v>36081435</v>
      </c>
      <c r="AF429" s="3">
        <v>1145104</v>
      </c>
      <c r="AG429" s="3">
        <v>0</v>
      </c>
      <c r="AH429" s="3">
        <v>1215212</v>
      </c>
      <c r="AI429" s="4">
        <v>1.04</v>
      </c>
      <c r="AJ429" s="3">
        <v>107629753</v>
      </c>
      <c r="AK429" s="3">
        <v>115721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5037</v>
      </c>
      <c r="AR429" s="3">
        <v>5180</v>
      </c>
      <c r="AS429" s="3">
        <v>2619289</v>
      </c>
      <c r="AT429" s="2">
        <v>505.44699999999898</v>
      </c>
      <c r="AV429" s="5" t="s">
        <v>1484</v>
      </c>
      <c r="AX429" s="3">
        <v>0</v>
      </c>
      <c r="AZ429" s="3">
        <v>0</v>
      </c>
      <c r="BA429" s="3">
        <f t="shared" si="165"/>
        <v>6918</v>
      </c>
      <c r="BB429" s="3">
        <f t="shared" si="151"/>
        <v>5037</v>
      </c>
      <c r="BC429" s="3">
        <f t="shared" si="152"/>
        <v>5180</v>
      </c>
      <c r="BD429" s="3">
        <f t="shared" si="153"/>
        <v>6918</v>
      </c>
      <c r="BE429" s="3">
        <f t="shared" si="154"/>
        <v>2619289.4739399999</v>
      </c>
      <c r="BF429" s="3">
        <f t="shared" si="166"/>
        <v>2581576.4739399999</v>
      </c>
      <c r="BG429" s="2">
        <f t="shared" si="155"/>
        <v>505.44823200679798</v>
      </c>
      <c r="BH429" s="6">
        <f t="shared" si="156"/>
        <v>1.4999999999999999E-2</v>
      </c>
      <c r="BI429" s="3">
        <f t="shared" si="167"/>
        <v>1286992.9698658655</v>
      </c>
      <c r="BJ429" s="3">
        <f t="shared" si="157"/>
        <v>259800391.25149417</v>
      </c>
      <c r="BK429" s="3">
        <f t="shared" si="168"/>
        <v>0</v>
      </c>
      <c r="BL429" s="3">
        <f t="shared" si="169"/>
        <v>0</v>
      </c>
      <c r="BM429" s="3">
        <f t="shared" si="158"/>
        <v>0</v>
      </c>
      <c r="BN429" s="3">
        <f t="shared" si="159"/>
        <v>0</v>
      </c>
      <c r="BO429" s="3">
        <f t="shared" si="170"/>
        <v>0</v>
      </c>
      <c r="BP429" s="3">
        <f t="shared" si="171"/>
        <v>0</v>
      </c>
      <c r="BQ429" s="3">
        <f t="shared" si="160"/>
        <v>161490710.12617195</v>
      </c>
      <c r="BR429" s="3">
        <f t="shared" si="172"/>
        <v>0</v>
      </c>
      <c r="BS429" s="3">
        <f t="shared" si="173"/>
        <v>0</v>
      </c>
      <c r="BT429" s="3">
        <f t="shared" si="161"/>
        <v>0</v>
      </c>
      <c r="BU429" s="3">
        <f t="shared" si="162"/>
        <v>0</v>
      </c>
      <c r="BV429" s="3">
        <f t="shared" si="163"/>
        <v>0</v>
      </c>
      <c r="BW429" s="3">
        <f t="shared" si="174"/>
        <v>0</v>
      </c>
      <c r="BX429" s="3">
        <f t="shared" si="164"/>
        <v>0</v>
      </c>
      <c r="BY429" s="3">
        <f t="shared" si="175"/>
        <v>1564517.89454</v>
      </c>
    </row>
    <row r="430" spans="1:77" x14ac:dyDescent="0.25">
      <c r="A430">
        <v>156905</v>
      </c>
      <c r="B430" t="s">
        <v>496</v>
      </c>
      <c r="C430" s="37">
        <v>42779.493055555555</v>
      </c>
      <c r="D430" s="5" t="s">
        <v>75</v>
      </c>
      <c r="E430" s="2">
        <v>221.851</v>
      </c>
      <c r="F430" s="2">
        <v>8.984</v>
      </c>
      <c r="G430" s="2">
        <v>6.6429999999999998</v>
      </c>
      <c r="H430" s="2">
        <v>0</v>
      </c>
      <c r="I430" s="2">
        <v>0</v>
      </c>
      <c r="J430" s="2">
        <v>0</v>
      </c>
      <c r="K430" s="2">
        <v>0</v>
      </c>
      <c r="L430" s="2">
        <v>8</v>
      </c>
      <c r="M430" s="2">
        <v>8.5730000000000004</v>
      </c>
      <c r="N430" s="2">
        <v>74.412000000000006</v>
      </c>
      <c r="O430" s="2">
        <v>0</v>
      </c>
      <c r="P430" s="2">
        <v>25.382999999999999</v>
      </c>
      <c r="Q430" s="2">
        <v>0</v>
      </c>
      <c r="R430" s="3">
        <v>17516</v>
      </c>
      <c r="S430" s="3">
        <v>0</v>
      </c>
      <c r="T430" s="3">
        <v>0</v>
      </c>
      <c r="U430" s="3">
        <v>0</v>
      </c>
      <c r="V430" s="3">
        <v>0</v>
      </c>
      <c r="W430" s="3">
        <v>31631</v>
      </c>
      <c r="X430" s="3">
        <v>18085</v>
      </c>
      <c r="Y430" s="4">
        <v>0.84</v>
      </c>
      <c r="Z430" s="4">
        <v>1.0900000000000001</v>
      </c>
      <c r="AA430" s="5" t="s">
        <v>76</v>
      </c>
      <c r="AB430" s="3">
        <v>674270</v>
      </c>
      <c r="AC430" s="3">
        <v>868029</v>
      </c>
      <c r="AD430" s="2">
        <v>314.09374150000002</v>
      </c>
      <c r="AE430" s="3">
        <v>211481140</v>
      </c>
      <c r="AF430" s="3">
        <v>15802800</v>
      </c>
      <c r="AG430" s="3">
        <v>0</v>
      </c>
      <c r="AH430" s="3">
        <v>16931571</v>
      </c>
      <c r="AI430" s="4">
        <v>0.9</v>
      </c>
      <c r="AJ430" s="3">
        <v>1770376019</v>
      </c>
      <c r="AK430" s="3">
        <v>80225</v>
      </c>
      <c r="AL430" s="3">
        <v>0</v>
      </c>
      <c r="AM430" s="3">
        <v>0</v>
      </c>
      <c r="AN430" s="3">
        <v>104000</v>
      </c>
      <c r="AO430" s="3">
        <v>0</v>
      </c>
      <c r="AP430" s="3">
        <v>0</v>
      </c>
      <c r="AQ430" s="3">
        <v>4318</v>
      </c>
      <c r="AR430" s="3">
        <v>4593</v>
      </c>
      <c r="AS430" s="3">
        <v>1954313</v>
      </c>
      <c r="AT430" s="2">
        <v>428.02699999999999</v>
      </c>
      <c r="AU430" s="2">
        <v>425.35700000000003</v>
      </c>
      <c r="AV430" s="5" t="s">
        <v>1759</v>
      </c>
      <c r="AW430" s="3">
        <v>10562907</v>
      </c>
      <c r="AX430" s="3">
        <v>0</v>
      </c>
      <c r="AY430" s="3">
        <v>239672</v>
      </c>
      <c r="AZ430" s="3">
        <v>0</v>
      </c>
      <c r="BA430" s="3">
        <f t="shared" si="165"/>
        <v>7125</v>
      </c>
      <c r="BB430" s="3">
        <f t="shared" si="151"/>
        <v>4318</v>
      </c>
      <c r="BC430" s="3">
        <f t="shared" si="152"/>
        <v>4593</v>
      </c>
      <c r="BD430" s="3">
        <f t="shared" si="153"/>
        <v>7125</v>
      </c>
      <c r="BE430" s="3">
        <f t="shared" si="154"/>
        <v>1954313.2900000003</v>
      </c>
      <c r="BF430" s="3">
        <f t="shared" si="166"/>
        <v>1905166.2900000003</v>
      </c>
      <c r="BG430" s="2">
        <f t="shared" si="155"/>
        <v>428.00639014860104</v>
      </c>
      <c r="BH430" s="6">
        <f t="shared" si="156"/>
        <v>1.4999999999999999E-2</v>
      </c>
      <c r="BI430" s="3">
        <f t="shared" si="167"/>
        <v>2021420.9110816037</v>
      </c>
      <c r="BJ430" s="3">
        <f t="shared" si="157"/>
        <v>221393718.8327471</v>
      </c>
      <c r="BK430" s="3">
        <f t="shared" si="168"/>
        <v>1548982300.167253</v>
      </c>
      <c r="BL430" s="3">
        <f t="shared" si="169"/>
        <v>13826586.685753714</v>
      </c>
      <c r="BM430" s="3">
        <f t="shared" si="158"/>
        <v>4617.2518909359214</v>
      </c>
      <c r="BN430" s="3">
        <f t="shared" si="159"/>
        <v>239563.91398782536</v>
      </c>
      <c r="BO430" s="3">
        <f t="shared" si="170"/>
        <v>84928.03268629864</v>
      </c>
      <c r="BP430" s="3">
        <f t="shared" si="171"/>
        <v>13587022.77176589</v>
      </c>
      <c r="BQ430" s="3">
        <f t="shared" si="160"/>
        <v>149385226.67059109</v>
      </c>
      <c r="BR430" s="3">
        <f t="shared" si="172"/>
        <v>1620990792.3294089</v>
      </c>
      <c r="BS430" s="3">
        <f t="shared" si="173"/>
        <v>0</v>
      </c>
      <c r="BT430" s="3">
        <f t="shared" si="161"/>
        <v>0</v>
      </c>
      <c r="BU430" s="3">
        <f t="shared" si="162"/>
        <v>0</v>
      </c>
      <c r="BV430" s="3">
        <f t="shared" si="163"/>
        <v>0</v>
      </c>
      <c r="BW430" s="3">
        <f t="shared" si="174"/>
        <v>0</v>
      </c>
      <c r="BX430" s="3">
        <f t="shared" si="164"/>
        <v>13587022.77176589</v>
      </c>
      <c r="BY430" s="3">
        <f t="shared" si="175"/>
        <v>0</v>
      </c>
    </row>
    <row r="431" spans="1:77" x14ac:dyDescent="0.25">
      <c r="A431">
        <v>182902</v>
      </c>
      <c r="B431" t="s">
        <v>497</v>
      </c>
      <c r="C431" s="37">
        <v>42779.493055555555</v>
      </c>
      <c r="D431" s="5" t="s">
        <v>75</v>
      </c>
      <c r="E431" s="2">
        <v>280.34199999999998</v>
      </c>
      <c r="F431" s="2">
        <v>22.044</v>
      </c>
      <c r="G431" s="2">
        <v>9.5869999999999997</v>
      </c>
      <c r="H431" s="2">
        <v>0</v>
      </c>
      <c r="I431" s="2">
        <v>0</v>
      </c>
      <c r="J431" s="2">
        <v>0</v>
      </c>
      <c r="K431" s="2">
        <v>0</v>
      </c>
      <c r="L431" s="2">
        <v>15.21</v>
      </c>
      <c r="M431" s="2">
        <v>15.144</v>
      </c>
      <c r="N431" s="2">
        <v>284.95499999999998</v>
      </c>
      <c r="O431" s="2">
        <v>0</v>
      </c>
      <c r="P431" s="2">
        <v>7.7149999999999999</v>
      </c>
      <c r="Q431" s="2">
        <v>0</v>
      </c>
      <c r="R431" s="3">
        <v>23740</v>
      </c>
      <c r="S431" s="3">
        <v>0</v>
      </c>
      <c r="T431" s="3">
        <v>0</v>
      </c>
      <c r="U431" s="3">
        <v>0</v>
      </c>
      <c r="V431" s="3">
        <v>0</v>
      </c>
      <c r="W431" s="3">
        <v>64786</v>
      </c>
      <c r="X431" s="3">
        <v>5353</v>
      </c>
      <c r="Y431" s="4">
        <v>0.98009999999999997</v>
      </c>
      <c r="Z431" s="4">
        <v>1.05</v>
      </c>
      <c r="AA431" s="5" t="s">
        <v>75</v>
      </c>
      <c r="AB431" s="3">
        <v>591010</v>
      </c>
      <c r="AC431" s="3">
        <v>1294144</v>
      </c>
      <c r="AD431" s="2">
        <v>491.60371570000001</v>
      </c>
      <c r="AE431" s="3">
        <v>124357588</v>
      </c>
      <c r="AF431" s="3">
        <v>10175575</v>
      </c>
      <c r="AG431" s="3">
        <v>0</v>
      </c>
      <c r="AH431" s="3">
        <v>10798506</v>
      </c>
      <c r="AI431" s="4">
        <v>1.0401</v>
      </c>
      <c r="AJ431" s="3">
        <v>985530099</v>
      </c>
      <c r="AK431" s="3">
        <v>123677</v>
      </c>
      <c r="AL431" s="3">
        <v>0</v>
      </c>
      <c r="AM431" s="3">
        <v>0</v>
      </c>
      <c r="AN431" s="3">
        <v>240043</v>
      </c>
      <c r="AO431" s="3">
        <v>0</v>
      </c>
      <c r="AP431" s="3">
        <v>0</v>
      </c>
      <c r="AQ431" s="3">
        <v>5038</v>
      </c>
      <c r="AR431" s="3">
        <v>5217</v>
      </c>
      <c r="AS431" s="3">
        <v>2815470</v>
      </c>
      <c r="AT431" s="2">
        <v>532.005</v>
      </c>
      <c r="AU431" s="2">
        <v>555.346</v>
      </c>
      <c r="AV431" s="5" t="s">
        <v>1830</v>
      </c>
      <c r="AW431" s="3">
        <v>6134657</v>
      </c>
      <c r="AX431" s="3">
        <v>0</v>
      </c>
      <c r="AY431" s="3">
        <v>108962</v>
      </c>
      <c r="AZ431" s="3">
        <v>0</v>
      </c>
      <c r="BA431" s="3">
        <f t="shared" si="165"/>
        <v>6938</v>
      </c>
      <c r="BB431" s="3">
        <f t="shared" si="151"/>
        <v>5038</v>
      </c>
      <c r="BC431" s="3">
        <f t="shared" si="152"/>
        <v>5217</v>
      </c>
      <c r="BD431" s="3">
        <f t="shared" si="153"/>
        <v>6938</v>
      </c>
      <c r="BE431" s="3">
        <f t="shared" si="154"/>
        <v>2815472.0712399995</v>
      </c>
      <c r="BF431" s="3">
        <f t="shared" si="166"/>
        <v>2726946.0712399995</v>
      </c>
      <c r="BG431" s="2">
        <f t="shared" si="155"/>
        <v>531.9896933690419</v>
      </c>
      <c r="BH431" s="6">
        <f t="shared" si="156"/>
        <v>1.4999999999999999E-2</v>
      </c>
      <c r="BI431" s="3">
        <f t="shared" si="167"/>
        <v>1916345.2097292475</v>
      </c>
      <c r="BJ431" s="3">
        <f t="shared" si="157"/>
        <v>273442702.39168751</v>
      </c>
      <c r="BK431" s="3">
        <f t="shared" si="168"/>
        <v>712087396.60831249</v>
      </c>
      <c r="BL431" s="3">
        <f t="shared" si="169"/>
        <v>7352285.5548449662</v>
      </c>
      <c r="BM431" s="3">
        <f t="shared" si="158"/>
        <v>5307.0378624732393</v>
      </c>
      <c r="BN431" s="3">
        <f t="shared" si="159"/>
        <v>108962</v>
      </c>
      <c r="BO431" s="3">
        <f t="shared" si="170"/>
        <v>163436.00507715144</v>
      </c>
      <c r="BP431" s="3">
        <f t="shared" si="171"/>
        <v>7243323.5548449671</v>
      </c>
      <c r="BQ431" s="3">
        <f t="shared" si="160"/>
        <v>169970707.03140888</v>
      </c>
      <c r="BR431" s="3">
        <f t="shared" si="172"/>
        <v>815559391.96859109</v>
      </c>
      <c r="BS431" s="3">
        <f t="shared" si="173"/>
        <v>0</v>
      </c>
      <c r="BT431" s="3">
        <f t="shared" si="161"/>
        <v>0</v>
      </c>
      <c r="BU431" s="3">
        <f t="shared" si="162"/>
        <v>0</v>
      </c>
      <c r="BV431" s="3">
        <f t="shared" si="163"/>
        <v>0</v>
      </c>
      <c r="BW431" s="3">
        <f t="shared" si="174"/>
        <v>0</v>
      </c>
      <c r="BX431" s="3">
        <f t="shared" si="164"/>
        <v>7243323.5548449671</v>
      </c>
      <c r="BY431" s="3">
        <f t="shared" si="175"/>
        <v>0</v>
      </c>
    </row>
    <row r="432" spans="1:77" x14ac:dyDescent="0.25">
      <c r="A432">
        <v>252901</v>
      </c>
      <c r="B432" t="s">
        <v>498</v>
      </c>
      <c r="C432" s="37">
        <v>42779.493055555555</v>
      </c>
      <c r="D432" s="5" t="s">
        <v>75</v>
      </c>
      <c r="E432" s="2">
        <v>2073.674</v>
      </c>
      <c r="F432" s="2">
        <v>119.86</v>
      </c>
      <c r="G432" s="2">
        <v>108</v>
      </c>
      <c r="H432" s="2">
        <v>0</v>
      </c>
      <c r="I432" s="2">
        <v>0</v>
      </c>
      <c r="J432" s="2">
        <v>0</v>
      </c>
      <c r="K432" s="2">
        <v>0</v>
      </c>
      <c r="L432" s="2">
        <v>204</v>
      </c>
      <c r="M432" s="2">
        <v>86</v>
      </c>
      <c r="N432" s="2">
        <v>1490</v>
      </c>
      <c r="O432" s="2">
        <v>1</v>
      </c>
      <c r="P432" s="2">
        <v>233</v>
      </c>
      <c r="Q432" s="2">
        <v>0</v>
      </c>
      <c r="R432" s="3">
        <v>181500</v>
      </c>
      <c r="S432" s="3">
        <v>0</v>
      </c>
      <c r="T432" s="3">
        <v>-8216</v>
      </c>
      <c r="U432" s="3">
        <v>-318</v>
      </c>
      <c r="V432" s="3">
        <v>0</v>
      </c>
      <c r="W432" s="3">
        <v>197742</v>
      </c>
      <c r="X432" s="3">
        <v>133998</v>
      </c>
      <c r="Y432" s="4">
        <v>0.98</v>
      </c>
      <c r="Z432" s="4">
        <v>1.0900000000000001</v>
      </c>
      <c r="AA432" s="5" t="s">
        <v>76</v>
      </c>
      <c r="AB432" s="3">
        <v>1356375</v>
      </c>
      <c r="AC432" s="3">
        <v>6845509</v>
      </c>
      <c r="AD432" s="2">
        <v>2942.3316421999998</v>
      </c>
      <c r="AE432" s="3">
        <v>370363540</v>
      </c>
      <c r="AF432" s="3">
        <v>7063829</v>
      </c>
      <c r="AG432" s="3">
        <v>0</v>
      </c>
      <c r="AH432" s="3">
        <v>7496308</v>
      </c>
      <c r="AI432" s="4">
        <v>1.04</v>
      </c>
      <c r="AJ432" s="3">
        <v>731073514</v>
      </c>
      <c r="AK432" s="3">
        <v>885573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5037</v>
      </c>
      <c r="AR432" s="3">
        <v>5359</v>
      </c>
      <c r="AS432" s="3">
        <v>17173772</v>
      </c>
      <c r="AT432" s="2">
        <v>3235.64</v>
      </c>
      <c r="AV432" s="5" t="s">
        <v>1992</v>
      </c>
      <c r="AX432" s="3">
        <v>0</v>
      </c>
      <c r="AZ432" s="3">
        <v>0</v>
      </c>
      <c r="BA432" s="3">
        <f t="shared" si="165"/>
        <v>5751</v>
      </c>
      <c r="BB432" s="3">
        <f t="shared" si="151"/>
        <v>5037</v>
      </c>
      <c r="BC432" s="3">
        <f t="shared" si="152"/>
        <v>5359</v>
      </c>
      <c r="BD432" s="3">
        <f t="shared" si="153"/>
        <v>5751</v>
      </c>
      <c r="BE432" s="3">
        <f t="shared" si="154"/>
        <v>17173772.764000002</v>
      </c>
      <c r="BF432" s="3">
        <f t="shared" si="166"/>
        <v>16802746.764000002</v>
      </c>
      <c r="BG432" s="2">
        <f t="shared" si="155"/>
        <v>3235.6448705876942</v>
      </c>
      <c r="BH432" s="6">
        <f t="shared" si="156"/>
        <v>1.4999999999999999E-2</v>
      </c>
      <c r="BI432" s="3">
        <f t="shared" si="167"/>
        <v>8133935.0368004888</v>
      </c>
      <c r="BJ432" s="3">
        <f t="shared" si="157"/>
        <v>1663121463.4820747</v>
      </c>
      <c r="BK432" s="3">
        <f t="shared" si="168"/>
        <v>0</v>
      </c>
      <c r="BL432" s="3">
        <f t="shared" si="169"/>
        <v>0</v>
      </c>
      <c r="BM432" s="3">
        <f t="shared" si="158"/>
        <v>0</v>
      </c>
      <c r="BN432" s="3">
        <f t="shared" si="159"/>
        <v>0</v>
      </c>
      <c r="BO432" s="3">
        <f t="shared" si="170"/>
        <v>0</v>
      </c>
      <c r="BP432" s="3">
        <f t="shared" si="171"/>
        <v>0</v>
      </c>
      <c r="BQ432" s="3">
        <f t="shared" si="160"/>
        <v>1033788536.1527683</v>
      </c>
      <c r="BR432" s="3">
        <f t="shared" si="172"/>
        <v>0</v>
      </c>
      <c r="BS432" s="3">
        <f t="shared" si="173"/>
        <v>0</v>
      </c>
      <c r="BT432" s="3">
        <f t="shared" si="161"/>
        <v>0</v>
      </c>
      <c r="BU432" s="3">
        <f t="shared" si="162"/>
        <v>0</v>
      </c>
      <c r="BV432" s="3">
        <f t="shared" si="163"/>
        <v>0</v>
      </c>
      <c r="BW432" s="3">
        <f t="shared" si="174"/>
        <v>0</v>
      </c>
      <c r="BX432" s="3">
        <f t="shared" si="164"/>
        <v>0</v>
      </c>
      <c r="BY432" s="3">
        <f t="shared" si="175"/>
        <v>10009252.326800002</v>
      </c>
    </row>
    <row r="433" spans="1:77" x14ac:dyDescent="0.25">
      <c r="A433">
        <v>111901</v>
      </c>
      <c r="B433" t="s">
        <v>499</v>
      </c>
      <c r="C433" s="37">
        <v>42779.493055555555</v>
      </c>
      <c r="D433" s="5" t="s">
        <v>75</v>
      </c>
      <c r="E433" s="2">
        <v>6029.5749999999998</v>
      </c>
      <c r="F433" s="2">
        <v>526.47799999999995</v>
      </c>
      <c r="G433" s="2">
        <v>280.25</v>
      </c>
      <c r="H433" s="2">
        <v>2.5590000000000002</v>
      </c>
      <c r="I433" s="2">
        <v>0</v>
      </c>
      <c r="J433" s="2">
        <v>0</v>
      </c>
      <c r="K433" s="2">
        <v>0</v>
      </c>
      <c r="L433" s="2">
        <v>379.21499999999997</v>
      </c>
      <c r="M433" s="2">
        <v>328.858</v>
      </c>
      <c r="N433" s="2">
        <v>3431.9389999999999</v>
      </c>
      <c r="O433" s="2">
        <v>1.21</v>
      </c>
      <c r="P433" s="2">
        <v>416.30099999999999</v>
      </c>
      <c r="Q433" s="2">
        <v>0</v>
      </c>
      <c r="R433" s="3">
        <v>515304</v>
      </c>
      <c r="S433" s="3">
        <v>0</v>
      </c>
      <c r="T433" s="3">
        <v>0</v>
      </c>
      <c r="U433" s="3">
        <v>0</v>
      </c>
      <c r="V433" s="3">
        <v>0</v>
      </c>
      <c r="W433" s="3">
        <v>860724</v>
      </c>
      <c r="X433" s="3">
        <v>218600</v>
      </c>
      <c r="Y433" s="4">
        <v>0.9667</v>
      </c>
      <c r="Z433" s="4">
        <v>1.08</v>
      </c>
      <c r="AA433" s="5" t="s">
        <v>75</v>
      </c>
      <c r="AB433" s="3">
        <v>1185383</v>
      </c>
      <c r="AC433" s="3">
        <v>14139043</v>
      </c>
      <c r="AD433" s="2">
        <v>5886.6771311000002</v>
      </c>
      <c r="AE433" s="3">
        <v>937864049</v>
      </c>
      <c r="AF433" s="3">
        <v>47315555</v>
      </c>
      <c r="AG433" s="3">
        <v>650975</v>
      </c>
      <c r="AH433" s="3">
        <v>50903256</v>
      </c>
      <c r="AI433" s="4">
        <v>1.04</v>
      </c>
      <c r="AJ433" s="3">
        <v>4615828672</v>
      </c>
      <c r="AK433" s="3">
        <v>2536984</v>
      </c>
      <c r="AL433" s="3">
        <v>0</v>
      </c>
      <c r="AM433" s="3">
        <v>0</v>
      </c>
      <c r="AN433" s="3">
        <v>829140</v>
      </c>
      <c r="AO433" s="3">
        <v>0</v>
      </c>
      <c r="AP433" s="3">
        <v>0</v>
      </c>
      <c r="AQ433" s="3">
        <v>4969</v>
      </c>
      <c r="AR433" s="3">
        <v>5251</v>
      </c>
      <c r="AS433" s="3">
        <v>44207915</v>
      </c>
      <c r="AT433" s="2">
        <v>8388.5010000000002</v>
      </c>
      <c r="AU433" s="2">
        <v>8459.9120000000003</v>
      </c>
      <c r="AV433" s="5" t="s">
        <v>1637</v>
      </c>
      <c r="AW433" s="3">
        <v>2599693</v>
      </c>
      <c r="AX433" s="3">
        <v>404662</v>
      </c>
      <c r="AY433" s="3">
        <v>41624</v>
      </c>
      <c r="AZ433" s="3">
        <v>17152</v>
      </c>
      <c r="BA433" s="3">
        <f t="shared" si="165"/>
        <v>5251</v>
      </c>
      <c r="BB433" s="3">
        <f t="shared" si="151"/>
        <v>4969</v>
      </c>
      <c r="BC433" s="3">
        <f t="shared" si="152"/>
        <v>5251</v>
      </c>
      <c r="BD433" s="3">
        <f t="shared" si="153"/>
        <v>5251</v>
      </c>
      <c r="BE433" s="3">
        <f t="shared" si="154"/>
        <v>44207916.253710002</v>
      </c>
      <c r="BF433" s="3">
        <f t="shared" si="166"/>
        <v>42831888.253710002</v>
      </c>
      <c r="BG433" s="2">
        <f t="shared" si="155"/>
        <v>8388.3608740390409</v>
      </c>
      <c r="BH433" s="6">
        <f t="shared" si="156"/>
        <v>1.4999999999999999E-2</v>
      </c>
      <c r="BI433" s="3">
        <f t="shared" si="167"/>
        <v>19299922.052886579</v>
      </c>
      <c r="BJ433" s="3">
        <f t="shared" si="157"/>
        <v>4311617489.2560673</v>
      </c>
      <c r="BK433" s="3">
        <f t="shared" si="168"/>
        <v>304211182.74393272</v>
      </c>
      <c r="BL433" s="3">
        <f t="shared" si="169"/>
        <v>3118382.8455441422</v>
      </c>
      <c r="BM433" s="3">
        <f t="shared" si="158"/>
        <v>5268.8687120317791</v>
      </c>
      <c r="BN433" s="3">
        <f t="shared" si="159"/>
        <v>41624</v>
      </c>
      <c r="BO433" s="3">
        <f t="shared" si="170"/>
        <v>50793.920776982719</v>
      </c>
      <c r="BP433" s="3">
        <f t="shared" si="171"/>
        <v>3076758.8455441422</v>
      </c>
      <c r="BQ433" s="3">
        <f t="shared" si="160"/>
        <v>2680081299.2554736</v>
      </c>
      <c r="BR433" s="3">
        <f t="shared" si="172"/>
        <v>1935747372.7445264</v>
      </c>
      <c r="BS433" s="3">
        <f t="shared" si="173"/>
        <v>273000.41563855688</v>
      </c>
      <c r="BT433" s="3">
        <f t="shared" si="161"/>
        <v>71.62</v>
      </c>
      <c r="BU433" s="3">
        <f t="shared" si="162"/>
        <v>17152</v>
      </c>
      <c r="BV433" s="3">
        <f t="shared" si="163"/>
        <v>4446.7796838487711</v>
      </c>
      <c r="BW433" s="3">
        <f t="shared" si="174"/>
        <v>412323.68302652048</v>
      </c>
      <c r="BX433" s="3">
        <f t="shared" si="164"/>
        <v>3489082.5285706627</v>
      </c>
      <c r="BY433" s="3">
        <f t="shared" si="175"/>
        <v>0</v>
      </c>
    </row>
    <row r="434" spans="1:77" x14ac:dyDescent="0.25">
      <c r="A434">
        <v>57910</v>
      </c>
      <c r="B434" t="s">
        <v>500</v>
      </c>
      <c r="C434" s="37">
        <v>42779.493055555555</v>
      </c>
      <c r="D434" s="5" t="s">
        <v>75</v>
      </c>
      <c r="E434" s="2">
        <v>25029.419000000002</v>
      </c>
      <c r="F434" s="2">
        <v>1777.248</v>
      </c>
      <c r="G434" s="2">
        <v>796.423</v>
      </c>
      <c r="H434" s="2">
        <v>0.96899999999999997</v>
      </c>
      <c r="I434" s="2">
        <v>0</v>
      </c>
      <c r="J434" s="2">
        <v>0</v>
      </c>
      <c r="K434" s="2">
        <v>0</v>
      </c>
      <c r="L434" s="2">
        <v>1516.752</v>
      </c>
      <c r="M434" s="2">
        <v>1355.434</v>
      </c>
      <c r="N434" s="2">
        <v>22082.314999999999</v>
      </c>
      <c r="O434" s="2">
        <v>7.7370000000000001</v>
      </c>
      <c r="P434" s="2">
        <v>7156.79</v>
      </c>
      <c r="Q434" s="2">
        <v>0</v>
      </c>
      <c r="R434" s="3">
        <v>2046233</v>
      </c>
      <c r="S434" s="3">
        <v>0</v>
      </c>
      <c r="T434" s="3">
        <v>-56600</v>
      </c>
      <c r="U434" s="3">
        <v>-2188</v>
      </c>
      <c r="V434" s="3">
        <v>0</v>
      </c>
      <c r="W434" s="3">
        <v>1645470</v>
      </c>
      <c r="X434" s="3">
        <v>4044302</v>
      </c>
      <c r="Y434" s="4">
        <v>1</v>
      </c>
      <c r="Z434" s="4">
        <v>1.1399999999999999</v>
      </c>
      <c r="AA434" s="5" t="s">
        <v>75</v>
      </c>
      <c r="AB434" s="3">
        <v>2951950</v>
      </c>
      <c r="AC434" s="3">
        <v>45138102</v>
      </c>
      <c r="AD434" s="2">
        <v>19182.229853199999</v>
      </c>
      <c r="AE434" s="3">
        <v>2252434566</v>
      </c>
      <c r="AF434" s="3">
        <v>53982535</v>
      </c>
      <c r="AG434" s="3">
        <v>5938079</v>
      </c>
      <c r="AH434" s="3">
        <v>63159566</v>
      </c>
      <c r="AI434" s="4">
        <v>1.17</v>
      </c>
      <c r="AJ434" s="3">
        <v>5036882242</v>
      </c>
      <c r="AK434" s="3">
        <v>10573043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5140</v>
      </c>
      <c r="AR434" s="3">
        <v>5651</v>
      </c>
      <c r="AS434" s="3">
        <v>201687260</v>
      </c>
      <c r="AT434" s="2">
        <v>36789.817999999999</v>
      </c>
      <c r="AV434" s="5" t="s">
        <v>1321</v>
      </c>
      <c r="BA434" s="3">
        <f t="shared" si="165"/>
        <v>5651</v>
      </c>
      <c r="BB434" s="3">
        <f t="shared" si="151"/>
        <v>5140</v>
      </c>
      <c r="BC434" s="3">
        <f t="shared" si="152"/>
        <v>5651</v>
      </c>
      <c r="BD434" s="3">
        <f t="shared" si="153"/>
        <v>5651</v>
      </c>
      <c r="BE434" s="3">
        <f t="shared" si="154"/>
        <v>201687262.85124996</v>
      </c>
      <c r="BF434" s="3">
        <f t="shared" si="166"/>
        <v>198052159.85124996</v>
      </c>
      <c r="BG434" s="2">
        <f t="shared" si="155"/>
        <v>36789.412585542144</v>
      </c>
      <c r="BH434" s="6">
        <f t="shared" si="156"/>
        <v>1.4999999999999999E-2</v>
      </c>
      <c r="BI434" s="3">
        <f t="shared" si="167"/>
        <v>81658401.301718429</v>
      </c>
      <c r="BJ434" s="3">
        <f t="shared" si="157"/>
        <v>18909758068.968662</v>
      </c>
      <c r="BK434" s="3">
        <f t="shared" si="168"/>
        <v>0</v>
      </c>
      <c r="BL434" s="3">
        <f t="shared" si="169"/>
        <v>0</v>
      </c>
      <c r="BM434" s="3">
        <f t="shared" si="158"/>
        <v>0</v>
      </c>
      <c r="BN434" s="3">
        <f t="shared" si="159"/>
        <v>0</v>
      </c>
      <c r="BO434" s="3">
        <f t="shared" si="170"/>
        <v>0</v>
      </c>
      <c r="BP434" s="3">
        <f t="shared" si="171"/>
        <v>0</v>
      </c>
      <c r="BQ434" s="3">
        <f t="shared" si="160"/>
        <v>11754217321.080715</v>
      </c>
      <c r="BR434" s="3">
        <f t="shared" si="172"/>
        <v>0</v>
      </c>
      <c r="BS434" s="3">
        <f t="shared" si="173"/>
        <v>0</v>
      </c>
      <c r="BT434" s="3">
        <f t="shared" si="161"/>
        <v>0</v>
      </c>
      <c r="BU434" s="3">
        <f t="shared" si="162"/>
        <v>0</v>
      </c>
      <c r="BV434" s="3">
        <f t="shared" si="163"/>
        <v>0</v>
      </c>
      <c r="BW434" s="3">
        <f t="shared" si="174"/>
        <v>0</v>
      </c>
      <c r="BX434" s="3">
        <f t="shared" si="164"/>
        <v>0</v>
      </c>
      <c r="BY434" s="3">
        <f t="shared" si="175"/>
        <v>151318440.43124998</v>
      </c>
    </row>
    <row r="435" spans="1:77" x14ac:dyDescent="0.25">
      <c r="A435">
        <v>234904</v>
      </c>
      <c r="B435" t="s">
        <v>501</v>
      </c>
      <c r="C435" s="37">
        <v>42779.493055555555</v>
      </c>
      <c r="D435" s="5" t="s">
        <v>75</v>
      </c>
      <c r="E435" s="2">
        <v>875.49599999999998</v>
      </c>
      <c r="F435" s="2">
        <v>78.959000000000003</v>
      </c>
      <c r="G435" s="2">
        <v>17.550999999999998</v>
      </c>
      <c r="H435" s="2">
        <v>7.0359999999999996</v>
      </c>
      <c r="I435" s="2">
        <v>0</v>
      </c>
      <c r="J435" s="2">
        <v>0</v>
      </c>
      <c r="K435" s="2">
        <v>0</v>
      </c>
      <c r="L435" s="2">
        <v>75.272999999999996</v>
      </c>
      <c r="M435" s="2">
        <v>49.173000000000002</v>
      </c>
      <c r="N435" s="2">
        <v>723.6</v>
      </c>
      <c r="O435" s="2">
        <v>0</v>
      </c>
      <c r="P435" s="2">
        <v>95.286000000000001</v>
      </c>
      <c r="Q435" s="2">
        <v>0</v>
      </c>
      <c r="R435" s="3">
        <v>79366</v>
      </c>
      <c r="S435" s="3">
        <v>0</v>
      </c>
      <c r="T435" s="3">
        <v>-2641</v>
      </c>
      <c r="U435" s="3">
        <v>-103</v>
      </c>
      <c r="V435" s="3">
        <v>0</v>
      </c>
      <c r="W435" s="3">
        <v>73429</v>
      </c>
      <c r="X435" s="3">
        <v>51588</v>
      </c>
      <c r="Y435" s="4">
        <v>0.87329999999999997</v>
      </c>
      <c r="Z435" s="4">
        <v>1.03</v>
      </c>
      <c r="AA435" s="5" t="s">
        <v>75</v>
      </c>
      <c r="AB435" s="3">
        <v>26249</v>
      </c>
      <c r="AC435" s="3">
        <v>3069769</v>
      </c>
      <c r="AD435" s="2">
        <v>1325.8090823</v>
      </c>
      <c r="AE435" s="3">
        <v>106061954</v>
      </c>
      <c r="AF435" s="3">
        <v>1981346</v>
      </c>
      <c r="AG435" s="3">
        <v>537026</v>
      </c>
      <c r="AH435" s="3">
        <v>2654500</v>
      </c>
      <c r="AI435" s="4">
        <v>1.17</v>
      </c>
      <c r="AJ435" s="3">
        <v>234947933</v>
      </c>
      <c r="AK435" s="3">
        <v>399168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4489</v>
      </c>
      <c r="AR435" s="3">
        <v>4584</v>
      </c>
      <c r="AS435" s="3">
        <v>6991574</v>
      </c>
      <c r="AT435" s="2">
        <v>1508.3119999999999</v>
      </c>
      <c r="AV435" s="5" t="s">
        <v>1611</v>
      </c>
      <c r="BA435" s="3">
        <f t="shared" si="165"/>
        <v>5414</v>
      </c>
      <c r="BB435" s="3">
        <f t="shared" si="151"/>
        <v>4489</v>
      </c>
      <c r="BC435" s="3">
        <f t="shared" si="152"/>
        <v>4584</v>
      </c>
      <c r="BD435" s="3">
        <f t="shared" si="153"/>
        <v>5414</v>
      </c>
      <c r="BE435" s="3">
        <f t="shared" si="154"/>
        <v>6991576.6761400001</v>
      </c>
      <c r="BF435" s="3">
        <f t="shared" si="166"/>
        <v>6841422.6761400001</v>
      </c>
      <c r="BG435" s="2">
        <f t="shared" si="155"/>
        <v>1508.2492695110984</v>
      </c>
      <c r="BH435" s="6">
        <f t="shared" si="156"/>
        <v>1.4999999999999999E-2</v>
      </c>
      <c r="BI435" s="3">
        <f t="shared" si="167"/>
        <v>3122882.7607267974</v>
      </c>
      <c r="BJ435" s="3">
        <f t="shared" si="157"/>
        <v>775240124.52870464</v>
      </c>
      <c r="BK435" s="3">
        <f t="shared" si="168"/>
        <v>0</v>
      </c>
      <c r="BL435" s="3">
        <f t="shared" si="169"/>
        <v>0</v>
      </c>
      <c r="BM435" s="3">
        <f t="shared" si="158"/>
        <v>0</v>
      </c>
      <c r="BN435" s="3">
        <f t="shared" si="159"/>
        <v>0</v>
      </c>
      <c r="BO435" s="3">
        <f t="shared" si="170"/>
        <v>0</v>
      </c>
      <c r="BP435" s="3">
        <f t="shared" si="171"/>
        <v>0</v>
      </c>
      <c r="BQ435" s="3">
        <f t="shared" si="160"/>
        <v>481885641.60879594</v>
      </c>
      <c r="BR435" s="3">
        <f t="shared" si="172"/>
        <v>0</v>
      </c>
      <c r="BS435" s="3">
        <f t="shared" si="173"/>
        <v>0</v>
      </c>
      <c r="BT435" s="3">
        <f t="shared" si="161"/>
        <v>0</v>
      </c>
      <c r="BU435" s="3">
        <f t="shared" si="162"/>
        <v>0</v>
      </c>
      <c r="BV435" s="3">
        <f t="shared" si="163"/>
        <v>0</v>
      </c>
      <c r="BW435" s="3">
        <f t="shared" si="174"/>
        <v>0</v>
      </c>
      <c r="BX435" s="3">
        <f t="shared" si="164"/>
        <v>0</v>
      </c>
      <c r="BY435" s="3">
        <f t="shared" si="175"/>
        <v>4939776.3772510001</v>
      </c>
    </row>
    <row r="436" spans="1:77" x14ac:dyDescent="0.25">
      <c r="A436">
        <v>238904</v>
      </c>
      <c r="B436" t="s">
        <v>502</v>
      </c>
      <c r="C436" s="37">
        <v>42779.493055555555</v>
      </c>
      <c r="D436" s="5" t="s">
        <v>75</v>
      </c>
      <c r="E436" s="2">
        <v>130</v>
      </c>
      <c r="F436" s="2">
        <v>14.234999999999999</v>
      </c>
      <c r="G436" s="2">
        <v>4</v>
      </c>
      <c r="H436" s="2">
        <v>0</v>
      </c>
      <c r="I436" s="2">
        <v>0</v>
      </c>
      <c r="J436" s="2">
        <v>0</v>
      </c>
      <c r="K436" s="2">
        <v>0</v>
      </c>
      <c r="L436" s="2">
        <v>8.5</v>
      </c>
      <c r="M436" s="2">
        <v>0</v>
      </c>
      <c r="N436" s="2">
        <v>98</v>
      </c>
      <c r="O436" s="2">
        <v>0</v>
      </c>
      <c r="P436" s="2">
        <v>0.59499999999999997</v>
      </c>
      <c r="Q436" s="2">
        <v>0</v>
      </c>
      <c r="R436" s="3">
        <v>9625</v>
      </c>
      <c r="S436" s="3">
        <v>0</v>
      </c>
      <c r="T436" s="3">
        <v>-1449</v>
      </c>
      <c r="U436" s="3">
        <v>0</v>
      </c>
      <c r="V436" s="3">
        <v>0</v>
      </c>
      <c r="W436" s="3">
        <v>12118</v>
      </c>
      <c r="X436" s="3">
        <v>448</v>
      </c>
      <c r="Y436" s="4">
        <v>1</v>
      </c>
      <c r="Z436" s="4">
        <v>1.1000000000000001</v>
      </c>
      <c r="AA436" s="5" t="s">
        <v>75</v>
      </c>
      <c r="AB436" s="3">
        <v>506284</v>
      </c>
      <c r="AC436" s="3">
        <v>746387</v>
      </c>
      <c r="AD436" s="2">
        <v>303.26342820000002</v>
      </c>
      <c r="AE436" s="3">
        <v>83506818</v>
      </c>
      <c r="AF436" s="3">
        <v>1349872</v>
      </c>
      <c r="AG436" s="3">
        <v>0</v>
      </c>
      <c r="AH436" s="3">
        <v>1403867</v>
      </c>
      <c r="AI436" s="4">
        <v>1.04</v>
      </c>
      <c r="AJ436" s="3">
        <v>128900378</v>
      </c>
      <c r="AK436" s="3">
        <v>53269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5140</v>
      </c>
      <c r="AR436" s="3">
        <v>5505</v>
      </c>
      <c r="AS436" s="3">
        <v>1373599</v>
      </c>
      <c r="AT436" s="2">
        <v>254.56</v>
      </c>
      <c r="AU436" s="2">
        <v>254.56</v>
      </c>
      <c r="AV436" s="5" t="s">
        <v>1540</v>
      </c>
      <c r="AW436" s="3">
        <v>0</v>
      </c>
      <c r="AX436" s="3">
        <v>0</v>
      </c>
      <c r="AY436" s="3">
        <v>0</v>
      </c>
      <c r="AZ436" s="3">
        <v>0</v>
      </c>
      <c r="BA436" s="3">
        <f t="shared" si="165"/>
        <v>7528</v>
      </c>
      <c r="BB436" s="3">
        <f t="shared" si="151"/>
        <v>5140</v>
      </c>
      <c r="BC436" s="3">
        <f t="shared" si="152"/>
        <v>5505</v>
      </c>
      <c r="BD436" s="3">
        <f t="shared" si="153"/>
        <v>7528</v>
      </c>
      <c r="BE436" s="3">
        <f t="shared" si="154"/>
        <v>1373598.7960000001</v>
      </c>
      <c r="BF436" s="3">
        <f t="shared" si="166"/>
        <v>1353304.7960000001</v>
      </c>
      <c r="BG436" s="2">
        <f t="shared" si="155"/>
        <v>254.56040234770654</v>
      </c>
      <c r="BH436" s="6">
        <f t="shared" si="156"/>
        <v>1.4999999999999999E-2</v>
      </c>
      <c r="BI436" s="3">
        <f t="shared" si="167"/>
        <v>998227.50144759496</v>
      </c>
      <c r="BJ436" s="3">
        <f t="shared" si="157"/>
        <v>130844046.80672117</v>
      </c>
      <c r="BK436" s="3">
        <f t="shared" si="168"/>
        <v>0</v>
      </c>
      <c r="BL436" s="3">
        <f t="shared" si="169"/>
        <v>0</v>
      </c>
      <c r="BM436" s="3">
        <f t="shared" si="158"/>
        <v>0</v>
      </c>
      <c r="BN436" s="3">
        <f t="shared" si="159"/>
        <v>0</v>
      </c>
      <c r="BO436" s="3">
        <f t="shared" si="170"/>
        <v>0</v>
      </c>
      <c r="BP436" s="3">
        <f t="shared" si="171"/>
        <v>0</v>
      </c>
      <c r="BQ436" s="3">
        <f t="shared" si="160"/>
        <v>81332048.550092235</v>
      </c>
      <c r="BR436" s="3">
        <f t="shared" si="172"/>
        <v>47568329.449907765</v>
      </c>
      <c r="BS436" s="3">
        <f t="shared" si="173"/>
        <v>0</v>
      </c>
      <c r="BT436" s="3">
        <f t="shared" si="161"/>
        <v>0</v>
      </c>
      <c r="BU436" s="3">
        <f t="shared" si="162"/>
        <v>0</v>
      </c>
      <c r="BV436" s="3">
        <f t="shared" si="163"/>
        <v>0</v>
      </c>
      <c r="BW436" s="3">
        <f t="shared" si="174"/>
        <v>0</v>
      </c>
      <c r="BX436" s="3">
        <f t="shared" si="164"/>
        <v>0</v>
      </c>
      <c r="BY436" s="3">
        <f t="shared" si="175"/>
        <v>84595.016000000061</v>
      </c>
    </row>
    <row r="437" spans="1:77" x14ac:dyDescent="0.25">
      <c r="A437">
        <v>126904</v>
      </c>
      <c r="B437" t="s">
        <v>503</v>
      </c>
      <c r="C437" s="37">
        <v>42779.493055555555</v>
      </c>
      <c r="D437" s="5" t="s">
        <v>75</v>
      </c>
      <c r="E437" s="2">
        <v>936</v>
      </c>
      <c r="F437" s="2">
        <v>86</v>
      </c>
      <c r="G437" s="2">
        <v>15</v>
      </c>
      <c r="H437" s="2">
        <v>2</v>
      </c>
      <c r="I437" s="2">
        <v>0</v>
      </c>
      <c r="J437" s="2">
        <v>0</v>
      </c>
      <c r="K437" s="2">
        <v>0</v>
      </c>
      <c r="L437" s="2">
        <v>100</v>
      </c>
      <c r="M437" s="2">
        <v>53</v>
      </c>
      <c r="N437" s="2">
        <v>496</v>
      </c>
      <c r="O437" s="2">
        <v>0</v>
      </c>
      <c r="P437" s="2">
        <v>32</v>
      </c>
      <c r="Q437" s="2">
        <v>0</v>
      </c>
      <c r="R437" s="3">
        <v>100650</v>
      </c>
      <c r="S437" s="3">
        <v>0</v>
      </c>
      <c r="T437" s="3">
        <v>-3157</v>
      </c>
      <c r="U437" s="3">
        <v>-122</v>
      </c>
      <c r="V437" s="3">
        <v>0</v>
      </c>
      <c r="W437" s="3">
        <v>51744</v>
      </c>
      <c r="X437" s="3">
        <v>20403</v>
      </c>
      <c r="Y437" s="4">
        <v>1</v>
      </c>
      <c r="Z437" s="4">
        <v>1.0900000000000001</v>
      </c>
      <c r="AA437" s="5" t="s">
        <v>75</v>
      </c>
      <c r="AB437" s="3">
        <v>152461</v>
      </c>
      <c r="AC437" s="3">
        <v>2911670</v>
      </c>
      <c r="AD437" s="2">
        <v>1068.2966331</v>
      </c>
      <c r="AE437" s="3">
        <v>78066020</v>
      </c>
      <c r="AF437" s="3">
        <v>3102389</v>
      </c>
      <c r="AG437" s="3">
        <v>0</v>
      </c>
      <c r="AH437" s="3">
        <v>3226485</v>
      </c>
      <c r="AI437" s="4">
        <v>1.04</v>
      </c>
      <c r="AJ437" s="3">
        <v>280938116</v>
      </c>
      <c r="AK437" s="3">
        <v>424462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5140</v>
      </c>
      <c r="AR437" s="3">
        <v>5468</v>
      </c>
      <c r="AS437" s="3">
        <v>8375812</v>
      </c>
      <c r="AT437" s="2">
        <v>1552.521</v>
      </c>
      <c r="AV437" s="5" t="s">
        <v>1687</v>
      </c>
      <c r="AX437" s="3">
        <v>0</v>
      </c>
      <c r="AZ437" s="3">
        <v>0</v>
      </c>
      <c r="BA437" s="3">
        <f t="shared" si="165"/>
        <v>6376</v>
      </c>
      <c r="BB437" s="3">
        <f t="shared" si="151"/>
        <v>5140</v>
      </c>
      <c r="BC437" s="3">
        <f t="shared" si="152"/>
        <v>5468</v>
      </c>
      <c r="BD437" s="3">
        <f t="shared" si="153"/>
        <v>6376</v>
      </c>
      <c r="BE437" s="3">
        <f t="shared" si="154"/>
        <v>8375812.7599999998</v>
      </c>
      <c r="BF437" s="3">
        <f t="shared" si="166"/>
        <v>8226575.7599999998</v>
      </c>
      <c r="BG437" s="2">
        <f t="shared" si="155"/>
        <v>1552.4977951320593</v>
      </c>
      <c r="BH437" s="6">
        <f t="shared" si="156"/>
        <v>1.4999999999999999E-2</v>
      </c>
      <c r="BI437" s="3">
        <f t="shared" si="167"/>
        <v>4028474.0798336416</v>
      </c>
      <c r="BJ437" s="3">
        <f t="shared" si="157"/>
        <v>797983866.69787848</v>
      </c>
      <c r="BK437" s="3">
        <f t="shared" si="168"/>
        <v>0</v>
      </c>
      <c r="BL437" s="3">
        <f t="shared" si="169"/>
        <v>0</v>
      </c>
      <c r="BM437" s="3">
        <f t="shared" si="158"/>
        <v>0</v>
      </c>
      <c r="BN437" s="3">
        <f t="shared" si="159"/>
        <v>0</v>
      </c>
      <c r="BO437" s="3">
        <f t="shared" si="170"/>
        <v>0</v>
      </c>
      <c r="BP437" s="3">
        <f t="shared" si="171"/>
        <v>0</v>
      </c>
      <c r="BQ437" s="3">
        <f t="shared" si="160"/>
        <v>496023045.54469293</v>
      </c>
      <c r="BR437" s="3">
        <f t="shared" si="172"/>
        <v>0</v>
      </c>
      <c r="BS437" s="3">
        <f t="shared" si="173"/>
        <v>0</v>
      </c>
      <c r="BT437" s="3">
        <f t="shared" si="161"/>
        <v>0</v>
      </c>
      <c r="BU437" s="3">
        <f t="shared" si="162"/>
        <v>0</v>
      </c>
      <c r="BV437" s="3">
        <f t="shared" si="163"/>
        <v>0</v>
      </c>
      <c r="BW437" s="3">
        <f t="shared" si="174"/>
        <v>0</v>
      </c>
      <c r="BX437" s="3">
        <f t="shared" si="164"/>
        <v>0</v>
      </c>
      <c r="BY437" s="3">
        <f t="shared" si="175"/>
        <v>5566431.5999999996</v>
      </c>
    </row>
    <row r="438" spans="1:77" x14ac:dyDescent="0.25">
      <c r="A438">
        <v>90905</v>
      </c>
      <c r="B438" t="s">
        <v>504</v>
      </c>
      <c r="C438" s="37">
        <v>42779.493055555555</v>
      </c>
      <c r="D438" s="5" t="s">
        <v>75</v>
      </c>
      <c r="E438" s="2">
        <v>60</v>
      </c>
      <c r="F438" s="2">
        <v>15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6</v>
      </c>
      <c r="O438" s="2">
        <v>0</v>
      </c>
      <c r="P438" s="2">
        <v>0</v>
      </c>
      <c r="Q438" s="2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14431</v>
      </c>
      <c r="X438" s="3">
        <v>0</v>
      </c>
      <c r="Y438" s="4">
        <v>0.88</v>
      </c>
      <c r="Z438" s="4">
        <v>1.08</v>
      </c>
      <c r="AA438" s="5" t="s">
        <v>75</v>
      </c>
      <c r="AB438" s="3">
        <v>326633</v>
      </c>
      <c r="AC438" s="3">
        <v>119831</v>
      </c>
      <c r="AD438" s="2">
        <v>61.648517300000002</v>
      </c>
      <c r="AE438" s="3">
        <v>80544098</v>
      </c>
      <c r="AF438" s="3">
        <v>1016263</v>
      </c>
      <c r="AG438" s="3">
        <v>34645</v>
      </c>
      <c r="AH438" s="3">
        <v>1120199</v>
      </c>
      <c r="AI438" s="4">
        <v>0.97</v>
      </c>
      <c r="AJ438" s="3">
        <v>114251292</v>
      </c>
      <c r="AK438" s="3">
        <v>17181</v>
      </c>
      <c r="AL438" s="3">
        <v>0</v>
      </c>
      <c r="AM438" s="3">
        <v>0</v>
      </c>
      <c r="AN438" s="3">
        <v>33466</v>
      </c>
      <c r="AO438" s="3">
        <v>0</v>
      </c>
      <c r="AP438" s="3">
        <v>0</v>
      </c>
      <c r="AQ438" s="3">
        <v>4523</v>
      </c>
      <c r="AR438" s="3">
        <v>4780</v>
      </c>
      <c r="AS438" s="3">
        <v>518875</v>
      </c>
      <c r="AT438" s="2">
        <v>108.52800000000001</v>
      </c>
      <c r="AU438" s="2">
        <v>89.037999999999997</v>
      </c>
      <c r="AV438" s="5" t="s">
        <v>1555</v>
      </c>
      <c r="AW438" s="3">
        <v>307295</v>
      </c>
      <c r="AX438" s="3">
        <v>15841</v>
      </c>
      <c r="AY438" s="3">
        <v>4366</v>
      </c>
      <c r="AZ438" s="3">
        <v>681</v>
      </c>
      <c r="BA438" s="3">
        <f t="shared" si="165"/>
        <v>6620</v>
      </c>
      <c r="BB438" s="3">
        <f t="shared" si="151"/>
        <v>4523</v>
      </c>
      <c r="BC438" s="3">
        <f t="shared" si="152"/>
        <v>4780</v>
      </c>
      <c r="BD438" s="3">
        <f t="shared" si="153"/>
        <v>6620</v>
      </c>
      <c r="BE438" s="3">
        <f t="shared" si="154"/>
        <v>518875</v>
      </c>
      <c r="BF438" s="3">
        <f t="shared" si="166"/>
        <v>504444</v>
      </c>
      <c r="BG438" s="2">
        <f t="shared" si="155"/>
        <v>108.53042450626597</v>
      </c>
      <c r="BH438" s="6">
        <f t="shared" si="156"/>
        <v>1.4999999999999999E-2</v>
      </c>
      <c r="BI438" s="3">
        <f t="shared" si="167"/>
        <v>768805.90721091407</v>
      </c>
      <c r="BJ438" s="3">
        <f t="shared" si="157"/>
        <v>86765238.099517435</v>
      </c>
      <c r="BK438" s="3">
        <f t="shared" si="168"/>
        <v>27486053.900482565</v>
      </c>
      <c r="BL438" s="3">
        <f t="shared" si="169"/>
        <v>244487.90999287879</v>
      </c>
      <c r="BM438" s="3">
        <f t="shared" si="158"/>
        <v>7111.1404338288849</v>
      </c>
      <c r="BN438" s="3">
        <f t="shared" si="159"/>
        <v>2750.4776458055467</v>
      </c>
      <c r="BO438" s="3">
        <f t="shared" si="170"/>
        <v>7304.0882877253789</v>
      </c>
      <c r="BP438" s="3">
        <f t="shared" si="171"/>
        <v>241737.43234707328</v>
      </c>
      <c r="BQ438" s="3">
        <f t="shared" si="160"/>
        <v>57248191.602987714</v>
      </c>
      <c r="BR438" s="3">
        <f t="shared" si="172"/>
        <v>57003100.397012286</v>
      </c>
      <c r="BS438" s="3">
        <f t="shared" si="173"/>
        <v>17285.339873920118</v>
      </c>
      <c r="BT438" s="3">
        <f t="shared" si="161"/>
        <v>159.9520153455</v>
      </c>
      <c r="BU438" s="3">
        <f t="shared" si="162"/>
        <v>681</v>
      </c>
      <c r="BV438" s="3">
        <f t="shared" si="163"/>
        <v>516.40037548740065</v>
      </c>
      <c r="BW438" s="3">
        <f t="shared" si="174"/>
        <v>16087.939498432721</v>
      </c>
      <c r="BX438" s="3">
        <f t="shared" si="164"/>
        <v>257825.37184550599</v>
      </c>
      <c r="BY438" s="3">
        <f t="shared" si="175"/>
        <v>0</v>
      </c>
    </row>
    <row r="439" spans="1:77" x14ac:dyDescent="0.25">
      <c r="A439">
        <v>246905</v>
      </c>
      <c r="B439" t="s">
        <v>505</v>
      </c>
      <c r="C439" s="37">
        <v>42779.493055555555</v>
      </c>
      <c r="D439" s="5" t="s">
        <v>75</v>
      </c>
      <c r="E439" s="2">
        <v>338.65600000000001</v>
      </c>
      <c r="F439" s="2">
        <v>34.534999999999997</v>
      </c>
      <c r="G439" s="2">
        <v>8.1</v>
      </c>
      <c r="H439" s="2">
        <v>0</v>
      </c>
      <c r="I439" s="2">
        <v>0</v>
      </c>
      <c r="J439" s="2">
        <v>0</v>
      </c>
      <c r="K439" s="2">
        <v>0</v>
      </c>
      <c r="L439" s="2">
        <v>41</v>
      </c>
      <c r="M439" s="2">
        <v>5</v>
      </c>
      <c r="N439" s="2">
        <v>255</v>
      </c>
      <c r="O439" s="2">
        <v>0.1</v>
      </c>
      <c r="P439" s="2">
        <v>23</v>
      </c>
      <c r="Q439" s="2">
        <v>0</v>
      </c>
      <c r="R439" s="3">
        <v>36025</v>
      </c>
      <c r="S439" s="3">
        <v>0</v>
      </c>
      <c r="T439" s="3">
        <v>-1479</v>
      </c>
      <c r="U439" s="3">
        <v>-58</v>
      </c>
      <c r="V439" s="3">
        <v>0</v>
      </c>
      <c r="W439" s="3">
        <v>78539</v>
      </c>
      <c r="X439" s="3">
        <v>15997</v>
      </c>
      <c r="Y439" s="4">
        <v>0.98670000000000002</v>
      </c>
      <c r="Z439" s="4">
        <v>1.06</v>
      </c>
      <c r="AA439" s="5" t="s">
        <v>75</v>
      </c>
      <c r="AB439" s="3">
        <v>52433</v>
      </c>
      <c r="AC439" s="3">
        <v>1218872</v>
      </c>
      <c r="AD439" s="2">
        <v>502.65296160000003</v>
      </c>
      <c r="AE439" s="3">
        <v>39371306</v>
      </c>
      <c r="AF439" s="3">
        <v>1380114</v>
      </c>
      <c r="AG439" s="3">
        <v>0</v>
      </c>
      <c r="AH439" s="3">
        <v>1454666</v>
      </c>
      <c r="AI439" s="4">
        <v>1.04</v>
      </c>
      <c r="AJ439" s="3">
        <v>131558373</v>
      </c>
      <c r="AK439" s="3">
        <v>149514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5072</v>
      </c>
      <c r="AR439" s="3">
        <v>5288</v>
      </c>
      <c r="AS439" s="3">
        <v>3532048</v>
      </c>
      <c r="AT439" s="2">
        <v>660.35400000000004</v>
      </c>
      <c r="AV439" s="5" t="s">
        <v>1974</v>
      </c>
      <c r="AX439" s="3">
        <v>0</v>
      </c>
      <c r="AZ439" s="3">
        <v>0</v>
      </c>
      <c r="BA439" s="3">
        <f t="shared" si="165"/>
        <v>6955</v>
      </c>
      <c r="BB439" s="3">
        <f t="shared" si="151"/>
        <v>5072</v>
      </c>
      <c r="BC439" s="3">
        <f t="shared" si="152"/>
        <v>5288</v>
      </c>
      <c r="BD439" s="3">
        <f t="shared" si="153"/>
        <v>6955</v>
      </c>
      <c r="BE439" s="3">
        <f t="shared" si="154"/>
        <v>3532049.3600000008</v>
      </c>
      <c r="BF439" s="3">
        <f t="shared" si="166"/>
        <v>3418964.3600000008</v>
      </c>
      <c r="BG439" s="2">
        <f t="shared" si="155"/>
        <v>660.31876920901811</v>
      </c>
      <c r="BH439" s="6">
        <f t="shared" si="156"/>
        <v>1.4999999999999999E-2</v>
      </c>
      <c r="BI439" s="3">
        <f t="shared" si="167"/>
        <v>1520557.832894719</v>
      </c>
      <c r="BJ439" s="3">
        <f t="shared" si="157"/>
        <v>339403847.37343532</v>
      </c>
      <c r="BK439" s="3">
        <f t="shared" si="168"/>
        <v>0</v>
      </c>
      <c r="BL439" s="3">
        <f t="shared" si="169"/>
        <v>0</v>
      </c>
      <c r="BM439" s="3">
        <f t="shared" si="158"/>
        <v>0</v>
      </c>
      <c r="BN439" s="3">
        <f t="shared" si="159"/>
        <v>0</v>
      </c>
      <c r="BO439" s="3">
        <f t="shared" si="170"/>
        <v>0</v>
      </c>
      <c r="BP439" s="3">
        <f t="shared" si="171"/>
        <v>0</v>
      </c>
      <c r="BQ439" s="3">
        <f t="shared" si="160"/>
        <v>210971846.7622813</v>
      </c>
      <c r="BR439" s="3">
        <f t="shared" si="172"/>
        <v>0</v>
      </c>
      <c r="BS439" s="3">
        <f t="shared" si="173"/>
        <v>0</v>
      </c>
      <c r="BT439" s="3">
        <f t="shared" si="161"/>
        <v>0</v>
      </c>
      <c r="BU439" s="3">
        <f t="shared" si="162"/>
        <v>0</v>
      </c>
      <c r="BV439" s="3">
        <f t="shared" si="163"/>
        <v>0</v>
      </c>
      <c r="BW439" s="3">
        <f t="shared" si="174"/>
        <v>0</v>
      </c>
      <c r="BX439" s="3">
        <f t="shared" si="164"/>
        <v>0</v>
      </c>
      <c r="BY439" s="3">
        <f t="shared" si="175"/>
        <v>2233962.8936090008</v>
      </c>
    </row>
    <row r="440" spans="1:77" x14ac:dyDescent="0.25">
      <c r="A440">
        <v>226907</v>
      </c>
      <c r="B440" t="s">
        <v>506</v>
      </c>
      <c r="C440" s="37">
        <v>42779.493055555555</v>
      </c>
      <c r="D440" s="5" t="s">
        <v>75</v>
      </c>
      <c r="E440" s="2">
        <v>890.08</v>
      </c>
      <c r="F440" s="2">
        <v>84.915000000000006</v>
      </c>
      <c r="G440" s="2">
        <v>43.564999999999998</v>
      </c>
      <c r="H440" s="2">
        <v>0</v>
      </c>
      <c r="I440" s="2">
        <v>0</v>
      </c>
      <c r="J440" s="2">
        <v>0</v>
      </c>
      <c r="K440" s="2">
        <v>0</v>
      </c>
      <c r="L440" s="2">
        <v>60.069000000000003</v>
      </c>
      <c r="M440" s="2">
        <v>48.874000000000002</v>
      </c>
      <c r="N440" s="2">
        <v>722.52200000000005</v>
      </c>
      <c r="O440" s="2">
        <v>0.125</v>
      </c>
      <c r="P440" s="2">
        <v>42.811</v>
      </c>
      <c r="Q440" s="2">
        <v>0</v>
      </c>
      <c r="R440" s="3">
        <v>75695</v>
      </c>
      <c r="S440" s="3">
        <v>0</v>
      </c>
      <c r="T440" s="3">
        <v>-2721</v>
      </c>
      <c r="U440" s="3">
        <v>-106</v>
      </c>
      <c r="V440" s="3">
        <v>0</v>
      </c>
      <c r="W440" s="3">
        <v>135304</v>
      </c>
      <c r="X440" s="3">
        <v>26830</v>
      </c>
      <c r="Y440" s="4">
        <v>1</v>
      </c>
      <c r="Z440" s="4">
        <v>1.05</v>
      </c>
      <c r="AA440" s="5" t="s">
        <v>75</v>
      </c>
      <c r="AB440" s="3">
        <v>177756</v>
      </c>
      <c r="AC440" s="3">
        <v>2370293</v>
      </c>
      <c r="AD440" s="2">
        <v>1374.6586744000001</v>
      </c>
      <c r="AE440" s="3">
        <v>80883423</v>
      </c>
      <c r="AF440" s="3">
        <v>2479911</v>
      </c>
      <c r="AG440" s="3">
        <v>272790</v>
      </c>
      <c r="AH440" s="3">
        <v>2901496</v>
      </c>
      <c r="AI440" s="4">
        <v>1.17</v>
      </c>
      <c r="AJ440" s="3">
        <v>242126848</v>
      </c>
      <c r="AK440" s="3">
        <v>410624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5140</v>
      </c>
      <c r="AR440" s="3">
        <v>5322</v>
      </c>
      <c r="AS440" s="3">
        <v>8098082</v>
      </c>
      <c r="AT440" s="2">
        <v>1508.7550000000001</v>
      </c>
      <c r="AV440" s="5" t="s">
        <v>1928</v>
      </c>
      <c r="BA440" s="3">
        <f t="shared" si="165"/>
        <v>6267</v>
      </c>
      <c r="BB440" s="3">
        <f t="shared" si="151"/>
        <v>5140</v>
      </c>
      <c r="BC440" s="3">
        <f t="shared" si="152"/>
        <v>5322</v>
      </c>
      <c r="BD440" s="3">
        <f t="shared" si="153"/>
        <v>6267</v>
      </c>
      <c r="BE440" s="3">
        <f t="shared" si="154"/>
        <v>8098082.3417600002</v>
      </c>
      <c r="BF440" s="3">
        <f t="shared" si="166"/>
        <v>7889804.3417600002</v>
      </c>
      <c r="BG440" s="2">
        <f t="shared" si="155"/>
        <v>1508.7349959037429</v>
      </c>
      <c r="BH440" s="6">
        <f t="shared" si="156"/>
        <v>1.4999999999999999E-2</v>
      </c>
      <c r="BI440" s="3">
        <f t="shared" si="167"/>
        <v>2385947.0828220528</v>
      </c>
      <c r="BJ440" s="3">
        <f t="shared" si="157"/>
        <v>775489787.89452386</v>
      </c>
      <c r="BK440" s="3">
        <f t="shared" si="168"/>
        <v>0</v>
      </c>
      <c r="BL440" s="3">
        <f t="shared" si="169"/>
        <v>0</v>
      </c>
      <c r="BM440" s="3">
        <f t="shared" si="158"/>
        <v>0</v>
      </c>
      <c r="BN440" s="3">
        <f t="shared" si="159"/>
        <v>0</v>
      </c>
      <c r="BO440" s="3">
        <f t="shared" si="170"/>
        <v>0</v>
      </c>
      <c r="BP440" s="3">
        <f t="shared" si="171"/>
        <v>0</v>
      </c>
      <c r="BQ440" s="3">
        <f t="shared" si="160"/>
        <v>482040831.19124585</v>
      </c>
      <c r="BR440" s="3">
        <f t="shared" si="172"/>
        <v>0</v>
      </c>
      <c r="BS440" s="3">
        <f t="shared" si="173"/>
        <v>0</v>
      </c>
      <c r="BT440" s="3">
        <f t="shared" si="161"/>
        <v>0</v>
      </c>
      <c r="BU440" s="3">
        <f t="shared" si="162"/>
        <v>0</v>
      </c>
      <c r="BV440" s="3">
        <f t="shared" si="163"/>
        <v>0</v>
      </c>
      <c r="BW440" s="3">
        <f t="shared" si="174"/>
        <v>0</v>
      </c>
      <c r="BX440" s="3">
        <f t="shared" si="164"/>
        <v>0</v>
      </c>
      <c r="BY440" s="3">
        <f t="shared" si="175"/>
        <v>5676813.8617599998</v>
      </c>
    </row>
    <row r="441" spans="1:77" x14ac:dyDescent="0.25">
      <c r="A441">
        <v>113902</v>
      </c>
      <c r="B441" t="s">
        <v>507</v>
      </c>
      <c r="C441" s="37">
        <v>42779.493055555555</v>
      </c>
      <c r="D441" s="5" t="s">
        <v>75</v>
      </c>
      <c r="E441" s="2">
        <v>376.63900000000001</v>
      </c>
      <c r="F441" s="2">
        <v>43.561</v>
      </c>
      <c r="G441" s="2">
        <v>11.48</v>
      </c>
      <c r="H441" s="2">
        <v>0</v>
      </c>
      <c r="I441" s="2">
        <v>0</v>
      </c>
      <c r="J441" s="2">
        <v>0</v>
      </c>
      <c r="K441" s="2">
        <v>0</v>
      </c>
      <c r="L441" s="2">
        <v>42</v>
      </c>
      <c r="M441" s="2">
        <v>20</v>
      </c>
      <c r="N441" s="2">
        <v>334</v>
      </c>
      <c r="O441" s="2">
        <v>0</v>
      </c>
      <c r="P441" s="2">
        <v>7.7649999999999997</v>
      </c>
      <c r="Q441" s="2">
        <v>0</v>
      </c>
      <c r="R441" s="3">
        <v>43450</v>
      </c>
      <c r="S441" s="3">
        <v>0</v>
      </c>
      <c r="T441" s="3">
        <v>-2805</v>
      </c>
      <c r="U441" s="3">
        <v>-109</v>
      </c>
      <c r="V441" s="3">
        <v>0</v>
      </c>
      <c r="W441" s="3">
        <v>60980</v>
      </c>
      <c r="X441" s="3">
        <v>5002</v>
      </c>
      <c r="Y441" s="4">
        <v>0.93330000000000002</v>
      </c>
      <c r="Z441" s="4">
        <v>1.04</v>
      </c>
      <c r="AA441" s="5" t="s">
        <v>75</v>
      </c>
      <c r="AB441" s="3">
        <v>262679</v>
      </c>
      <c r="AC441" s="3">
        <v>2766893</v>
      </c>
      <c r="AD441" s="2">
        <v>1149.6408285</v>
      </c>
      <c r="AE441" s="3">
        <v>138765590</v>
      </c>
      <c r="AF441" s="3">
        <v>2425037</v>
      </c>
      <c r="AG441" s="3">
        <v>121343</v>
      </c>
      <c r="AH441" s="3">
        <v>2702281</v>
      </c>
      <c r="AI441" s="4">
        <v>1.04</v>
      </c>
      <c r="AJ441" s="3">
        <v>249539339</v>
      </c>
      <c r="AK441" s="3">
        <v>172672</v>
      </c>
      <c r="AL441" s="3">
        <v>2</v>
      </c>
      <c r="AM441" s="3">
        <v>4000</v>
      </c>
      <c r="AN441" s="3">
        <v>71000</v>
      </c>
      <c r="AO441" s="3">
        <v>0</v>
      </c>
      <c r="AP441" s="3">
        <v>0</v>
      </c>
      <c r="AQ441" s="3">
        <v>4797</v>
      </c>
      <c r="AR441" s="3">
        <v>4933</v>
      </c>
      <c r="AS441" s="3">
        <v>3705844</v>
      </c>
      <c r="AT441" s="2">
        <v>741.00099999999998</v>
      </c>
      <c r="AU441" s="2">
        <v>776.63</v>
      </c>
      <c r="AV441" s="5" t="s">
        <v>1647</v>
      </c>
      <c r="AW441" s="3">
        <v>0</v>
      </c>
      <c r="AX441" s="3">
        <v>638</v>
      </c>
      <c r="AY441" s="3">
        <v>0</v>
      </c>
      <c r="AZ441" s="3">
        <v>27</v>
      </c>
      <c r="BA441" s="3">
        <f t="shared" si="165"/>
        <v>6442</v>
      </c>
      <c r="BB441" s="3">
        <f t="shared" si="151"/>
        <v>4797</v>
      </c>
      <c r="BC441" s="3">
        <f t="shared" si="152"/>
        <v>4933</v>
      </c>
      <c r="BD441" s="3">
        <f t="shared" si="153"/>
        <v>6442</v>
      </c>
      <c r="BE441" s="3">
        <f t="shared" si="154"/>
        <v>3705843.9890000001</v>
      </c>
      <c r="BF441" s="3">
        <f t="shared" si="166"/>
        <v>3604218.9890000001</v>
      </c>
      <c r="BG441" s="2">
        <f t="shared" si="155"/>
        <v>740.99142313483912</v>
      </c>
      <c r="BH441" s="6">
        <f t="shared" si="156"/>
        <v>1.4999999999999999E-2</v>
      </c>
      <c r="BI441" s="3">
        <f t="shared" si="167"/>
        <v>1780013.4058397429</v>
      </c>
      <c r="BJ441" s="3">
        <f t="shared" si="157"/>
        <v>380869591.49130732</v>
      </c>
      <c r="BK441" s="3">
        <f t="shared" si="168"/>
        <v>0</v>
      </c>
      <c r="BL441" s="3">
        <f t="shared" si="169"/>
        <v>0</v>
      </c>
      <c r="BM441" s="3">
        <f t="shared" si="158"/>
        <v>0</v>
      </c>
      <c r="BN441" s="3">
        <f t="shared" si="159"/>
        <v>0</v>
      </c>
      <c r="BO441" s="3">
        <f t="shared" si="170"/>
        <v>0</v>
      </c>
      <c r="BP441" s="3">
        <f t="shared" si="171"/>
        <v>0</v>
      </c>
      <c r="BQ441" s="3">
        <f t="shared" si="160"/>
        <v>236746759.6915811</v>
      </c>
      <c r="BR441" s="3">
        <f t="shared" si="172"/>
        <v>12792579.3084189</v>
      </c>
      <c r="BS441" s="3">
        <f t="shared" si="173"/>
        <v>6220.6221962520885</v>
      </c>
      <c r="BT441" s="3">
        <f t="shared" si="161"/>
        <v>155.36263202171901</v>
      </c>
      <c r="BU441" s="3">
        <f t="shared" si="162"/>
        <v>27</v>
      </c>
      <c r="BV441" s="3">
        <f t="shared" si="163"/>
        <v>163.44124683328576</v>
      </c>
      <c r="BW441" s="3">
        <f t="shared" si="174"/>
        <v>0</v>
      </c>
      <c r="BX441" s="3">
        <f t="shared" si="164"/>
        <v>0</v>
      </c>
      <c r="BY441" s="3">
        <f t="shared" si="175"/>
        <v>1376893.3381130002</v>
      </c>
    </row>
    <row r="442" spans="1:77" x14ac:dyDescent="0.25">
      <c r="A442">
        <v>220906</v>
      </c>
      <c r="B442" t="s">
        <v>508</v>
      </c>
      <c r="C442" s="37">
        <v>42779.493055555555</v>
      </c>
      <c r="D442" s="5" t="s">
        <v>75</v>
      </c>
      <c r="E442" s="2">
        <v>12451.357</v>
      </c>
      <c r="F442" s="2">
        <v>872.64300000000003</v>
      </c>
      <c r="G442" s="2">
        <v>237.85</v>
      </c>
      <c r="H442" s="2">
        <v>0</v>
      </c>
      <c r="I442" s="2">
        <v>0</v>
      </c>
      <c r="J442" s="2">
        <v>0</v>
      </c>
      <c r="K442" s="2">
        <v>0</v>
      </c>
      <c r="L442" s="2">
        <v>569.47</v>
      </c>
      <c r="M442" s="2">
        <v>665.10400000000004</v>
      </c>
      <c r="N442" s="2">
        <v>3367.86</v>
      </c>
      <c r="O442" s="2">
        <v>1.3</v>
      </c>
      <c r="P442" s="2">
        <v>1083.18</v>
      </c>
      <c r="Q442" s="2">
        <v>0</v>
      </c>
      <c r="R442" s="3">
        <v>1152489</v>
      </c>
      <c r="S442" s="3">
        <v>0</v>
      </c>
      <c r="T442" s="3">
        <v>0</v>
      </c>
      <c r="U442" s="3">
        <v>0</v>
      </c>
      <c r="V442" s="3">
        <v>0</v>
      </c>
      <c r="W442" s="3">
        <v>632540</v>
      </c>
      <c r="X442" s="3">
        <v>596399</v>
      </c>
      <c r="Y442" s="4">
        <v>0.98070000000000002</v>
      </c>
      <c r="Z442" s="4">
        <v>1.1299999999999999</v>
      </c>
      <c r="AA442" s="5" t="s">
        <v>75</v>
      </c>
      <c r="AB442" s="3">
        <v>6885776</v>
      </c>
      <c r="AC442" s="3">
        <v>26394237</v>
      </c>
      <c r="AD442" s="2">
        <v>11161.198842</v>
      </c>
      <c r="AE442" s="3">
        <v>3615945336</v>
      </c>
      <c r="AF442" s="3">
        <v>114448793</v>
      </c>
      <c r="AG442" s="3">
        <v>0</v>
      </c>
      <c r="AH442" s="3">
        <v>121369170</v>
      </c>
      <c r="AI442" s="4">
        <v>1.04</v>
      </c>
      <c r="AJ442" s="3">
        <v>11046282115</v>
      </c>
      <c r="AK442" s="3">
        <v>5154670</v>
      </c>
      <c r="AL442" s="3">
        <v>0</v>
      </c>
      <c r="AM442" s="3">
        <v>0</v>
      </c>
      <c r="AN442" s="3">
        <v>961111</v>
      </c>
      <c r="AO442" s="3">
        <v>0</v>
      </c>
      <c r="AP442" s="3">
        <v>0</v>
      </c>
      <c r="AQ442" s="3">
        <v>5041</v>
      </c>
      <c r="AR442" s="3">
        <v>5506</v>
      </c>
      <c r="AS442" s="3">
        <v>85582245</v>
      </c>
      <c r="AT442" s="2">
        <v>15921.527</v>
      </c>
      <c r="AU442" s="2">
        <v>15764.311</v>
      </c>
      <c r="AV442" s="5" t="s">
        <v>1914</v>
      </c>
      <c r="AW442" s="3">
        <v>33590722</v>
      </c>
      <c r="AX442" s="3">
        <v>0</v>
      </c>
      <c r="AY442" s="3">
        <v>458121</v>
      </c>
      <c r="AZ442" s="3">
        <v>0</v>
      </c>
      <c r="BA442" s="3">
        <f t="shared" si="165"/>
        <v>5506</v>
      </c>
      <c r="BB442" s="3">
        <f t="shared" si="151"/>
        <v>5041</v>
      </c>
      <c r="BC442" s="3">
        <f t="shared" si="152"/>
        <v>5506</v>
      </c>
      <c r="BD442" s="3">
        <f t="shared" si="153"/>
        <v>5506</v>
      </c>
      <c r="BE442" s="3">
        <f t="shared" si="154"/>
        <v>85582246.919880003</v>
      </c>
      <c r="BF442" s="3">
        <f t="shared" si="166"/>
        <v>83797217.919880003</v>
      </c>
      <c r="BG442" s="2">
        <f t="shared" si="155"/>
        <v>15921.194433054949</v>
      </c>
      <c r="BH442" s="6">
        <f t="shared" si="156"/>
        <v>1.4999999999999999E-2</v>
      </c>
      <c r="BI442" s="3">
        <f t="shared" si="167"/>
        <v>42318506.063643172</v>
      </c>
      <c r="BJ442" s="3">
        <f t="shared" si="157"/>
        <v>8183493938.5902433</v>
      </c>
      <c r="BK442" s="3">
        <f t="shared" si="168"/>
        <v>2862788176.4097567</v>
      </c>
      <c r="BL442" s="3">
        <f t="shared" si="169"/>
        <v>29660898.390405424</v>
      </c>
      <c r="BM442" s="3">
        <f t="shared" si="158"/>
        <v>5325.4732216297371</v>
      </c>
      <c r="BN442" s="3">
        <f t="shared" si="159"/>
        <v>445570.14418828895</v>
      </c>
      <c r="BO442" s="3">
        <f t="shared" si="170"/>
        <v>234881.85436961422</v>
      </c>
      <c r="BP442" s="3">
        <f t="shared" si="171"/>
        <v>29215328.246217132</v>
      </c>
      <c r="BQ442" s="3">
        <f t="shared" si="160"/>
        <v>5086821621.3610563</v>
      </c>
      <c r="BR442" s="3">
        <f t="shared" si="172"/>
        <v>5959460493.6389437</v>
      </c>
      <c r="BS442" s="3">
        <f t="shared" si="173"/>
        <v>0</v>
      </c>
      <c r="BT442" s="3">
        <f t="shared" si="161"/>
        <v>0</v>
      </c>
      <c r="BU442" s="3">
        <f t="shared" si="162"/>
        <v>0</v>
      </c>
      <c r="BV442" s="3">
        <f t="shared" si="163"/>
        <v>0</v>
      </c>
      <c r="BW442" s="3">
        <f t="shared" si="174"/>
        <v>0</v>
      </c>
      <c r="BX442" s="3">
        <f t="shared" si="164"/>
        <v>29215328.246217132</v>
      </c>
      <c r="BY442" s="3">
        <f t="shared" si="175"/>
        <v>0</v>
      </c>
    </row>
    <row r="443" spans="1:77" x14ac:dyDescent="0.25">
      <c r="A443">
        <v>15835</v>
      </c>
      <c r="B443" t="s">
        <v>509</v>
      </c>
      <c r="C443" s="37">
        <v>42776.52847222222</v>
      </c>
      <c r="D443" s="5" t="s">
        <v>76</v>
      </c>
      <c r="E443" s="2">
        <v>2208.7510000000002</v>
      </c>
      <c r="F443" s="2">
        <v>73.69</v>
      </c>
      <c r="G443" s="2">
        <v>12.353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318.16000000000003</v>
      </c>
      <c r="O443" s="2">
        <v>0</v>
      </c>
      <c r="P443" s="2">
        <v>84.662999999999997</v>
      </c>
      <c r="Q443" s="2">
        <v>0</v>
      </c>
      <c r="R443" s="3">
        <v>34642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54735</v>
      </c>
      <c r="Y443" s="4">
        <v>0</v>
      </c>
      <c r="Z443" s="4">
        <v>1</v>
      </c>
      <c r="AA443" s="5" t="s">
        <v>75</v>
      </c>
      <c r="AB443" s="3">
        <v>0</v>
      </c>
      <c r="AC443" s="3">
        <v>0</v>
      </c>
      <c r="AD443" s="2">
        <v>0</v>
      </c>
      <c r="AE443" s="3">
        <v>0</v>
      </c>
      <c r="AF443" s="3">
        <v>0</v>
      </c>
      <c r="AG443" s="3">
        <v>0</v>
      </c>
      <c r="AH443" s="3">
        <v>0</v>
      </c>
      <c r="AI443" s="4">
        <v>0</v>
      </c>
      <c r="AJ443" s="3">
        <v>0</v>
      </c>
      <c r="AK443" s="3">
        <v>755335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5050</v>
      </c>
      <c r="AR443" s="3">
        <v>5334</v>
      </c>
      <c r="AS443" s="3">
        <v>15344587</v>
      </c>
      <c r="AT443" s="2">
        <v>2951.047</v>
      </c>
      <c r="AV443" s="5" t="s">
        <v>2031</v>
      </c>
      <c r="AX443" s="3">
        <v>0</v>
      </c>
      <c r="AZ443" s="3">
        <v>0</v>
      </c>
      <c r="BA443" s="3">
        <f t="shared" si="165"/>
        <v>6465</v>
      </c>
      <c r="BB443" s="3">
        <f t="shared" si="151"/>
        <v>5050</v>
      </c>
      <c r="BC443" s="3">
        <f t="shared" si="152"/>
        <v>5335</v>
      </c>
      <c r="BD443" s="3">
        <f t="shared" si="153"/>
        <v>6465</v>
      </c>
      <c r="BE443" s="3">
        <f t="shared" si="154"/>
        <v>15344586.934000002</v>
      </c>
      <c r="BF443" s="3">
        <f t="shared" si="166"/>
        <v>15309944.934000002</v>
      </c>
      <c r="BG443" s="2">
        <f t="shared" si="155"/>
        <v>2950.6950762216638</v>
      </c>
      <c r="BH443" s="6">
        <f t="shared" si="156"/>
        <v>1.4999999999999999E-2</v>
      </c>
      <c r="BI443" s="3">
        <f t="shared" si="167"/>
        <v>0</v>
      </c>
      <c r="BJ443" s="3">
        <f t="shared" si="157"/>
        <v>1516657269.1779351</v>
      </c>
      <c r="BK443" s="3">
        <f t="shared" si="168"/>
        <v>0</v>
      </c>
      <c r="BL443" s="3">
        <f t="shared" si="169"/>
        <v>0</v>
      </c>
      <c r="BM443" s="3">
        <f t="shared" si="158"/>
        <v>0</v>
      </c>
      <c r="BN443" s="3">
        <f t="shared" si="159"/>
        <v>0</v>
      </c>
      <c r="BO443" s="3">
        <f t="shared" si="170"/>
        <v>0</v>
      </c>
      <c r="BP443" s="3">
        <f t="shared" si="171"/>
        <v>0</v>
      </c>
      <c r="BQ443" s="3">
        <f t="shared" si="160"/>
        <v>942747076.85282159</v>
      </c>
      <c r="BR443" s="3">
        <f t="shared" si="172"/>
        <v>0</v>
      </c>
      <c r="BS443" s="3">
        <f t="shared" si="173"/>
        <v>0</v>
      </c>
      <c r="BT443" s="3">
        <f t="shared" si="161"/>
        <v>0</v>
      </c>
      <c r="BU443" s="3">
        <f t="shared" si="162"/>
        <v>0</v>
      </c>
      <c r="BV443" s="3">
        <f t="shared" si="163"/>
        <v>0</v>
      </c>
      <c r="BW443" s="3">
        <f t="shared" si="174"/>
        <v>0</v>
      </c>
      <c r="BX443" s="3">
        <f t="shared" si="164"/>
        <v>0</v>
      </c>
      <c r="BY443" s="3">
        <f t="shared" si="175"/>
        <v>15344586.934000002</v>
      </c>
    </row>
    <row r="444" spans="1:77" x14ac:dyDescent="0.25">
      <c r="A444">
        <v>116905</v>
      </c>
      <c r="B444" t="s">
        <v>510</v>
      </c>
      <c r="C444" s="37">
        <v>42779.493055555555</v>
      </c>
      <c r="D444" s="5" t="s">
        <v>75</v>
      </c>
      <c r="E444" s="2">
        <v>3970.2669999999998</v>
      </c>
      <c r="F444" s="2">
        <v>478.44199999999898</v>
      </c>
      <c r="G444" s="2">
        <v>39.002000000000002</v>
      </c>
      <c r="H444" s="2">
        <v>2.661</v>
      </c>
      <c r="I444" s="2">
        <v>0</v>
      </c>
      <c r="J444" s="2">
        <v>0</v>
      </c>
      <c r="K444" s="2">
        <v>0</v>
      </c>
      <c r="L444" s="2">
        <v>251.06299999999999</v>
      </c>
      <c r="M444" s="2">
        <v>218.91300000000001</v>
      </c>
      <c r="N444" s="2">
        <v>3305.95099999999</v>
      </c>
      <c r="O444" s="2">
        <v>1.129</v>
      </c>
      <c r="P444" s="2">
        <v>776.822</v>
      </c>
      <c r="Q444" s="2">
        <v>0</v>
      </c>
      <c r="R444" s="3">
        <v>299871</v>
      </c>
      <c r="S444" s="3">
        <v>0</v>
      </c>
      <c r="T444" s="3">
        <v>-19902</v>
      </c>
      <c r="U444" s="3">
        <v>-770</v>
      </c>
      <c r="V444" s="3">
        <v>0</v>
      </c>
      <c r="W444" s="3">
        <v>243220</v>
      </c>
      <c r="X444" s="3">
        <v>432845</v>
      </c>
      <c r="Y444" s="4">
        <v>1</v>
      </c>
      <c r="Z444" s="4">
        <v>1.08</v>
      </c>
      <c r="AA444" s="5" t="s">
        <v>75</v>
      </c>
      <c r="AB444" s="3">
        <v>1840231</v>
      </c>
      <c r="AC444" s="3">
        <v>14276688</v>
      </c>
      <c r="AD444" s="2">
        <v>6136.3279943999996</v>
      </c>
      <c r="AE444" s="3">
        <v>793380847</v>
      </c>
      <c r="AF444" s="3">
        <v>18551632</v>
      </c>
      <c r="AG444" s="3">
        <v>0</v>
      </c>
      <c r="AH444" s="3">
        <v>19293697</v>
      </c>
      <c r="AI444" s="4">
        <v>1.04</v>
      </c>
      <c r="AJ444" s="3">
        <v>1771083011</v>
      </c>
      <c r="AK444" s="3">
        <v>1880589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5140</v>
      </c>
      <c r="AR444" s="3">
        <v>5432</v>
      </c>
      <c r="AS444" s="3">
        <v>31776063</v>
      </c>
      <c r="AT444" s="2">
        <v>5917.0459999999903</v>
      </c>
      <c r="AV444" s="5" t="s">
        <v>1660</v>
      </c>
      <c r="AX444" s="3">
        <v>0</v>
      </c>
      <c r="AZ444" s="3">
        <v>0</v>
      </c>
      <c r="BA444" s="3">
        <f t="shared" si="165"/>
        <v>5572</v>
      </c>
      <c r="BB444" s="3">
        <f t="shared" si="151"/>
        <v>5140</v>
      </c>
      <c r="BC444" s="3">
        <f t="shared" si="152"/>
        <v>5432</v>
      </c>
      <c r="BD444" s="3">
        <f t="shared" si="153"/>
        <v>5572</v>
      </c>
      <c r="BE444" s="3">
        <f t="shared" si="154"/>
        <v>31776062.873199984</v>
      </c>
      <c r="BF444" s="3">
        <f t="shared" si="166"/>
        <v>31252873.873199984</v>
      </c>
      <c r="BG444" s="2">
        <f t="shared" si="155"/>
        <v>5916.9001139570346</v>
      </c>
      <c r="BH444" s="6">
        <f t="shared" si="156"/>
        <v>1.4999999999999999E-2</v>
      </c>
      <c r="BI444" s="3">
        <f t="shared" si="167"/>
        <v>13660007.909872426</v>
      </c>
      <c r="BJ444" s="3">
        <f t="shared" si="157"/>
        <v>3041286658.573916</v>
      </c>
      <c r="BK444" s="3">
        <f t="shared" si="168"/>
        <v>0</v>
      </c>
      <c r="BL444" s="3">
        <f t="shared" si="169"/>
        <v>0</v>
      </c>
      <c r="BM444" s="3">
        <f t="shared" si="158"/>
        <v>0</v>
      </c>
      <c r="BN444" s="3">
        <f t="shared" si="159"/>
        <v>0</v>
      </c>
      <c r="BO444" s="3">
        <f t="shared" si="170"/>
        <v>0</v>
      </c>
      <c r="BP444" s="3">
        <f t="shared" si="171"/>
        <v>0</v>
      </c>
      <c r="BQ444" s="3">
        <f t="shared" si="160"/>
        <v>1890449586.4092727</v>
      </c>
      <c r="BR444" s="3">
        <f t="shared" si="172"/>
        <v>0</v>
      </c>
      <c r="BS444" s="3">
        <f t="shared" si="173"/>
        <v>0</v>
      </c>
      <c r="BT444" s="3">
        <f t="shared" si="161"/>
        <v>0</v>
      </c>
      <c r="BU444" s="3">
        <f t="shared" si="162"/>
        <v>0</v>
      </c>
      <c r="BV444" s="3">
        <f t="shared" si="163"/>
        <v>0</v>
      </c>
      <c r="BW444" s="3">
        <f t="shared" si="174"/>
        <v>0</v>
      </c>
      <c r="BX444" s="3">
        <f t="shared" si="164"/>
        <v>0</v>
      </c>
      <c r="BY444" s="3">
        <f t="shared" si="175"/>
        <v>14065232.763199985</v>
      </c>
    </row>
    <row r="445" spans="1:77" x14ac:dyDescent="0.25">
      <c r="A445">
        <v>165902</v>
      </c>
      <c r="B445" t="s">
        <v>511</v>
      </c>
      <c r="C445" s="37">
        <v>42779.493055555555</v>
      </c>
      <c r="D445" s="5" t="s">
        <v>75</v>
      </c>
      <c r="E445" s="2">
        <v>2087.7040000000002</v>
      </c>
      <c r="F445" s="2">
        <v>104.074</v>
      </c>
      <c r="G445" s="2">
        <v>14.695</v>
      </c>
      <c r="H445" s="2">
        <v>0</v>
      </c>
      <c r="I445" s="2">
        <v>0</v>
      </c>
      <c r="J445" s="2">
        <v>0</v>
      </c>
      <c r="K445" s="2">
        <v>0</v>
      </c>
      <c r="L445" s="2">
        <v>72.013999999999996</v>
      </c>
      <c r="M445" s="2">
        <v>109.67400000000001</v>
      </c>
      <c r="N445" s="2">
        <v>843.31200000000001</v>
      </c>
      <c r="O445" s="2">
        <v>0</v>
      </c>
      <c r="P445" s="2">
        <v>128.38999999999999</v>
      </c>
      <c r="Q445" s="2">
        <v>0</v>
      </c>
      <c r="R445" s="3">
        <v>156133</v>
      </c>
      <c r="S445" s="3">
        <v>0</v>
      </c>
      <c r="T445" s="3">
        <v>0</v>
      </c>
      <c r="U445" s="3">
        <v>0</v>
      </c>
      <c r="V445" s="3">
        <v>0</v>
      </c>
      <c r="W445" s="3">
        <v>191617</v>
      </c>
      <c r="X445" s="3">
        <v>75301</v>
      </c>
      <c r="Y445" s="4">
        <v>0.99980000000000002</v>
      </c>
      <c r="Z445" s="4">
        <v>1.0900000000000001</v>
      </c>
      <c r="AA445" s="5" t="s">
        <v>75</v>
      </c>
      <c r="AB445" s="3">
        <v>715434</v>
      </c>
      <c r="AC445" s="3">
        <v>3817313</v>
      </c>
      <c r="AD445" s="2">
        <v>1585.7093238</v>
      </c>
      <c r="AE445" s="3">
        <v>185125075</v>
      </c>
      <c r="AF445" s="3">
        <v>14827378</v>
      </c>
      <c r="AG445" s="3">
        <v>1634303</v>
      </c>
      <c r="AH445" s="3">
        <v>17351502</v>
      </c>
      <c r="AI445" s="4">
        <v>1.17</v>
      </c>
      <c r="AJ445" s="3">
        <v>1447016130</v>
      </c>
      <c r="AK445" s="3">
        <v>860306</v>
      </c>
      <c r="AL445" s="3">
        <v>0</v>
      </c>
      <c r="AM445" s="3">
        <v>0</v>
      </c>
      <c r="AN445" s="3">
        <v>152616</v>
      </c>
      <c r="AO445" s="3">
        <v>0</v>
      </c>
      <c r="AP445" s="3">
        <v>0</v>
      </c>
      <c r="AQ445" s="3">
        <v>5139</v>
      </c>
      <c r="AR445" s="3">
        <v>5467</v>
      </c>
      <c r="AS445" s="3">
        <v>15009216</v>
      </c>
      <c r="AT445" s="2">
        <v>2767.404</v>
      </c>
      <c r="AU445" s="2">
        <v>3018.6660000000002</v>
      </c>
      <c r="AV445" s="5" t="s">
        <v>1287</v>
      </c>
      <c r="AW445" s="3">
        <v>0</v>
      </c>
      <c r="AX445" s="3">
        <v>405525</v>
      </c>
      <c r="AY445" s="3">
        <v>0</v>
      </c>
      <c r="AZ445" s="3">
        <v>17053</v>
      </c>
      <c r="BA445" s="3">
        <f t="shared" si="165"/>
        <v>5865</v>
      </c>
      <c r="BB445" s="3">
        <f t="shared" si="151"/>
        <v>5139</v>
      </c>
      <c r="BC445" s="3">
        <f t="shared" si="152"/>
        <v>5467</v>
      </c>
      <c r="BD445" s="3">
        <f t="shared" si="153"/>
        <v>5865</v>
      </c>
      <c r="BE445" s="3">
        <f t="shared" si="154"/>
        <v>15009215.883199999</v>
      </c>
      <c r="BF445" s="3">
        <f t="shared" si="166"/>
        <v>14661465.883199999</v>
      </c>
      <c r="BG445" s="2">
        <f t="shared" si="155"/>
        <v>2767.3961324816914</v>
      </c>
      <c r="BH445" s="6">
        <f t="shared" si="156"/>
        <v>1.4999999999999999E-2</v>
      </c>
      <c r="BI445" s="3">
        <f t="shared" si="167"/>
        <v>7050290.4309131531</v>
      </c>
      <c r="BJ445" s="3">
        <f t="shared" si="157"/>
        <v>1422441612.0955894</v>
      </c>
      <c r="BK445" s="3">
        <f t="shared" si="168"/>
        <v>24574517.904410601</v>
      </c>
      <c r="BL445" s="3">
        <f t="shared" si="169"/>
        <v>251811.7514947562</v>
      </c>
      <c r="BM445" s="3">
        <f t="shared" si="158"/>
        <v>5266.8882771887274</v>
      </c>
      <c r="BN445" s="3">
        <f t="shared" si="159"/>
        <v>0</v>
      </c>
      <c r="BO445" s="3">
        <f t="shared" si="170"/>
        <v>2214.8228012839299</v>
      </c>
      <c r="BP445" s="3">
        <f t="shared" si="171"/>
        <v>251811.7514947562</v>
      </c>
      <c r="BQ445" s="3">
        <f t="shared" si="160"/>
        <v>884183064.32790041</v>
      </c>
      <c r="BR445" s="3">
        <f t="shared" si="172"/>
        <v>562833065.67209959</v>
      </c>
      <c r="BS445" s="3">
        <f t="shared" si="173"/>
        <v>635680.38300105836</v>
      </c>
      <c r="BT445" s="3">
        <f t="shared" si="161"/>
        <v>360.85279056288056</v>
      </c>
      <c r="BU445" s="3">
        <f t="shared" si="162"/>
        <v>17053</v>
      </c>
      <c r="BV445" s="3">
        <f t="shared" si="163"/>
        <v>5591.1584675545391</v>
      </c>
      <c r="BW445" s="3">
        <f t="shared" si="174"/>
        <v>613036.22453350388</v>
      </c>
      <c r="BX445" s="3">
        <f t="shared" si="164"/>
        <v>864847.97602826008</v>
      </c>
      <c r="BY445" s="3">
        <f t="shared" si="175"/>
        <v>541948.61545999907</v>
      </c>
    </row>
    <row r="446" spans="1:77" x14ac:dyDescent="0.25">
      <c r="A446">
        <v>205902</v>
      </c>
      <c r="B446" t="s">
        <v>512</v>
      </c>
      <c r="C446" s="37">
        <v>42779.493055555555</v>
      </c>
      <c r="D446" s="5" t="s">
        <v>75</v>
      </c>
      <c r="E446" s="2">
        <v>4149.2389999999996</v>
      </c>
      <c r="F446" s="2">
        <v>457.67899999999997</v>
      </c>
      <c r="G446" s="2">
        <v>29.693000000000001</v>
      </c>
      <c r="H446" s="2">
        <v>0.34100000000000003</v>
      </c>
      <c r="I446" s="2">
        <v>0</v>
      </c>
      <c r="J446" s="2">
        <v>0</v>
      </c>
      <c r="K446" s="2">
        <v>0</v>
      </c>
      <c r="L446" s="2">
        <v>146.62200000000001</v>
      </c>
      <c r="M446" s="2">
        <v>222.245</v>
      </c>
      <c r="N446" s="2">
        <v>2192.2260000000001</v>
      </c>
      <c r="O446" s="2">
        <v>0.57799999999999996</v>
      </c>
      <c r="P446" s="2">
        <v>98.796999999999997</v>
      </c>
      <c r="Q446" s="2">
        <v>0</v>
      </c>
      <c r="R446" s="3">
        <v>367316</v>
      </c>
      <c r="S446" s="3">
        <v>0</v>
      </c>
      <c r="T446" s="3">
        <v>-18589</v>
      </c>
      <c r="U446" s="3">
        <v>-719</v>
      </c>
      <c r="V446" s="3">
        <v>107640</v>
      </c>
      <c r="W446" s="3">
        <v>183464</v>
      </c>
      <c r="X446" s="3">
        <v>55168</v>
      </c>
      <c r="Y446" s="4">
        <v>1</v>
      </c>
      <c r="Z446" s="4">
        <v>1.0900000000000001</v>
      </c>
      <c r="AA446" s="5" t="s">
        <v>75</v>
      </c>
      <c r="AB446" s="3">
        <v>1572032</v>
      </c>
      <c r="AC446" s="3">
        <v>10185436</v>
      </c>
      <c r="AD446" s="2">
        <v>4439.9499420000002</v>
      </c>
      <c r="AE446" s="3">
        <v>521219462</v>
      </c>
      <c r="AF446" s="3">
        <v>17117009</v>
      </c>
      <c r="AG446" s="3">
        <v>1882871</v>
      </c>
      <c r="AH446" s="3">
        <v>20026901</v>
      </c>
      <c r="AI446" s="4">
        <v>1.17</v>
      </c>
      <c r="AJ446" s="3">
        <v>1654202292</v>
      </c>
      <c r="AK446" s="3">
        <v>1691874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5140</v>
      </c>
      <c r="AR446" s="3">
        <v>5468</v>
      </c>
      <c r="AS446" s="3">
        <v>30319587</v>
      </c>
      <c r="AT446" s="2">
        <v>5601.2209999999995</v>
      </c>
      <c r="AV446" s="5" t="s">
        <v>1886</v>
      </c>
      <c r="BA446" s="3">
        <f t="shared" si="165"/>
        <v>5584</v>
      </c>
      <c r="BB446" s="3">
        <f t="shared" si="151"/>
        <v>5140</v>
      </c>
      <c r="BC446" s="3">
        <f t="shared" si="152"/>
        <v>5468</v>
      </c>
      <c r="BD446" s="3">
        <f t="shared" si="153"/>
        <v>5584</v>
      </c>
      <c r="BE446" s="3">
        <f t="shared" si="154"/>
        <v>30319586.827519994</v>
      </c>
      <c r="BF446" s="3">
        <f t="shared" si="166"/>
        <v>29679755.827519994</v>
      </c>
      <c r="BG446" s="2">
        <f t="shared" si="155"/>
        <v>5601.0856553860613</v>
      </c>
      <c r="BH446" s="6">
        <f t="shared" si="156"/>
        <v>1.4999999999999999E-2</v>
      </c>
      <c r="BI446" s="3">
        <f t="shared" si="167"/>
        <v>13140407.043420069</v>
      </c>
      <c r="BJ446" s="3">
        <f t="shared" si="157"/>
        <v>2878958026.8684354</v>
      </c>
      <c r="BK446" s="3">
        <f t="shared" si="168"/>
        <v>0</v>
      </c>
      <c r="BL446" s="3">
        <f t="shared" si="169"/>
        <v>0</v>
      </c>
      <c r="BM446" s="3">
        <f t="shared" si="158"/>
        <v>0</v>
      </c>
      <c r="BN446" s="3">
        <f t="shared" si="159"/>
        <v>0</v>
      </c>
      <c r="BO446" s="3">
        <f t="shared" si="170"/>
        <v>0</v>
      </c>
      <c r="BP446" s="3">
        <f t="shared" si="171"/>
        <v>0</v>
      </c>
      <c r="BQ446" s="3">
        <f t="shared" si="160"/>
        <v>1789546866.8958466</v>
      </c>
      <c r="BR446" s="3">
        <f t="shared" si="172"/>
        <v>0</v>
      </c>
      <c r="BS446" s="3">
        <f t="shared" si="173"/>
        <v>0</v>
      </c>
      <c r="BT446" s="3">
        <f t="shared" si="161"/>
        <v>0</v>
      </c>
      <c r="BU446" s="3">
        <f t="shared" si="162"/>
        <v>0</v>
      </c>
      <c r="BV446" s="3">
        <f t="shared" si="163"/>
        <v>0</v>
      </c>
      <c r="BW446" s="3">
        <f t="shared" si="174"/>
        <v>0</v>
      </c>
      <c r="BX446" s="3">
        <f t="shared" si="164"/>
        <v>0</v>
      </c>
      <c r="BY446" s="3">
        <f t="shared" si="175"/>
        <v>13777563.907519994</v>
      </c>
    </row>
    <row r="447" spans="1:77" x14ac:dyDescent="0.25">
      <c r="A447">
        <v>147902</v>
      </c>
      <c r="B447" t="s">
        <v>513</v>
      </c>
      <c r="C447" s="37">
        <v>42779.493055555555</v>
      </c>
      <c r="D447" s="5" t="s">
        <v>75</v>
      </c>
      <c r="E447" s="2">
        <v>1553.9359999999999</v>
      </c>
      <c r="F447" s="2">
        <v>208.447</v>
      </c>
      <c r="G447" s="2">
        <v>25.315000000000001</v>
      </c>
      <c r="H447" s="2">
        <v>1.5680000000000001</v>
      </c>
      <c r="I447" s="2">
        <v>0</v>
      </c>
      <c r="J447" s="2">
        <v>0</v>
      </c>
      <c r="K447" s="2">
        <v>0</v>
      </c>
      <c r="L447" s="2">
        <v>67.292000000000002</v>
      </c>
      <c r="M447" s="2">
        <v>84.5</v>
      </c>
      <c r="N447" s="2">
        <v>1020</v>
      </c>
      <c r="O447" s="2">
        <v>0</v>
      </c>
      <c r="P447" s="2">
        <v>51.576000000000001</v>
      </c>
      <c r="Q447" s="2">
        <v>0</v>
      </c>
      <c r="R447" s="3">
        <v>125125</v>
      </c>
      <c r="S447" s="3">
        <v>0</v>
      </c>
      <c r="T447" s="3">
        <v>0</v>
      </c>
      <c r="U447" s="3">
        <v>0</v>
      </c>
      <c r="V447" s="3">
        <v>0</v>
      </c>
      <c r="W447" s="3">
        <v>213956</v>
      </c>
      <c r="X447" s="3">
        <v>27330</v>
      </c>
      <c r="Y447" s="4">
        <v>0.91669999999999996</v>
      </c>
      <c r="Z447" s="4">
        <v>1.05</v>
      </c>
      <c r="AA447" s="5" t="s">
        <v>76</v>
      </c>
      <c r="AB447" s="3">
        <v>4295603</v>
      </c>
      <c r="AC447" s="3">
        <v>4745688</v>
      </c>
      <c r="AD447" s="2">
        <v>1920.3082691</v>
      </c>
      <c r="AE447" s="3">
        <v>1127023221</v>
      </c>
      <c r="AF447" s="3">
        <v>16216110</v>
      </c>
      <c r="AG447" s="3">
        <v>0</v>
      </c>
      <c r="AH447" s="3">
        <v>17277489</v>
      </c>
      <c r="AI447" s="4">
        <v>0.97670000000000001</v>
      </c>
      <c r="AJ447" s="3">
        <v>1672474278</v>
      </c>
      <c r="AK447" s="3">
        <v>652737</v>
      </c>
      <c r="AL447" s="3">
        <v>0</v>
      </c>
      <c r="AM447" s="3">
        <v>0</v>
      </c>
      <c r="AN447" s="3">
        <v>415000</v>
      </c>
      <c r="AO447" s="3">
        <v>0</v>
      </c>
      <c r="AP447" s="3">
        <v>0</v>
      </c>
      <c r="AQ447" s="3">
        <v>4712</v>
      </c>
      <c r="AR447" s="3">
        <v>4879</v>
      </c>
      <c r="AS447" s="3">
        <v>11502185</v>
      </c>
      <c r="AT447" s="2">
        <v>2328.576</v>
      </c>
      <c r="AU447" s="2">
        <v>2343.384</v>
      </c>
      <c r="AV447" s="5" t="s">
        <v>1742</v>
      </c>
      <c r="AW447" s="3">
        <v>3536006</v>
      </c>
      <c r="AX447" s="3">
        <v>0</v>
      </c>
      <c r="AY447" s="3">
        <v>72837</v>
      </c>
      <c r="AZ447" s="3">
        <v>0</v>
      </c>
      <c r="BA447" s="3">
        <f t="shared" si="165"/>
        <v>5299</v>
      </c>
      <c r="BB447" s="3">
        <f t="shared" si="151"/>
        <v>4712</v>
      </c>
      <c r="BC447" s="3">
        <f t="shared" si="152"/>
        <v>4879</v>
      </c>
      <c r="BD447" s="3">
        <f t="shared" si="153"/>
        <v>5299</v>
      </c>
      <c r="BE447" s="3">
        <f t="shared" si="154"/>
        <v>11502183.846700002</v>
      </c>
      <c r="BF447" s="3">
        <f t="shared" si="166"/>
        <v>11163102.846700002</v>
      </c>
      <c r="BG447" s="2">
        <f t="shared" si="155"/>
        <v>2328.5347385224063</v>
      </c>
      <c r="BH447" s="6">
        <f t="shared" si="156"/>
        <v>1.4999999999999999E-2</v>
      </c>
      <c r="BI447" s="3">
        <f t="shared" si="167"/>
        <v>10310586.187925955</v>
      </c>
      <c r="BJ447" s="3">
        <f t="shared" si="157"/>
        <v>1196866855.6005168</v>
      </c>
      <c r="BK447" s="3">
        <f t="shared" si="168"/>
        <v>475607422.3994832</v>
      </c>
      <c r="BL447" s="3">
        <f t="shared" si="169"/>
        <v>4611432.5223998958</v>
      </c>
      <c r="BM447" s="3">
        <f t="shared" si="158"/>
        <v>4983.6823499416478</v>
      </c>
      <c r="BN447" s="3">
        <f t="shared" si="159"/>
        <v>72837</v>
      </c>
      <c r="BO447" s="3">
        <f t="shared" si="170"/>
        <v>110765.19839173139</v>
      </c>
      <c r="BP447" s="3">
        <f t="shared" si="171"/>
        <v>4538595.5223998958</v>
      </c>
      <c r="BQ447" s="3">
        <f t="shared" si="160"/>
        <v>768320480.58395612</v>
      </c>
      <c r="BR447" s="3">
        <f t="shared" si="172"/>
        <v>904153797.41604388</v>
      </c>
      <c r="BS447" s="3">
        <f t="shared" si="173"/>
        <v>0</v>
      </c>
      <c r="BT447" s="3">
        <f t="shared" si="161"/>
        <v>0</v>
      </c>
      <c r="BU447" s="3">
        <f t="shared" si="162"/>
        <v>0</v>
      </c>
      <c r="BV447" s="3">
        <f t="shared" si="163"/>
        <v>0</v>
      </c>
      <c r="BW447" s="3">
        <f t="shared" si="174"/>
        <v>0</v>
      </c>
      <c r="BX447" s="3">
        <f t="shared" si="164"/>
        <v>4538595.5223998958</v>
      </c>
      <c r="BY447" s="3">
        <f t="shared" si="175"/>
        <v>0</v>
      </c>
    </row>
    <row r="448" spans="1:77" x14ac:dyDescent="0.25">
      <c r="A448">
        <v>33901</v>
      </c>
      <c r="B448" t="s">
        <v>514</v>
      </c>
      <c r="C448" s="37">
        <v>42779.493055555555</v>
      </c>
      <c r="D448" s="5" t="s">
        <v>75</v>
      </c>
      <c r="E448" s="2">
        <v>130</v>
      </c>
      <c r="F448" s="2">
        <v>9.8000000000000007</v>
      </c>
      <c r="G448" s="2">
        <v>2.7210000000000001</v>
      </c>
      <c r="H448" s="2">
        <v>0</v>
      </c>
      <c r="I448" s="2">
        <v>0</v>
      </c>
      <c r="J448" s="2">
        <v>0</v>
      </c>
      <c r="K448" s="2">
        <v>0</v>
      </c>
      <c r="L448" s="2">
        <v>2.9</v>
      </c>
      <c r="M448" s="2">
        <v>6.2</v>
      </c>
      <c r="N448" s="2">
        <v>57.32</v>
      </c>
      <c r="O448" s="2">
        <v>0</v>
      </c>
      <c r="P448" s="2">
        <v>1.95</v>
      </c>
      <c r="Q448" s="2">
        <v>0</v>
      </c>
      <c r="R448" s="3">
        <v>11220</v>
      </c>
      <c r="S448" s="3">
        <v>0</v>
      </c>
      <c r="T448" s="3">
        <v>0</v>
      </c>
      <c r="U448" s="3">
        <v>0</v>
      </c>
      <c r="V448" s="3">
        <v>0</v>
      </c>
      <c r="W448" s="3">
        <v>13212</v>
      </c>
      <c r="X448" s="3">
        <v>1429</v>
      </c>
      <c r="Y448" s="4">
        <v>1</v>
      </c>
      <c r="Z448" s="4">
        <v>1.06</v>
      </c>
      <c r="AA448" s="5" t="s">
        <v>75</v>
      </c>
      <c r="AB448" s="3">
        <v>198632</v>
      </c>
      <c r="AC448" s="3">
        <v>848467</v>
      </c>
      <c r="AD448" s="2">
        <v>343.67370110000002</v>
      </c>
      <c r="AE448" s="3">
        <v>49521753</v>
      </c>
      <c r="AF448" s="3">
        <v>3712625</v>
      </c>
      <c r="AG448" s="3">
        <v>0</v>
      </c>
      <c r="AH448" s="3">
        <v>3935383</v>
      </c>
      <c r="AI448" s="4">
        <v>1.06</v>
      </c>
      <c r="AJ448" s="3">
        <v>361766760</v>
      </c>
      <c r="AK448" s="3">
        <v>53355</v>
      </c>
      <c r="AL448" s="3">
        <v>0</v>
      </c>
      <c r="AM448" s="3">
        <v>0</v>
      </c>
      <c r="AN448" s="3">
        <v>73310</v>
      </c>
      <c r="AO448" s="3">
        <v>0</v>
      </c>
      <c r="AP448" s="3">
        <v>0</v>
      </c>
      <c r="AQ448" s="3">
        <v>5140</v>
      </c>
      <c r="AR448" s="3">
        <v>5359</v>
      </c>
      <c r="AS448" s="3">
        <v>1190397</v>
      </c>
      <c r="AT448" s="2">
        <v>222.20599999999999</v>
      </c>
      <c r="AU448" s="2">
        <v>237.428</v>
      </c>
      <c r="AV448" s="5" t="s">
        <v>1382</v>
      </c>
      <c r="AW448" s="3">
        <v>1402882</v>
      </c>
      <c r="AX448" s="3">
        <v>0</v>
      </c>
      <c r="AY448" s="3">
        <v>37312</v>
      </c>
      <c r="AZ448" s="3">
        <v>0</v>
      </c>
      <c r="BA448" s="3">
        <f t="shared" si="165"/>
        <v>7328</v>
      </c>
      <c r="BB448" s="3">
        <f t="shared" si="151"/>
        <v>5140</v>
      </c>
      <c r="BC448" s="3">
        <f t="shared" si="152"/>
        <v>5359</v>
      </c>
      <c r="BD448" s="3">
        <f t="shared" si="153"/>
        <v>7328</v>
      </c>
      <c r="BE448" s="3">
        <f t="shared" si="154"/>
        <v>1190398.1407999999</v>
      </c>
      <c r="BF448" s="3">
        <f t="shared" si="166"/>
        <v>1165966.1407999999</v>
      </c>
      <c r="BG448" s="2">
        <f t="shared" si="155"/>
        <v>222.20662488317768</v>
      </c>
      <c r="BH448" s="6">
        <f t="shared" si="156"/>
        <v>1.4999999999999999E-2</v>
      </c>
      <c r="BI448" s="3">
        <f t="shared" si="167"/>
        <v>623660.24429665017</v>
      </c>
      <c r="BJ448" s="3">
        <f t="shared" si="157"/>
        <v>114214205.18995333</v>
      </c>
      <c r="BK448" s="3">
        <f t="shared" si="168"/>
        <v>247552554.81004667</v>
      </c>
      <c r="BL448" s="3">
        <f t="shared" si="169"/>
        <v>2540503.7317459723</v>
      </c>
      <c r="BM448" s="3">
        <f t="shared" si="158"/>
        <v>5274.9159430789059</v>
      </c>
      <c r="BN448" s="3">
        <f t="shared" si="159"/>
        <v>37312</v>
      </c>
      <c r="BO448" s="3">
        <f t="shared" si="170"/>
        <v>47325.591581377783</v>
      </c>
      <c r="BP448" s="3">
        <f t="shared" si="171"/>
        <v>2503191.7317459728</v>
      </c>
      <c r="BQ448" s="3">
        <f t="shared" si="160"/>
        <v>70995016.650175273</v>
      </c>
      <c r="BR448" s="3">
        <f t="shared" si="172"/>
        <v>290771743.34982473</v>
      </c>
      <c r="BS448" s="3">
        <f t="shared" si="173"/>
        <v>0</v>
      </c>
      <c r="BT448" s="3">
        <f t="shared" si="161"/>
        <v>0</v>
      </c>
      <c r="BU448" s="3">
        <f t="shared" si="162"/>
        <v>0</v>
      </c>
      <c r="BV448" s="3">
        <f t="shared" si="163"/>
        <v>0</v>
      </c>
      <c r="BW448" s="3">
        <f t="shared" si="174"/>
        <v>0</v>
      </c>
      <c r="BX448" s="3">
        <f t="shared" si="164"/>
        <v>2503191.7317459728</v>
      </c>
      <c r="BY448" s="3">
        <f t="shared" si="175"/>
        <v>0</v>
      </c>
    </row>
    <row r="449" spans="1:77" x14ac:dyDescent="0.25">
      <c r="A449">
        <v>228901</v>
      </c>
      <c r="B449" t="s">
        <v>515</v>
      </c>
      <c r="C449" s="37">
        <v>42776.52847222222</v>
      </c>
      <c r="D449" s="5" t="s">
        <v>75</v>
      </c>
      <c r="E449" s="2">
        <v>590.78</v>
      </c>
      <c r="F449" s="2">
        <v>21.55</v>
      </c>
      <c r="G449" s="2">
        <v>28</v>
      </c>
      <c r="H449" s="2">
        <v>0.47</v>
      </c>
      <c r="I449" s="2">
        <v>0</v>
      </c>
      <c r="J449" s="2">
        <v>0</v>
      </c>
      <c r="K449" s="2">
        <v>0</v>
      </c>
      <c r="L449" s="2">
        <v>60</v>
      </c>
      <c r="M449" s="2">
        <v>32.9</v>
      </c>
      <c r="N449" s="2">
        <v>415</v>
      </c>
      <c r="O449" s="2">
        <v>0</v>
      </c>
      <c r="P449" s="2">
        <v>20</v>
      </c>
      <c r="Q449" s="2">
        <v>0</v>
      </c>
      <c r="R449" s="3">
        <v>53625</v>
      </c>
      <c r="S449" s="3">
        <v>0</v>
      </c>
      <c r="T449" s="3">
        <v>-3123</v>
      </c>
      <c r="U449" s="3">
        <v>-121</v>
      </c>
      <c r="V449" s="3">
        <v>0</v>
      </c>
      <c r="W449" s="3">
        <v>124452</v>
      </c>
      <c r="X449" s="3">
        <v>14542</v>
      </c>
      <c r="Y449" s="4">
        <v>0.98</v>
      </c>
      <c r="Z449" s="4">
        <v>1.04</v>
      </c>
      <c r="AA449" s="5" t="s">
        <v>76</v>
      </c>
      <c r="AB449" s="3">
        <v>7634</v>
      </c>
      <c r="AC449" s="3">
        <v>3101089</v>
      </c>
      <c r="AD449" s="2">
        <v>1303.5062031</v>
      </c>
      <c r="AE449" s="3">
        <v>105474461</v>
      </c>
      <c r="AF449" s="3">
        <v>2746021</v>
      </c>
      <c r="AG449" s="3">
        <v>0</v>
      </c>
      <c r="AH449" s="3">
        <v>2914145</v>
      </c>
      <c r="AI449" s="4">
        <v>1.04</v>
      </c>
      <c r="AJ449" s="3">
        <v>277860419</v>
      </c>
      <c r="AK449" s="3">
        <v>271437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5037</v>
      </c>
      <c r="AR449" s="3">
        <v>5180</v>
      </c>
      <c r="AS449" s="3">
        <v>6100392</v>
      </c>
      <c r="AT449" s="2">
        <v>1160.145</v>
      </c>
      <c r="AV449" s="5" t="s">
        <v>1931</v>
      </c>
      <c r="AX449" s="3">
        <v>0</v>
      </c>
      <c r="AZ449" s="3">
        <v>0</v>
      </c>
      <c r="BA449" s="3">
        <f t="shared" si="165"/>
        <v>7271</v>
      </c>
      <c r="BB449" s="3">
        <f t="shared" si="151"/>
        <v>5037</v>
      </c>
      <c r="BC449" s="3">
        <f t="shared" si="152"/>
        <v>5180</v>
      </c>
      <c r="BD449" s="3">
        <f t="shared" si="153"/>
        <v>7271</v>
      </c>
      <c r="BE449" s="3">
        <f t="shared" si="154"/>
        <v>6100392.6179999989</v>
      </c>
      <c r="BF449" s="3">
        <f t="shared" si="166"/>
        <v>5925438.6179999989</v>
      </c>
      <c r="BG449" s="2">
        <f t="shared" si="155"/>
        <v>1160.1447811313269</v>
      </c>
      <c r="BH449" s="6">
        <f t="shared" si="156"/>
        <v>1.4999999999999999E-2</v>
      </c>
      <c r="BI449" s="3">
        <f t="shared" si="167"/>
        <v>2495384.328395504</v>
      </c>
      <c r="BJ449" s="3">
        <f t="shared" si="157"/>
        <v>596314417.50150204</v>
      </c>
      <c r="BK449" s="3">
        <f t="shared" si="168"/>
        <v>0</v>
      </c>
      <c r="BL449" s="3">
        <f t="shared" si="169"/>
        <v>0</v>
      </c>
      <c r="BM449" s="3">
        <f t="shared" si="158"/>
        <v>0</v>
      </c>
      <c r="BN449" s="3">
        <f t="shared" si="159"/>
        <v>0</v>
      </c>
      <c r="BO449" s="3">
        <f t="shared" si="170"/>
        <v>0</v>
      </c>
      <c r="BP449" s="3">
        <f t="shared" si="171"/>
        <v>0</v>
      </c>
      <c r="BQ449" s="3">
        <f t="shared" si="160"/>
        <v>370666257.57145894</v>
      </c>
      <c r="BR449" s="3">
        <f t="shared" si="172"/>
        <v>0</v>
      </c>
      <c r="BS449" s="3">
        <f t="shared" si="173"/>
        <v>0</v>
      </c>
      <c r="BT449" s="3">
        <f t="shared" si="161"/>
        <v>0</v>
      </c>
      <c r="BU449" s="3">
        <f t="shared" si="162"/>
        <v>0</v>
      </c>
      <c r="BV449" s="3">
        <f t="shared" si="163"/>
        <v>0</v>
      </c>
      <c r="BW449" s="3">
        <f t="shared" si="174"/>
        <v>0</v>
      </c>
      <c r="BX449" s="3">
        <f t="shared" si="164"/>
        <v>0</v>
      </c>
      <c r="BY449" s="3">
        <f t="shared" si="175"/>
        <v>3377360.5117999986</v>
      </c>
    </row>
    <row r="450" spans="1:77" x14ac:dyDescent="0.25">
      <c r="A450">
        <v>98901</v>
      </c>
      <c r="B450" t="s">
        <v>516</v>
      </c>
      <c r="C450" s="37">
        <v>42779.493055555555</v>
      </c>
      <c r="D450" s="5" t="s">
        <v>75</v>
      </c>
      <c r="E450" s="2">
        <v>358.86200000000002</v>
      </c>
      <c r="F450" s="2">
        <v>13.357999999999899</v>
      </c>
      <c r="G450" s="2">
        <v>16.925000000000001</v>
      </c>
      <c r="H450" s="2">
        <v>0</v>
      </c>
      <c r="I450" s="2">
        <v>0</v>
      </c>
      <c r="J450" s="2">
        <v>0</v>
      </c>
      <c r="K450" s="2">
        <v>0</v>
      </c>
      <c r="L450" s="2">
        <v>26.350999999999999</v>
      </c>
      <c r="M450" s="2">
        <v>19.478999999999999</v>
      </c>
      <c r="N450" s="2">
        <v>254.892</v>
      </c>
      <c r="O450" s="2">
        <v>0</v>
      </c>
      <c r="P450" s="2">
        <v>85.823999999999998</v>
      </c>
      <c r="Q450" s="2">
        <v>0</v>
      </c>
      <c r="R450" s="3">
        <v>34237</v>
      </c>
      <c r="S450" s="3">
        <v>0</v>
      </c>
      <c r="T450" s="3">
        <v>-3671</v>
      </c>
      <c r="U450" s="3">
        <v>-142</v>
      </c>
      <c r="V450" s="3">
        <v>0</v>
      </c>
      <c r="W450" s="3">
        <v>73030</v>
      </c>
      <c r="X450" s="3">
        <v>70230</v>
      </c>
      <c r="Y450" s="4">
        <v>1</v>
      </c>
      <c r="Z450" s="4">
        <v>1.0900000000000001</v>
      </c>
      <c r="AA450" s="5" t="s">
        <v>76</v>
      </c>
      <c r="AB450" s="3">
        <v>495562</v>
      </c>
      <c r="AC450" s="3">
        <v>2059144</v>
      </c>
      <c r="AD450" s="2">
        <v>843.46744560000002</v>
      </c>
      <c r="AE450" s="3">
        <v>232163856</v>
      </c>
      <c r="AF450" s="3">
        <v>3427166</v>
      </c>
      <c r="AG450" s="3">
        <v>0</v>
      </c>
      <c r="AH450" s="3">
        <v>3632796</v>
      </c>
      <c r="AI450" s="4">
        <v>1.06</v>
      </c>
      <c r="AJ450" s="3">
        <v>326683539</v>
      </c>
      <c r="AK450" s="3">
        <v>158969</v>
      </c>
      <c r="AL450" s="3">
        <v>0</v>
      </c>
      <c r="AM450" s="3">
        <v>0</v>
      </c>
      <c r="AN450" s="3">
        <v>115929</v>
      </c>
      <c r="AO450" s="3">
        <v>0</v>
      </c>
      <c r="AP450" s="3">
        <v>0</v>
      </c>
      <c r="AQ450" s="3">
        <v>5140</v>
      </c>
      <c r="AR450" s="3">
        <v>5468</v>
      </c>
      <c r="AS450" s="3">
        <v>4099293</v>
      </c>
      <c r="AT450" s="2">
        <v>754.08399999999995</v>
      </c>
      <c r="AU450" s="2">
        <v>766.29499999999996</v>
      </c>
      <c r="AV450" s="5" t="s">
        <v>1582</v>
      </c>
      <c r="AW450" s="3">
        <v>0</v>
      </c>
      <c r="AX450" s="3">
        <v>0</v>
      </c>
      <c r="AY450" s="3">
        <v>0</v>
      </c>
      <c r="AZ450" s="3">
        <v>0</v>
      </c>
      <c r="BA450" s="3">
        <f t="shared" si="165"/>
        <v>8183</v>
      </c>
      <c r="BB450" s="3">
        <f t="shared" ref="BB450:BB513" si="176">IF(D450="Y",EWLev1/100*AQ450/5140,ROUND(EWLev1*MIN(1, IF(Y450&lt;0.1,1,Y450))/100,0))</f>
        <v>5140</v>
      </c>
      <c r="BC450" s="3">
        <f t="shared" ref="BC450:BC513" si="177">ROUND((IF(D450="Y",EWLev1/100*AQ450/5140,EWLev1*MIN(1, IF(Y450&lt;0.1,1,Y450))/100))*(1+(IF(D450="Y",CharterSchoolAdjCEI,Z450)-1)*0.71),0)</f>
        <v>5468</v>
      </c>
      <c r="BD450" s="3">
        <f t="shared" ref="BD450:BD513" si="178">ROUND(IF(D450="Y",EWLev1/100*BA450/5140,BC450*MAX(1,1 + IF(E450&lt;SmallDistrictADACap,(SmallDistrictADACap-E450)*IF(AA450="Y",SparseSmallDistrictMult,SmallDistrictMult),0),1+IF(E450&lt;MedDistrictADACap,(MedDistrictADACap-E450)*MedDistrictMult,0))),0)</f>
        <v>8183</v>
      </c>
      <c r="BE450" s="3">
        <f t="shared" ref="BE450:BE513" si="179">BD450*(E450*RegularProgramTIAAWeight+F450*RegularSpEdTIAAWeight+G450*MainstreamSpEdTIAAWeight+H450*ResCareSpEdTIAAWeight+I450*StateSchoolsSpEdTIAAWeight+J450*NonPublicContractSpEdTIAAWeight+K450*ExtYearSpEdTIAAWeight+L450*RegCTETIAAWeight+M450*GTTIAAWeight+N450*StateCompEdTIAAWeight+O450*PregnantTIAAWeight+P450*BilingualTIAAWeight+Q450*PegTIAAWeight)+SUM(R450:W450)+IF(P450=0,X450*EWLev1/514000,0)</f>
        <v>4099291.7022899999</v>
      </c>
      <c r="BF450" s="3">
        <f t="shared" si="166"/>
        <v>3995695.7022899999</v>
      </c>
      <c r="BG450" s="2">
        <f t="shared" ref="BG450:BG513" si="180">IF(UseCoRWADA,AU450,BF450/BB450*(BC450+BB450)/(2*BC450))</f>
        <v>754.05721028987045</v>
      </c>
      <c r="BH450" s="6">
        <f t="shared" ref="BH450:BH513" si="181">MAX(HHTaxRateFloor,IFERROR(AB450/AE450,0)+HHCEDRate)</f>
        <v>1.4999999999999999E-2</v>
      </c>
      <c r="BI450" s="3">
        <f t="shared" si="167"/>
        <v>2124930.0283738268</v>
      </c>
      <c r="BJ450" s="3">
        <f t="shared" ref="BJ450:BJ513" si="182">IFERROR(BG450*MAX(EWLev1, BI450/BH450/BG450*((EWLev1/HHEWL-1)*AI450/HHMOTaxRate+1)),0)</f>
        <v>387585406.08899343</v>
      </c>
      <c r="BK450" s="3">
        <f t="shared" si="168"/>
        <v>0</v>
      </c>
      <c r="BL450" s="3">
        <f t="shared" si="169"/>
        <v>0</v>
      </c>
      <c r="BM450" s="3">
        <f t="shared" ref="BM450:BM513" si="183">IF(BL450=0,0,MAX(CostPerWADAFloorLev1,BL450/(BK450/(BJ450/BG450))))</f>
        <v>0</v>
      </c>
      <c r="BN450" s="3">
        <f t="shared" ref="BN450:BN513" si="184">IFERROR(MIN(BL450*EarlyAgreementCreditPct,BK450/(BJ450/BG450)*EarlyAgreementCreditPerWADA,AY450),0)</f>
        <v>0</v>
      </c>
      <c r="BO450" s="3">
        <f t="shared" si="170"/>
        <v>0</v>
      </c>
      <c r="BP450" s="3">
        <f t="shared" si="171"/>
        <v>0</v>
      </c>
      <c r="BQ450" s="3">
        <f t="shared" ref="BQ450:BQ513" si="185">IFERROR(BG450*MAX(EWLev3, BI450/BH450/BG450*((EWLev3/HHEWL-1)*AI450/HHMOTaxRate+1)),0)</f>
        <v>240921278.68761361</v>
      </c>
      <c r="BR450" s="3">
        <f t="shared" si="172"/>
        <v>85762260.312386394</v>
      </c>
      <c r="BS450" s="3">
        <f t="shared" si="173"/>
        <v>0</v>
      </c>
      <c r="BT450" s="3">
        <f t="shared" ref="BT450:BT513" si="186">IF(BS450=0,0,MAX(CostPerWADAFloorLev3,BS450/(BR450/(BQ450/BG450))))</f>
        <v>0</v>
      </c>
      <c r="BU450" s="3">
        <f t="shared" ref="BU450:BU513" si="187">IFERROR(MIN(BR450/(BQ450/BG450)*BT450*EarlyAgreementCreditPct,BR450/(BQ450/BG450)*EarlyAgreementCreditPerWADA,AZ450),0)</f>
        <v>0</v>
      </c>
      <c r="BV450" s="3">
        <f t="shared" ref="BV450:BV513" si="188">IFERROR(AN450*BS450/AH450+AO450+AP450,0)</f>
        <v>0</v>
      </c>
      <c r="BW450" s="3">
        <f t="shared" si="174"/>
        <v>0</v>
      </c>
      <c r="BX450" s="3">
        <f t="shared" ref="BX450:BX513" si="189">BW450+BP450</f>
        <v>0</v>
      </c>
      <c r="BY450" s="3">
        <f t="shared" si="175"/>
        <v>832456.3122899998</v>
      </c>
    </row>
    <row r="451" spans="1:77" x14ac:dyDescent="0.25">
      <c r="A451">
        <v>91917</v>
      </c>
      <c r="B451" t="s">
        <v>517</v>
      </c>
      <c r="C451" s="37">
        <v>42779.493055555555</v>
      </c>
      <c r="D451" s="5" t="s">
        <v>75</v>
      </c>
      <c r="E451" s="2">
        <v>659.02</v>
      </c>
      <c r="F451" s="2">
        <v>46.69</v>
      </c>
      <c r="G451" s="2">
        <v>6.5</v>
      </c>
      <c r="H451" s="2">
        <v>0</v>
      </c>
      <c r="I451" s="2">
        <v>0</v>
      </c>
      <c r="J451" s="2">
        <v>0</v>
      </c>
      <c r="K451" s="2">
        <v>0</v>
      </c>
      <c r="L451" s="2">
        <v>46</v>
      </c>
      <c r="M451" s="2">
        <v>35</v>
      </c>
      <c r="N451" s="2">
        <v>262</v>
      </c>
      <c r="O451" s="2">
        <v>0</v>
      </c>
      <c r="P451" s="2">
        <v>48</v>
      </c>
      <c r="Q451" s="2">
        <v>0</v>
      </c>
      <c r="R451" s="3">
        <v>67375</v>
      </c>
      <c r="S451" s="3">
        <v>0</v>
      </c>
      <c r="T451" s="3">
        <v>-2479</v>
      </c>
      <c r="U451" s="3">
        <v>-96</v>
      </c>
      <c r="V451" s="3">
        <v>0</v>
      </c>
      <c r="W451" s="3">
        <v>403524</v>
      </c>
      <c r="X451" s="3">
        <v>31776</v>
      </c>
      <c r="Y451" s="4">
        <v>1</v>
      </c>
      <c r="Z451" s="4">
        <v>1.06</v>
      </c>
      <c r="AA451" s="5" t="s">
        <v>75</v>
      </c>
      <c r="AB451" s="3">
        <v>0</v>
      </c>
      <c r="AC451" s="3">
        <v>1447957</v>
      </c>
      <c r="AD451" s="2">
        <v>593.87789899999996</v>
      </c>
      <c r="AE451" s="3">
        <v>27120242</v>
      </c>
      <c r="AF451" s="3">
        <v>2314179</v>
      </c>
      <c r="AG451" s="3">
        <v>254560</v>
      </c>
      <c r="AH451" s="3">
        <v>2707590</v>
      </c>
      <c r="AI451" s="4">
        <v>1.17</v>
      </c>
      <c r="AJ451" s="3">
        <v>220540237</v>
      </c>
      <c r="AK451" s="3">
        <v>296099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5140</v>
      </c>
      <c r="AR451" s="3">
        <v>5359</v>
      </c>
      <c r="AS451" s="3">
        <v>6005027</v>
      </c>
      <c r="AT451" s="2">
        <v>1055.17</v>
      </c>
      <c r="AV451" s="5" t="s">
        <v>1555</v>
      </c>
      <c r="BA451" s="3">
        <f t="shared" ref="BA451:BA514" si="190">RIGHT(AV451,6)*1</f>
        <v>6620</v>
      </c>
      <c r="BB451" s="3">
        <f t="shared" si="176"/>
        <v>5140</v>
      </c>
      <c r="BC451" s="3">
        <f t="shared" si="177"/>
        <v>5359</v>
      </c>
      <c r="BD451" s="3">
        <f t="shared" si="178"/>
        <v>6620</v>
      </c>
      <c r="BE451" s="3">
        <f t="shared" si="179"/>
        <v>6005027.2000000002</v>
      </c>
      <c r="BF451" s="3">
        <f t="shared" ref="BF451:BF514" si="191">BE451-W451-V451-R451-T451</f>
        <v>5536607.2000000002</v>
      </c>
      <c r="BG451" s="2">
        <f t="shared" si="180"/>
        <v>1055.1513943379005</v>
      </c>
      <c r="BH451" s="6">
        <f t="shared" si="181"/>
        <v>1.4999999999999999E-2</v>
      </c>
      <c r="BI451" s="3">
        <f t="shared" ref="BI451:BI514" si="192">IFERROR((AB451+AC451)*BG451/AD451-AK451,0)</f>
        <v>2276507.0021158042</v>
      </c>
      <c r="BJ451" s="3">
        <f t="shared" si="182"/>
        <v>542347816.68968081</v>
      </c>
      <c r="BK451" s="3">
        <f t="shared" ref="BK451:BK514" si="193">MAX(0,AJ451-BJ451)</f>
        <v>0</v>
      </c>
      <c r="BL451" s="3">
        <f t="shared" ref="BL451:BL514" si="194">IFERROR(BK451/AJ451*AF451,0)</f>
        <v>0</v>
      </c>
      <c r="BM451" s="3">
        <f t="shared" si="183"/>
        <v>0</v>
      </c>
      <c r="BN451" s="3">
        <f t="shared" si="184"/>
        <v>0</v>
      </c>
      <c r="BO451" s="3">
        <f t="shared" ref="BO451:BO514" si="195">IFERROR(AN451*BL451/AH451+AO451+AP451,0)</f>
        <v>0</v>
      </c>
      <c r="BP451" s="3">
        <f t="shared" ref="BP451:BP514" si="196">MAX(0, IFERROR(BM451*BK451/(BJ451/BG451)-BN451-BO451*0-AL451*AM451-V451,0))</f>
        <v>0</v>
      </c>
      <c r="BQ451" s="3">
        <f t="shared" si="185"/>
        <v>337120870.49095917</v>
      </c>
      <c r="BR451" s="3">
        <f t="shared" ref="BR451:BR514" si="197">MAX(0,AJ451-BQ451)</f>
        <v>0</v>
      </c>
      <c r="BS451" s="3">
        <f t="shared" ref="BS451:BS514" si="198">IFERROR(BR451/AJ451*AG451,0)</f>
        <v>0</v>
      </c>
      <c r="BT451" s="3">
        <f t="shared" si="186"/>
        <v>0</v>
      </c>
      <c r="BU451" s="3">
        <f t="shared" si="187"/>
        <v>0</v>
      </c>
      <c r="BV451" s="3">
        <f t="shared" si="188"/>
        <v>0</v>
      </c>
      <c r="BW451" s="3">
        <f t="shared" ref="BW451:BW514" si="199">MAX(0, IFERROR(BT451*BR451/(BQ451/BG451)-BU451-BV451-AL451*AM451-V451,0))</f>
        <v>0</v>
      </c>
      <c r="BX451" s="3">
        <f t="shared" si="189"/>
        <v>0</v>
      </c>
      <c r="BY451" s="3">
        <f t="shared" ref="BY451:BY514" si="200">MAX(0,BE451-AJ451*Y451/100)</f>
        <v>3799624.83</v>
      </c>
    </row>
    <row r="452" spans="1:77" x14ac:dyDescent="0.25">
      <c r="A452">
        <v>47903</v>
      </c>
      <c r="B452" t="s">
        <v>518</v>
      </c>
      <c r="C452" s="37">
        <v>42779.493055555555</v>
      </c>
      <c r="D452" s="5" t="s">
        <v>75</v>
      </c>
      <c r="E452" s="2">
        <v>206.38099999999901</v>
      </c>
      <c r="F452" s="2">
        <v>9.6839999999999993</v>
      </c>
      <c r="G452" s="2">
        <v>15.048</v>
      </c>
      <c r="H452" s="2">
        <v>0</v>
      </c>
      <c r="I452" s="2">
        <v>0</v>
      </c>
      <c r="J452" s="2">
        <v>0</v>
      </c>
      <c r="K452" s="2">
        <v>0</v>
      </c>
      <c r="L452" s="2">
        <v>14.952999999999999</v>
      </c>
      <c r="M452" s="2">
        <v>4.1920000000000002</v>
      </c>
      <c r="N452" s="2">
        <v>221.958</v>
      </c>
      <c r="O452" s="2">
        <v>1.4999999999999999E-2</v>
      </c>
      <c r="P452" s="2">
        <v>66.185000000000002</v>
      </c>
      <c r="Q452" s="2">
        <v>0</v>
      </c>
      <c r="R452" s="3">
        <v>19358</v>
      </c>
      <c r="S452" s="3">
        <v>0</v>
      </c>
      <c r="T452" s="3">
        <v>-583</v>
      </c>
      <c r="U452" s="3">
        <v>-23</v>
      </c>
      <c r="V452" s="3">
        <v>0</v>
      </c>
      <c r="W452" s="3">
        <v>39279</v>
      </c>
      <c r="X452" s="3">
        <v>46548</v>
      </c>
      <c r="Y452" s="4">
        <v>0.98</v>
      </c>
      <c r="Z452" s="4">
        <v>1.05</v>
      </c>
      <c r="AA452" s="5" t="s">
        <v>75</v>
      </c>
      <c r="AB452" s="3">
        <v>85359</v>
      </c>
      <c r="AC452" s="3">
        <v>706896</v>
      </c>
      <c r="AD452" s="2">
        <v>299.7620478</v>
      </c>
      <c r="AE452" s="3">
        <v>20766026</v>
      </c>
      <c r="AF452" s="3">
        <v>540513</v>
      </c>
      <c r="AG452" s="3">
        <v>0</v>
      </c>
      <c r="AH452" s="3">
        <v>573606</v>
      </c>
      <c r="AI452" s="4">
        <v>1.04</v>
      </c>
      <c r="AJ452" s="3">
        <v>51832419</v>
      </c>
      <c r="AK452" s="3">
        <v>66600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5037</v>
      </c>
      <c r="AR452" s="3">
        <v>5216</v>
      </c>
      <c r="AS452" s="3">
        <v>2198551</v>
      </c>
      <c r="AT452" s="2">
        <v>417.65899999999999</v>
      </c>
      <c r="AV452" s="5" t="s">
        <v>1427</v>
      </c>
      <c r="AX452" s="3">
        <v>0</v>
      </c>
      <c r="AZ452" s="3">
        <v>0</v>
      </c>
      <c r="BA452" s="3">
        <f t="shared" si="190"/>
        <v>7033</v>
      </c>
      <c r="BB452" s="3">
        <f t="shared" si="176"/>
        <v>5037</v>
      </c>
      <c r="BC452" s="3">
        <f t="shared" si="177"/>
        <v>5216</v>
      </c>
      <c r="BD452" s="3">
        <f t="shared" si="178"/>
        <v>7033</v>
      </c>
      <c r="BE452" s="3">
        <f t="shared" si="179"/>
        <v>2198550.1501199929</v>
      </c>
      <c r="BF452" s="3">
        <f t="shared" si="191"/>
        <v>2140496.1501199929</v>
      </c>
      <c r="BG452" s="2">
        <f t="shared" si="180"/>
        <v>417.66288032935665</v>
      </c>
      <c r="BH452" s="6">
        <f t="shared" si="181"/>
        <v>1.4999999999999999E-2</v>
      </c>
      <c r="BI452" s="3">
        <f t="shared" si="192"/>
        <v>1037260.5710223415</v>
      </c>
      <c r="BJ452" s="3">
        <f t="shared" si="182"/>
        <v>214678720.48928931</v>
      </c>
      <c r="BK452" s="3">
        <f t="shared" si="193"/>
        <v>0</v>
      </c>
      <c r="BL452" s="3">
        <f t="shared" si="194"/>
        <v>0</v>
      </c>
      <c r="BM452" s="3">
        <f t="shared" si="183"/>
        <v>0</v>
      </c>
      <c r="BN452" s="3">
        <f t="shared" si="184"/>
        <v>0</v>
      </c>
      <c r="BO452" s="3">
        <f t="shared" si="195"/>
        <v>0</v>
      </c>
      <c r="BP452" s="3">
        <f t="shared" si="196"/>
        <v>0</v>
      </c>
      <c r="BQ452" s="3">
        <f t="shared" si="185"/>
        <v>133443290.26522945</v>
      </c>
      <c r="BR452" s="3">
        <f t="shared" si="197"/>
        <v>0</v>
      </c>
      <c r="BS452" s="3">
        <f t="shared" si="198"/>
        <v>0</v>
      </c>
      <c r="BT452" s="3">
        <f t="shared" si="186"/>
        <v>0</v>
      </c>
      <c r="BU452" s="3">
        <f t="shared" si="187"/>
        <v>0</v>
      </c>
      <c r="BV452" s="3">
        <f t="shared" si="188"/>
        <v>0</v>
      </c>
      <c r="BW452" s="3">
        <f t="shared" si="199"/>
        <v>0</v>
      </c>
      <c r="BX452" s="3">
        <f t="shared" si="189"/>
        <v>0</v>
      </c>
      <c r="BY452" s="3">
        <f t="shared" si="200"/>
        <v>1690592.443919993</v>
      </c>
    </row>
    <row r="453" spans="1:77" x14ac:dyDescent="0.25">
      <c r="A453">
        <v>135001</v>
      </c>
      <c r="B453" t="s">
        <v>519</v>
      </c>
      <c r="C453" s="37">
        <v>42779.493055555555</v>
      </c>
      <c r="D453" s="5" t="s">
        <v>75</v>
      </c>
      <c r="E453" s="2">
        <v>130</v>
      </c>
      <c r="F453" s="2">
        <v>0.44</v>
      </c>
      <c r="G453" s="2">
        <v>2.7739999999999898</v>
      </c>
      <c r="H453" s="2">
        <v>0</v>
      </c>
      <c r="I453" s="2">
        <v>0</v>
      </c>
      <c r="J453" s="2">
        <v>0</v>
      </c>
      <c r="K453" s="2">
        <v>0</v>
      </c>
      <c r="L453" s="2">
        <v>11.782999999999999</v>
      </c>
      <c r="M453" s="2">
        <v>4.6779999999999999</v>
      </c>
      <c r="N453" s="2">
        <v>38.536999999999999</v>
      </c>
      <c r="O453" s="2">
        <v>0</v>
      </c>
      <c r="P453" s="2">
        <v>1.83</v>
      </c>
      <c r="Q453" s="2">
        <v>0</v>
      </c>
      <c r="R453" s="3">
        <v>9105</v>
      </c>
      <c r="S453" s="3">
        <v>0</v>
      </c>
      <c r="T453" s="3">
        <v>0</v>
      </c>
      <c r="U453" s="3">
        <v>0</v>
      </c>
      <c r="V453" s="3">
        <v>0</v>
      </c>
      <c r="W453" s="3">
        <v>34303</v>
      </c>
      <c r="X453" s="3">
        <v>1484</v>
      </c>
      <c r="Y453" s="4">
        <v>0.94</v>
      </c>
      <c r="Z453" s="4">
        <v>1.08</v>
      </c>
      <c r="AA453" s="5" t="s">
        <v>76</v>
      </c>
      <c r="AB453" s="3">
        <v>1021933</v>
      </c>
      <c r="AC453" s="3">
        <v>658181</v>
      </c>
      <c r="AD453" s="2">
        <v>198.51943399999999</v>
      </c>
      <c r="AE453" s="3">
        <v>492054151</v>
      </c>
      <c r="AF453" s="3">
        <v>2510708</v>
      </c>
      <c r="AG453" s="3">
        <v>80129</v>
      </c>
      <c r="AH453" s="3">
        <v>2751095</v>
      </c>
      <c r="AI453" s="4">
        <v>1.03</v>
      </c>
      <c r="AJ453" s="3">
        <v>257603903</v>
      </c>
      <c r="AK453" s="3">
        <v>42076</v>
      </c>
      <c r="AL453" s="3">
        <v>0</v>
      </c>
      <c r="AM453" s="3">
        <v>0</v>
      </c>
      <c r="AN453" s="3">
        <v>82573</v>
      </c>
      <c r="AO453" s="3">
        <v>0</v>
      </c>
      <c r="AP453" s="3">
        <v>0</v>
      </c>
      <c r="AQ453" s="3">
        <v>4832</v>
      </c>
      <c r="AR453" s="3">
        <v>5106</v>
      </c>
      <c r="AS453" s="3">
        <v>1323259</v>
      </c>
      <c r="AT453" s="2">
        <v>257.774</v>
      </c>
      <c r="AU453" s="2">
        <v>264.22699999999998</v>
      </c>
      <c r="AV453" s="5" t="s">
        <v>1712</v>
      </c>
      <c r="AW453" s="3">
        <v>19492</v>
      </c>
      <c r="AX453" s="3">
        <v>15725</v>
      </c>
      <c r="AY453" s="3">
        <v>298</v>
      </c>
      <c r="AZ453" s="3">
        <v>676</v>
      </c>
      <c r="BA453" s="3">
        <f t="shared" si="190"/>
        <v>8108</v>
      </c>
      <c r="BB453" s="3">
        <f t="shared" si="176"/>
        <v>4832</v>
      </c>
      <c r="BC453" s="3">
        <f t="shared" si="177"/>
        <v>5106</v>
      </c>
      <c r="BD453" s="3">
        <f t="shared" si="178"/>
        <v>8108</v>
      </c>
      <c r="BE453" s="3">
        <f t="shared" si="179"/>
        <v>1323257.5026799999</v>
      </c>
      <c r="BF453" s="3">
        <f t="shared" si="191"/>
        <v>1279849.5026799999</v>
      </c>
      <c r="BG453" s="2">
        <f t="shared" si="180"/>
        <v>257.76275487872823</v>
      </c>
      <c r="BH453" s="6">
        <f t="shared" si="181"/>
        <v>1.4999999999999999E-2</v>
      </c>
      <c r="BI453" s="3">
        <f t="shared" si="192"/>
        <v>2139427.3643019535</v>
      </c>
      <c r="BJ453" s="3">
        <f t="shared" si="182"/>
        <v>247562309.29779747</v>
      </c>
      <c r="BK453" s="3">
        <f t="shared" si="193"/>
        <v>10041593.702202529</v>
      </c>
      <c r="BL453" s="3">
        <f t="shared" si="194"/>
        <v>97869.284382968006</v>
      </c>
      <c r="BM453" s="3">
        <f t="shared" si="183"/>
        <v>9360.6957170837977</v>
      </c>
      <c r="BN453" s="3">
        <f t="shared" si="184"/>
        <v>298</v>
      </c>
      <c r="BO453" s="3">
        <f t="shared" si="195"/>
        <v>2937.5068543088541</v>
      </c>
      <c r="BP453" s="3">
        <f t="shared" si="196"/>
        <v>97571.284382968021</v>
      </c>
      <c r="BQ453" s="3">
        <f t="shared" si="185"/>
        <v>160341678.23808405</v>
      </c>
      <c r="BR453" s="3">
        <f t="shared" si="197"/>
        <v>97262224.761915952</v>
      </c>
      <c r="BS453" s="3">
        <f t="shared" si="198"/>
        <v>30253.908101491626</v>
      </c>
      <c r="BT453" s="3">
        <f t="shared" si="186"/>
        <v>193.4922363860268</v>
      </c>
      <c r="BU453" s="3">
        <f t="shared" si="187"/>
        <v>676</v>
      </c>
      <c r="BV453" s="3">
        <f t="shared" si="188"/>
        <v>908.05877429331531</v>
      </c>
      <c r="BW453" s="3">
        <f t="shared" si="199"/>
        <v>28669.84932719831</v>
      </c>
      <c r="BX453" s="3">
        <f t="shared" si="189"/>
        <v>126241.13371016632</v>
      </c>
      <c r="BY453" s="3">
        <f t="shared" si="200"/>
        <v>0</v>
      </c>
    </row>
    <row r="454" spans="1:77" x14ac:dyDescent="0.25">
      <c r="A454">
        <v>95903</v>
      </c>
      <c r="B454" t="s">
        <v>520</v>
      </c>
      <c r="C454" s="37">
        <v>42779.493055555555</v>
      </c>
      <c r="D454" s="5" t="s">
        <v>75</v>
      </c>
      <c r="E454" s="2">
        <v>521.60400000000004</v>
      </c>
      <c r="F454" s="2">
        <v>58.609000000000002</v>
      </c>
      <c r="G454" s="2">
        <v>1.536</v>
      </c>
      <c r="H454" s="2">
        <v>0</v>
      </c>
      <c r="I454" s="2">
        <v>0</v>
      </c>
      <c r="J454" s="2">
        <v>0</v>
      </c>
      <c r="K454" s="2">
        <v>0</v>
      </c>
      <c r="L454" s="2">
        <v>53.765000000000001</v>
      </c>
      <c r="M454" s="2">
        <v>29.75</v>
      </c>
      <c r="N454" s="2">
        <v>502.5</v>
      </c>
      <c r="O454" s="2">
        <v>0.13200000000000001</v>
      </c>
      <c r="P454" s="2">
        <v>44.825000000000003</v>
      </c>
      <c r="Q454" s="2">
        <v>0</v>
      </c>
      <c r="R454" s="3">
        <v>45375</v>
      </c>
      <c r="S454" s="3">
        <v>0</v>
      </c>
      <c r="T454" s="3">
        <v>-992</v>
      </c>
      <c r="U454" s="3">
        <v>-39</v>
      </c>
      <c r="V454" s="3">
        <v>0</v>
      </c>
      <c r="W454" s="3">
        <v>28951</v>
      </c>
      <c r="X454" s="3">
        <v>30701</v>
      </c>
      <c r="Y454" s="4">
        <v>1</v>
      </c>
      <c r="Z454" s="4">
        <v>1.07</v>
      </c>
      <c r="AA454" s="5" t="s">
        <v>75</v>
      </c>
      <c r="AB454" s="3">
        <v>160735</v>
      </c>
      <c r="AC454" s="3">
        <v>2512078</v>
      </c>
      <c r="AD454" s="2">
        <v>1079.9096813000001</v>
      </c>
      <c r="AE454" s="3">
        <v>57351917</v>
      </c>
      <c r="AF454" s="3">
        <v>915930</v>
      </c>
      <c r="AG454" s="3">
        <v>100752</v>
      </c>
      <c r="AH454" s="3">
        <v>1071638</v>
      </c>
      <c r="AI454" s="4">
        <v>1.17</v>
      </c>
      <c r="AJ454" s="3">
        <v>88244902</v>
      </c>
      <c r="AK454" s="3">
        <v>222032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5140</v>
      </c>
      <c r="AR454" s="3">
        <v>5395</v>
      </c>
      <c r="AS454" s="3">
        <v>5301522</v>
      </c>
      <c r="AT454" s="2">
        <v>993.12599999999998</v>
      </c>
      <c r="AV454" s="5" t="s">
        <v>1577</v>
      </c>
      <c r="BA454" s="3">
        <f t="shared" si="190"/>
        <v>6849</v>
      </c>
      <c r="BB454" s="3">
        <f t="shared" si="176"/>
        <v>5140</v>
      </c>
      <c r="BC454" s="3">
        <f t="shared" si="177"/>
        <v>5395</v>
      </c>
      <c r="BD454" s="3">
        <f t="shared" si="178"/>
        <v>6849</v>
      </c>
      <c r="BE454" s="3">
        <f t="shared" si="179"/>
        <v>5301520.0385300014</v>
      </c>
      <c r="BF454" s="3">
        <f t="shared" si="191"/>
        <v>5228186.0385300014</v>
      </c>
      <c r="BG454" s="2">
        <f t="shared" si="180"/>
        <v>993.11835638117077</v>
      </c>
      <c r="BH454" s="6">
        <f t="shared" si="181"/>
        <v>1.4999999999999999E-2</v>
      </c>
      <c r="BI454" s="3">
        <f t="shared" si="192"/>
        <v>2235969.5342383296</v>
      </c>
      <c r="BJ454" s="3">
        <f t="shared" si="182"/>
        <v>510462835.17992175</v>
      </c>
      <c r="BK454" s="3">
        <f t="shared" si="193"/>
        <v>0</v>
      </c>
      <c r="BL454" s="3">
        <f t="shared" si="194"/>
        <v>0</v>
      </c>
      <c r="BM454" s="3">
        <f t="shared" si="183"/>
        <v>0</v>
      </c>
      <c r="BN454" s="3">
        <f t="shared" si="184"/>
        <v>0</v>
      </c>
      <c r="BO454" s="3">
        <f t="shared" si="195"/>
        <v>0</v>
      </c>
      <c r="BP454" s="3">
        <f t="shared" si="196"/>
        <v>0</v>
      </c>
      <c r="BQ454" s="3">
        <f t="shared" si="185"/>
        <v>317301314.86378407</v>
      </c>
      <c r="BR454" s="3">
        <f t="shared" si="197"/>
        <v>0</v>
      </c>
      <c r="BS454" s="3">
        <f t="shared" si="198"/>
        <v>0</v>
      </c>
      <c r="BT454" s="3">
        <f t="shared" si="186"/>
        <v>0</v>
      </c>
      <c r="BU454" s="3">
        <f t="shared" si="187"/>
        <v>0</v>
      </c>
      <c r="BV454" s="3">
        <f t="shared" si="188"/>
        <v>0</v>
      </c>
      <c r="BW454" s="3">
        <f t="shared" si="199"/>
        <v>0</v>
      </c>
      <c r="BX454" s="3">
        <f t="shared" si="189"/>
        <v>0</v>
      </c>
      <c r="BY454" s="3">
        <f t="shared" si="200"/>
        <v>4419071.0185300019</v>
      </c>
    </row>
    <row r="455" spans="1:77" x14ac:dyDescent="0.25">
      <c r="A455">
        <v>143901</v>
      </c>
      <c r="B455" t="s">
        <v>521</v>
      </c>
      <c r="C455" s="37">
        <v>42779.493055555555</v>
      </c>
      <c r="D455" s="5" t="s">
        <v>75</v>
      </c>
      <c r="E455" s="2">
        <v>893.82600000000002</v>
      </c>
      <c r="F455" s="2">
        <v>94.694999999999993</v>
      </c>
      <c r="G455" s="2">
        <v>30.103999999999999</v>
      </c>
      <c r="H455" s="2">
        <v>0</v>
      </c>
      <c r="I455" s="2">
        <v>0</v>
      </c>
      <c r="J455" s="2">
        <v>0</v>
      </c>
      <c r="K455" s="2">
        <v>0</v>
      </c>
      <c r="L455" s="2">
        <v>92.909000000000006</v>
      </c>
      <c r="M455" s="2">
        <v>48.957000000000001</v>
      </c>
      <c r="N455" s="2">
        <v>411</v>
      </c>
      <c r="O455" s="2">
        <v>0.34300000000000003</v>
      </c>
      <c r="P455" s="2">
        <v>13.093999999999999</v>
      </c>
      <c r="Q455" s="2">
        <v>0</v>
      </c>
      <c r="R455" s="3">
        <v>92250</v>
      </c>
      <c r="S455" s="3">
        <v>0</v>
      </c>
      <c r="T455" s="3">
        <v>-7982</v>
      </c>
      <c r="U455" s="3">
        <v>-309</v>
      </c>
      <c r="V455" s="3">
        <v>0</v>
      </c>
      <c r="W455" s="3">
        <v>144509</v>
      </c>
      <c r="X455" s="3">
        <v>8099</v>
      </c>
      <c r="Y455" s="4">
        <v>0.9</v>
      </c>
      <c r="Z455" s="4">
        <v>1.06</v>
      </c>
      <c r="AA455" s="5" t="s">
        <v>76</v>
      </c>
      <c r="AB455" s="3">
        <v>117852</v>
      </c>
      <c r="AC455" s="3">
        <v>3728490</v>
      </c>
      <c r="AD455" s="2">
        <v>1465.1498380999899</v>
      </c>
      <c r="AE455" s="3">
        <v>247974601</v>
      </c>
      <c r="AF455" s="3">
        <v>5971957</v>
      </c>
      <c r="AG455" s="3">
        <v>530841</v>
      </c>
      <c r="AH455" s="3">
        <v>6900928</v>
      </c>
      <c r="AI455" s="4">
        <v>1.04</v>
      </c>
      <c r="AJ455" s="3">
        <v>710326912</v>
      </c>
      <c r="AK455" s="3">
        <v>398323</v>
      </c>
      <c r="AL455" s="3">
        <v>0</v>
      </c>
      <c r="AM455" s="3">
        <v>0</v>
      </c>
      <c r="AN455" s="3">
        <v>253100</v>
      </c>
      <c r="AO455" s="3">
        <v>0</v>
      </c>
      <c r="AP455" s="3">
        <v>0</v>
      </c>
      <c r="AQ455" s="3">
        <v>4626</v>
      </c>
      <c r="AR455" s="3">
        <v>4823</v>
      </c>
      <c r="AS455" s="3">
        <v>7881004</v>
      </c>
      <c r="AT455" s="2">
        <v>1620.46</v>
      </c>
      <c r="AU455" s="2">
        <v>1627.7139999999999</v>
      </c>
      <c r="AV455" s="5" t="s">
        <v>1726</v>
      </c>
      <c r="AW455" s="3">
        <v>0</v>
      </c>
      <c r="AX455" s="3">
        <v>123293</v>
      </c>
      <c r="AY455" s="3">
        <v>0</v>
      </c>
      <c r="AZ455" s="3">
        <v>5341</v>
      </c>
      <c r="BA455" s="3">
        <f t="shared" si="190"/>
        <v>6185</v>
      </c>
      <c r="BB455" s="3">
        <f t="shared" si="176"/>
        <v>4626</v>
      </c>
      <c r="BC455" s="3">
        <f t="shared" si="177"/>
        <v>4823</v>
      </c>
      <c r="BD455" s="3">
        <f t="shared" si="178"/>
        <v>6185</v>
      </c>
      <c r="BE455" s="3">
        <f t="shared" si="179"/>
        <v>7881004.1027000016</v>
      </c>
      <c r="BF455" s="3">
        <f t="shared" si="191"/>
        <v>7652227.1027000016</v>
      </c>
      <c r="BG455" s="2">
        <f t="shared" si="180"/>
        <v>1620.3946980662429</v>
      </c>
      <c r="BH455" s="6">
        <f t="shared" si="181"/>
        <v>1.4999999999999999E-2</v>
      </c>
      <c r="BI455" s="3">
        <f t="shared" si="192"/>
        <v>3855571.0534791658</v>
      </c>
      <c r="BJ455" s="3">
        <f t="shared" si="182"/>
        <v>832882874.80604887</v>
      </c>
      <c r="BK455" s="3">
        <f t="shared" si="193"/>
        <v>0</v>
      </c>
      <c r="BL455" s="3">
        <f t="shared" si="194"/>
        <v>0</v>
      </c>
      <c r="BM455" s="3">
        <f t="shared" si="183"/>
        <v>0</v>
      </c>
      <c r="BN455" s="3">
        <f t="shared" si="184"/>
        <v>0</v>
      </c>
      <c r="BO455" s="3">
        <f t="shared" si="195"/>
        <v>0</v>
      </c>
      <c r="BP455" s="3">
        <f t="shared" si="196"/>
        <v>0</v>
      </c>
      <c r="BQ455" s="3">
        <f t="shared" si="185"/>
        <v>517716106.03216457</v>
      </c>
      <c r="BR455" s="3">
        <f t="shared" si="197"/>
        <v>192610805.96783543</v>
      </c>
      <c r="BS455" s="3">
        <f t="shared" si="198"/>
        <v>143941.7698012992</v>
      </c>
      <c r="BT455" s="3">
        <f t="shared" si="186"/>
        <v>238.76851156105431</v>
      </c>
      <c r="BU455" s="3">
        <f t="shared" si="187"/>
        <v>5341</v>
      </c>
      <c r="BV455" s="3">
        <f t="shared" si="188"/>
        <v>5279.2409856629183</v>
      </c>
      <c r="BW455" s="3">
        <f t="shared" si="199"/>
        <v>133321.52881563629</v>
      </c>
      <c r="BX455" s="3">
        <f t="shared" si="189"/>
        <v>133321.52881563629</v>
      </c>
      <c r="BY455" s="3">
        <f t="shared" si="200"/>
        <v>1488061.894700001</v>
      </c>
    </row>
    <row r="456" spans="1:77" x14ac:dyDescent="0.25">
      <c r="A456">
        <v>161924</v>
      </c>
      <c r="B456" t="s">
        <v>522</v>
      </c>
      <c r="C456" s="37">
        <v>42779.493055555555</v>
      </c>
      <c r="D456" s="5" t="s">
        <v>75</v>
      </c>
      <c r="E456" s="2">
        <v>144</v>
      </c>
      <c r="F456" s="2">
        <v>3</v>
      </c>
      <c r="G456" s="2">
        <v>1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7.25</v>
      </c>
      <c r="N456" s="2">
        <v>80</v>
      </c>
      <c r="O456" s="2">
        <v>0</v>
      </c>
      <c r="P456" s="2">
        <v>4</v>
      </c>
      <c r="Q456" s="2">
        <v>0</v>
      </c>
      <c r="R456" s="3">
        <v>0</v>
      </c>
      <c r="S456" s="3">
        <v>0</v>
      </c>
      <c r="T456" s="3">
        <v>-681</v>
      </c>
      <c r="U456" s="3">
        <v>-27</v>
      </c>
      <c r="V456" s="3">
        <v>0</v>
      </c>
      <c r="W456" s="3">
        <v>17280</v>
      </c>
      <c r="X456" s="3">
        <v>2904</v>
      </c>
      <c r="Y456" s="4">
        <v>1</v>
      </c>
      <c r="Z456" s="4">
        <v>1.05</v>
      </c>
      <c r="AA456" s="5" t="s">
        <v>75</v>
      </c>
      <c r="AB456" s="3">
        <v>217248</v>
      </c>
      <c r="AC456" s="3">
        <v>439721</v>
      </c>
      <c r="AD456" s="2">
        <v>323.45759839999999</v>
      </c>
      <c r="AE456" s="3">
        <v>83081627</v>
      </c>
      <c r="AF456" s="3">
        <v>602100</v>
      </c>
      <c r="AG456" s="3">
        <v>0</v>
      </c>
      <c r="AH456" s="3">
        <v>626184</v>
      </c>
      <c r="AI456" s="4">
        <v>1.04</v>
      </c>
      <c r="AJ456" s="3">
        <v>60565969</v>
      </c>
      <c r="AK456" s="3">
        <v>62672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5140</v>
      </c>
      <c r="AR456" s="3">
        <v>5322</v>
      </c>
      <c r="AS456" s="3">
        <v>1216993</v>
      </c>
      <c r="AT456" s="2">
        <v>229.55199999999999</v>
      </c>
      <c r="AV456" s="5" t="s">
        <v>1778</v>
      </c>
      <c r="AX456" s="3">
        <v>0</v>
      </c>
      <c r="AZ456" s="3">
        <v>0</v>
      </c>
      <c r="BA456" s="3">
        <f t="shared" si="190"/>
        <v>7259</v>
      </c>
      <c r="BB456" s="3">
        <f t="shared" si="176"/>
        <v>5140</v>
      </c>
      <c r="BC456" s="3">
        <f t="shared" si="177"/>
        <v>5322</v>
      </c>
      <c r="BD456" s="3">
        <f t="shared" si="178"/>
        <v>7259</v>
      </c>
      <c r="BE456" s="3">
        <f t="shared" si="179"/>
        <v>1216992.83</v>
      </c>
      <c r="BF456" s="3">
        <f t="shared" si="191"/>
        <v>1200393.83</v>
      </c>
      <c r="BG456" s="2">
        <f t="shared" si="180"/>
        <v>229.54639959853893</v>
      </c>
      <c r="BH456" s="6">
        <f t="shared" si="181"/>
        <v>1.4999999999999999E-2</v>
      </c>
      <c r="BI456" s="3">
        <f t="shared" si="192"/>
        <v>403555.62718766456</v>
      </c>
      <c r="BJ456" s="3">
        <f t="shared" si="182"/>
        <v>117986849.39364901</v>
      </c>
      <c r="BK456" s="3">
        <f t="shared" si="193"/>
        <v>0</v>
      </c>
      <c r="BL456" s="3">
        <f t="shared" si="194"/>
        <v>0</v>
      </c>
      <c r="BM456" s="3">
        <f t="shared" si="183"/>
        <v>0</v>
      </c>
      <c r="BN456" s="3">
        <f t="shared" si="184"/>
        <v>0</v>
      </c>
      <c r="BO456" s="3">
        <f t="shared" si="195"/>
        <v>0</v>
      </c>
      <c r="BP456" s="3">
        <f t="shared" si="196"/>
        <v>0</v>
      </c>
      <c r="BQ456" s="3">
        <f t="shared" si="185"/>
        <v>73340074.671733186</v>
      </c>
      <c r="BR456" s="3">
        <f t="shared" si="197"/>
        <v>0</v>
      </c>
      <c r="BS456" s="3">
        <f t="shared" si="198"/>
        <v>0</v>
      </c>
      <c r="BT456" s="3">
        <f t="shared" si="186"/>
        <v>0</v>
      </c>
      <c r="BU456" s="3">
        <f t="shared" si="187"/>
        <v>0</v>
      </c>
      <c r="BV456" s="3">
        <f t="shared" si="188"/>
        <v>0</v>
      </c>
      <c r="BW456" s="3">
        <f t="shared" si="199"/>
        <v>0</v>
      </c>
      <c r="BX456" s="3">
        <f t="shared" si="189"/>
        <v>0</v>
      </c>
      <c r="BY456" s="3">
        <f t="shared" si="200"/>
        <v>611333.14000000013</v>
      </c>
    </row>
    <row r="457" spans="1:77" x14ac:dyDescent="0.25">
      <c r="A457">
        <v>102904</v>
      </c>
      <c r="B457" t="s">
        <v>523</v>
      </c>
      <c r="C457" s="37">
        <v>42779.493055555555</v>
      </c>
      <c r="D457" s="5" t="s">
        <v>75</v>
      </c>
      <c r="E457" s="2">
        <v>4297.7969999999996</v>
      </c>
      <c r="F457" s="2">
        <v>200.02799999999999</v>
      </c>
      <c r="G457" s="2">
        <v>189.90299999999999</v>
      </c>
      <c r="H457" s="2">
        <v>0.42099999999999999</v>
      </c>
      <c r="I457" s="2">
        <v>0</v>
      </c>
      <c r="J457" s="2">
        <v>0</v>
      </c>
      <c r="K457" s="2">
        <v>0</v>
      </c>
      <c r="L457" s="2">
        <v>455.41899999999998</v>
      </c>
      <c r="M457" s="2">
        <v>240.78</v>
      </c>
      <c r="N457" s="2">
        <v>2142.1750000000002</v>
      </c>
      <c r="O457" s="2">
        <v>0.67</v>
      </c>
      <c r="P457" s="2">
        <v>159.24</v>
      </c>
      <c r="Q457" s="2">
        <v>0</v>
      </c>
      <c r="R457" s="3">
        <v>375596</v>
      </c>
      <c r="S457" s="3">
        <v>0</v>
      </c>
      <c r="T457" s="3">
        <v>-28569</v>
      </c>
      <c r="U457" s="3">
        <v>-1104</v>
      </c>
      <c r="V457" s="3">
        <v>0</v>
      </c>
      <c r="W457" s="3">
        <v>512741</v>
      </c>
      <c r="X457" s="3">
        <v>85846</v>
      </c>
      <c r="Y457" s="4">
        <v>0.98199999999999998</v>
      </c>
      <c r="Z457" s="4">
        <v>1.07</v>
      </c>
      <c r="AA457" s="5" t="s">
        <v>75</v>
      </c>
      <c r="AB457" s="3">
        <v>3644685</v>
      </c>
      <c r="AC457" s="3">
        <v>8421511</v>
      </c>
      <c r="AD457" s="2">
        <v>3536.1828369999998</v>
      </c>
      <c r="AE457" s="3">
        <v>1022448393</v>
      </c>
      <c r="AF457" s="3">
        <v>25311757</v>
      </c>
      <c r="AG457" s="3">
        <v>0</v>
      </c>
      <c r="AH457" s="3">
        <v>26806749</v>
      </c>
      <c r="AI457" s="4">
        <v>1.04</v>
      </c>
      <c r="AJ457" s="3">
        <v>2542366088</v>
      </c>
      <c r="AK457" s="3">
        <v>1824249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5047</v>
      </c>
      <c r="AR457" s="3">
        <v>5298</v>
      </c>
      <c r="AS457" s="3">
        <v>32116141</v>
      </c>
      <c r="AT457" s="2">
        <v>6046.27699999999</v>
      </c>
      <c r="AU457" s="2">
        <v>6046.27699999999</v>
      </c>
      <c r="AV457" s="5" t="s">
        <v>1597</v>
      </c>
      <c r="AW457" s="3">
        <v>0</v>
      </c>
      <c r="AX457" s="3">
        <v>0</v>
      </c>
      <c r="AY457" s="3">
        <v>0</v>
      </c>
      <c r="AZ457" s="3">
        <v>0</v>
      </c>
      <c r="BA457" s="3">
        <f t="shared" si="190"/>
        <v>5391</v>
      </c>
      <c r="BB457" s="3">
        <f t="shared" si="176"/>
        <v>5047</v>
      </c>
      <c r="BC457" s="3">
        <f t="shared" si="177"/>
        <v>5298</v>
      </c>
      <c r="BD457" s="3">
        <f t="shared" si="178"/>
        <v>5391</v>
      </c>
      <c r="BE457" s="3">
        <f t="shared" si="179"/>
        <v>32116141.582750004</v>
      </c>
      <c r="BF457" s="3">
        <f t="shared" si="191"/>
        <v>31256373.582750004</v>
      </c>
      <c r="BG457" s="2">
        <f t="shared" si="180"/>
        <v>6046.3576079370487</v>
      </c>
      <c r="BH457" s="6">
        <f t="shared" si="181"/>
        <v>1.4999999999999999E-2</v>
      </c>
      <c r="BI457" s="3">
        <f t="shared" si="192"/>
        <v>18807188.724343996</v>
      </c>
      <c r="BJ457" s="3">
        <f t="shared" si="182"/>
        <v>3107827810.4796429</v>
      </c>
      <c r="BK457" s="3">
        <f t="shared" si="193"/>
        <v>0</v>
      </c>
      <c r="BL457" s="3">
        <f t="shared" si="194"/>
        <v>0</v>
      </c>
      <c r="BM457" s="3">
        <f t="shared" si="183"/>
        <v>0</v>
      </c>
      <c r="BN457" s="3">
        <f t="shared" si="184"/>
        <v>0</v>
      </c>
      <c r="BO457" s="3">
        <f t="shared" si="195"/>
        <v>0</v>
      </c>
      <c r="BP457" s="3">
        <f t="shared" si="196"/>
        <v>0</v>
      </c>
      <c r="BQ457" s="3">
        <f t="shared" si="185"/>
        <v>1931811255.7358871</v>
      </c>
      <c r="BR457" s="3">
        <f t="shared" si="197"/>
        <v>610554832.26411295</v>
      </c>
      <c r="BS457" s="3">
        <f t="shared" si="198"/>
        <v>0</v>
      </c>
      <c r="BT457" s="3">
        <f t="shared" si="186"/>
        <v>0</v>
      </c>
      <c r="BU457" s="3">
        <f t="shared" si="187"/>
        <v>0</v>
      </c>
      <c r="BV457" s="3">
        <f t="shared" si="188"/>
        <v>0</v>
      </c>
      <c r="BW457" s="3">
        <f t="shared" si="199"/>
        <v>0</v>
      </c>
      <c r="BX457" s="3">
        <f t="shared" si="189"/>
        <v>0</v>
      </c>
      <c r="BY457" s="3">
        <f t="shared" si="200"/>
        <v>7150106.5985900052</v>
      </c>
    </row>
    <row r="458" spans="1:77" x14ac:dyDescent="0.25">
      <c r="A458">
        <v>97902</v>
      </c>
      <c r="B458" t="s">
        <v>524</v>
      </c>
      <c r="C458" s="37">
        <v>42779.493055555555</v>
      </c>
      <c r="D458" s="5" t="s">
        <v>75</v>
      </c>
      <c r="E458" s="2">
        <v>556.03700000000003</v>
      </c>
      <c r="F458" s="2">
        <v>71.491</v>
      </c>
      <c r="G458" s="2">
        <v>8.7309999999999999</v>
      </c>
      <c r="H458" s="2">
        <v>0</v>
      </c>
      <c r="I458" s="2">
        <v>0</v>
      </c>
      <c r="J458" s="2">
        <v>0</v>
      </c>
      <c r="K458" s="2">
        <v>0</v>
      </c>
      <c r="L458" s="2">
        <v>58.719000000000001</v>
      </c>
      <c r="M458" s="2">
        <v>31.884</v>
      </c>
      <c r="N458" s="2">
        <v>405.08300000000003</v>
      </c>
      <c r="O458" s="2">
        <v>4.9000000000000002E-2</v>
      </c>
      <c r="P458" s="2">
        <v>23.245000000000001</v>
      </c>
      <c r="Q458" s="2">
        <v>0</v>
      </c>
      <c r="R458" s="3">
        <v>49157</v>
      </c>
      <c r="S458" s="3">
        <v>0</v>
      </c>
      <c r="T458" s="3">
        <v>-3396</v>
      </c>
      <c r="U458" s="3">
        <v>-132</v>
      </c>
      <c r="V458" s="3">
        <v>0</v>
      </c>
      <c r="W458" s="3">
        <v>64867</v>
      </c>
      <c r="X458" s="3">
        <v>17069</v>
      </c>
      <c r="Y458" s="4">
        <v>0.98</v>
      </c>
      <c r="Z458" s="4">
        <v>1.04</v>
      </c>
      <c r="AA458" s="5" t="s">
        <v>76</v>
      </c>
      <c r="AB458" s="3">
        <v>58542</v>
      </c>
      <c r="AC458" s="3">
        <v>3008337</v>
      </c>
      <c r="AD458" s="2">
        <v>1296.2218511999999</v>
      </c>
      <c r="AE458" s="3">
        <v>123311881</v>
      </c>
      <c r="AF458" s="3">
        <v>2909372</v>
      </c>
      <c r="AG458" s="3">
        <v>0</v>
      </c>
      <c r="AH458" s="3">
        <v>3087497</v>
      </c>
      <c r="AI458" s="4">
        <v>1.04</v>
      </c>
      <c r="AJ458" s="3">
        <v>302140145</v>
      </c>
      <c r="AK458" s="3">
        <v>282397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5037</v>
      </c>
      <c r="AR458" s="3">
        <v>5180</v>
      </c>
      <c r="AS458" s="3">
        <v>6011977</v>
      </c>
      <c r="AT458" s="2">
        <v>1155.431</v>
      </c>
      <c r="AV458" s="5" t="s">
        <v>1580</v>
      </c>
      <c r="AX458" s="3">
        <v>0</v>
      </c>
      <c r="AZ458" s="3">
        <v>0</v>
      </c>
      <c r="BA458" s="3">
        <f t="shared" si="190"/>
        <v>7343</v>
      </c>
      <c r="BB458" s="3">
        <f t="shared" si="176"/>
        <v>5037</v>
      </c>
      <c r="BC458" s="3">
        <f t="shared" si="177"/>
        <v>5180</v>
      </c>
      <c r="BD458" s="3">
        <f t="shared" si="178"/>
        <v>7343</v>
      </c>
      <c r="BE458" s="3">
        <f t="shared" si="179"/>
        <v>6011977.1308600008</v>
      </c>
      <c r="BF458" s="3">
        <f t="shared" si="191"/>
        <v>5901349.1308600008</v>
      </c>
      <c r="BG458" s="2">
        <f t="shared" si="180"/>
        <v>1155.428287621344</v>
      </c>
      <c r="BH458" s="6">
        <f t="shared" si="181"/>
        <v>1.4999999999999999E-2</v>
      </c>
      <c r="BI458" s="3">
        <f t="shared" si="192"/>
        <v>2451362.462572976</v>
      </c>
      <c r="BJ458" s="3">
        <f t="shared" si="182"/>
        <v>593890139.83737087</v>
      </c>
      <c r="BK458" s="3">
        <f t="shared" si="193"/>
        <v>0</v>
      </c>
      <c r="BL458" s="3">
        <f t="shared" si="194"/>
        <v>0</v>
      </c>
      <c r="BM458" s="3">
        <f t="shared" si="183"/>
        <v>0</v>
      </c>
      <c r="BN458" s="3">
        <f t="shared" si="184"/>
        <v>0</v>
      </c>
      <c r="BO458" s="3">
        <f t="shared" si="195"/>
        <v>0</v>
      </c>
      <c r="BP458" s="3">
        <f t="shared" si="196"/>
        <v>0</v>
      </c>
      <c r="BQ458" s="3">
        <f t="shared" si="185"/>
        <v>369159337.89501941</v>
      </c>
      <c r="BR458" s="3">
        <f t="shared" si="197"/>
        <v>0</v>
      </c>
      <c r="BS458" s="3">
        <f t="shared" si="198"/>
        <v>0</v>
      </c>
      <c r="BT458" s="3">
        <f t="shared" si="186"/>
        <v>0</v>
      </c>
      <c r="BU458" s="3">
        <f t="shared" si="187"/>
        <v>0</v>
      </c>
      <c r="BV458" s="3">
        <f t="shared" si="188"/>
        <v>0</v>
      </c>
      <c r="BW458" s="3">
        <f t="shared" si="199"/>
        <v>0</v>
      </c>
      <c r="BX458" s="3">
        <f t="shared" si="189"/>
        <v>0</v>
      </c>
      <c r="BY458" s="3">
        <f t="shared" si="200"/>
        <v>3051003.7098600008</v>
      </c>
    </row>
    <row r="459" spans="1:77" x14ac:dyDescent="0.25">
      <c r="A459">
        <v>127903</v>
      </c>
      <c r="B459" t="s">
        <v>525</v>
      </c>
      <c r="C459" s="37">
        <v>42779.493055555555</v>
      </c>
      <c r="D459" s="5" t="s">
        <v>75</v>
      </c>
      <c r="E459" s="2">
        <v>352.72</v>
      </c>
      <c r="F459" s="2">
        <v>16.079999999999998</v>
      </c>
      <c r="G459" s="2">
        <v>21</v>
      </c>
      <c r="H459" s="2">
        <v>0</v>
      </c>
      <c r="I459" s="2">
        <v>0</v>
      </c>
      <c r="J459" s="2">
        <v>0</v>
      </c>
      <c r="K459" s="2">
        <v>0</v>
      </c>
      <c r="L459" s="2">
        <v>42</v>
      </c>
      <c r="M459" s="2">
        <v>15</v>
      </c>
      <c r="N459" s="2">
        <v>290</v>
      </c>
      <c r="O459" s="2">
        <v>0</v>
      </c>
      <c r="P459" s="2">
        <v>26</v>
      </c>
      <c r="Q459" s="2">
        <v>0</v>
      </c>
      <c r="R459" s="3">
        <v>35200</v>
      </c>
      <c r="S459" s="3">
        <v>0</v>
      </c>
      <c r="T459" s="3">
        <v>-1681</v>
      </c>
      <c r="U459" s="3">
        <v>-65</v>
      </c>
      <c r="V459" s="3">
        <v>0</v>
      </c>
      <c r="W459" s="3">
        <v>2723</v>
      </c>
      <c r="X459" s="3">
        <v>18153</v>
      </c>
      <c r="Y459" s="4">
        <v>1</v>
      </c>
      <c r="Z459" s="4">
        <v>1.05</v>
      </c>
      <c r="AA459" s="5" t="s">
        <v>75</v>
      </c>
      <c r="AB459" s="3">
        <v>70416</v>
      </c>
      <c r="AC459" s="3">
        <v>2511666</v>
      </c>
      <c r="AD459" s="2">
        <v>1074.1797068000001</v>
      </c>
      <c r="AE459" s="3">
        <v>94587618</v>
      </c>
      <c r="AF459" s="3">
        <v>1500221</v>
      </c>
      <c r="AG459" s="3">
        <v>165025</v>
      </c>
      <c r="AH459" s="3">
        <v>1755259</v>
      </c>
      <c r="AI459" s="4">
        <v>1.17</v>
      </c>
      <c r="AJ459" s="3">
        <v>149531658</v>
      </c>
      <c r="AK459" s="3">
        <v>150007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5140</v>
      </c>
      <c r="AR459" s="3">
        <v>5322</v>
      </c>
      <c r="AS459" s="3">
        <v>3603979</v>
      </c>
      <c r="AT459" s="2">
        <v>682.25599999999997</v>
      </c>
      <c r="AV459" s="5" t="s">
        <v>1486</v>
      </c>
      <c r="BA459" s="3">
        <f t="shared" si="190"/>
        <v>6982</v>
      </c>
      <c r="BB459" s="3">
        <f t="shared" si="176"/>
        <v>5140</v>
      </c>
      <c r="BC459" s="3">
        <f t="shared" si="177"/>
        <v>5322</v>
      </c>
      <c r="BD459" s="3">
        <f t="shared" si="178"/>
        <v>6982</v>
      </c>
      <c r="BE459" s="3">
        <f t="shared" si="179"/>
        <v>3603979.0000000005</v>
      </c>
      <c r="BF459" s="3">
        <f t="shared" si="191"/>
        <v>3567737.0000000005</v>
      </c>
      <c r="BG459" s="2">
        <f t="shared" si="180"/>
        <v>682.24374584172313</v>
      </c>
      <c r="BH459" s="6">
        <f t="shared" si="181"/>
        <v>1.4999999999999999E-2</v>
      </c>
      <c r="BI459" s="3">
        <f t="shared" si="192"/>
        <v>1489950.7134056578</v>
      </c>
      <c r="BJ459" s="3">
        <f t="shared" si="182"/>
        <v>350673285.36264569</v>
      </c>
      <c r="BK459" s="3">
        <f t="shared" si="193"/>
        <v>0</v>
      </c>
      <c r="BL459" s="3">
        <f t="shared" si="194"/>
        <v>0</v>
      </c>
      <c r="BM459" s="3">
        <f t="shared" si="183"/>
        <v>0</v>
      </c>
      <c r="BN459" s="3">
        <f t="shared" si="184"/>
        <v>0</v>
      </c>
      <c r="BO459" s="3">
        <f t="shared" si="195"/>
        <v>0</v>
      </c>
      <c r="BP459" s="3">
        <f t="shared" si="196"/>
        <v>0</v>
      </c>
      <c r="BQ459" s="3">
        <f t="shared" si="185"/>
        <v>217976876.79643053</v>
      </c>
      <c r="BR459" s="3">
        <f t="shared" si="197"/>
        <v>0</v>
      </c>
      <c r="BS459" s="3">
        <f t="shared" si="198"/>
        <v>0</v>
      </c>
      <c r="BT459" s="3">
        <f t="shared" si="186"/>
        <v>0</v>
      </c>
      <c r="BU459" s="3">
        <f t="shared" si="187"/>
        <v>0</v>
      </c>
      <c r="BV459" s="3">
        <f t="shared" si="188"/>
        <v>0</v>
      </c>
      <c r="BW459" s="3">
        <f t="shared" si="199"/>
        <v>0</v>
      </c>
      <c r="BX459" s="3">
        <f t="shared" si="189"/>
        <v>0</v>
      </c>
      <c r="BY459" s="3">
        <f t="shared" si="200"/>
        <v>2108662.4200000004</v>
      </c>
    </row>
    <row r="460" spans="1:77" x14ac:dyDescent="0.25">
      <c r="A460">
        <v>123914</v>
      </c>
      <c r="B460" t="s">
        <v>526</v>
      </c>
      <c r="C460" s="37">
        <v>42779.493055555555</v>
      </c>
      <c r="D460" s="5" t="s">
        <v>75</v>
      </c>
      <c r="E460" s="2">
        <v>1482.855</v>
      </c>
      <c r="F460" s="2">
        <v>97.831000000000003</v>
      </c>
      <c r="G460" s="2">
        <v>23.256</v>
      </c>
      <c r="H460" s="2">
        <v>0</v>
      </c>
      <c r="I460" s="2">
        <v>0</v>
      </c>
      <c r="J460" s="2">
        <v>0</v>
      </c>
      <c r="K460" s="2">
        <v>0</v>
      </c>
      <c r="L460" s="2">
        <v>147.57499999999999</v>
      </c>
      <c r="M460" s="2">
        <v>83.091999999999999</v>
      </c>
      <c r="N460" s="2">
        <v>570.85199999999998</v>
      </c>
      <c r="O460" s="2">
        <v>0.23599999999999999</v>
      </c>
      <c r="P460" s="2">
        <v>69.049000000000007</v>
      </c>
      <c r="Q460" s="2">
        <v>0</v>
      </c>
      <c r="R460" s="3">
        <v>144676</v>
      </c>
      <c r="S460" s="3">
        <v>0</v>
      </c>
      <c r="T460" s="3">
        <v>-7374</v>
      </c>
      <c r="U460" s="3">
        <v>-285</v>
      </c>
      <c r="V460" s="3">
        <v>74258</v>
      </c>
      <c r="W460" s="3">
        <v>236193</v>
      </c>
      <c r="X460" s="3">
        <v>41077</v>
      </c>
      <c r="Y460" s="4">
        <v>1</v>
      </c>
      <c r="Z460" s="4">
        <v>1.0900000000000001</v>
      </c>
      <c r="AA460" s="5" t="s">
        <v>75</v>
      </c>
      <c r="AB460" s="3">
        <v>1669401</v>
      </c>
      <c r="AC460" s="3">
        <v>5056933</v>
      </c>
      <c r="AD460" s="2">
        <v>2038.6850231000001</v>
      </c>
      <c r="AE460" s="3">
        <v>358589077</v>
      </c>
      <c r="AF460" s="3">
        <v>7015328</v>
      </c>
      <c r="AG460" s="3">
        <v>771686</v>
      </c>
      <c r="AH460" s="3">
        <v>8207934</v>
      </c>
      <c r="AI460" s="4">
        <v>1.17</v>
      </c>
      <c r="AJ460" s="3">
        <v>656210027</v>
      </c>
      <c r="AK460" s="3">
        <v>669318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5140</v>
      </c>
      <c r="AR460" s="3">
        <v>5468</v>
      </c>
      <c r="AS460" s="3">
        <v>11971330</v>
      </c>
      <c r="AT460" s="2">
        <v>2174.7530000000002</v>
      </c>
      <c r="AV460" s="5" t="s">
        <v>1680</v>
      </c>
      <c r="BA460" s="3">
        <f t="shared" si="190"/>
        <v>5949</v>
      </c>
      <c r="BB460" s="3">
        <f t="shared" si="176"/>
        <v>5140</v>
      </c>
      <c r="BC460" s="3">
        <f t="shared" si="177"/>
        <v>5468</v>
      </c>
      <c r="BD460" s="3">
        <f t="shared" si="178"/>
        <v>5949</v>
      </c>
      <c r="BE460" s="3">
        <f t="shared" si="179"/>
        <v>11971329.143549999</v>
      </c>
      <c r="BF460" s="3">
        <f t="shared" si="191"/>
        <v>11523576.143549999</v>
      </c>
      <c r="BG460" s="2">
        <f t="shared" si="180"/>
        <v>2174.6990578857531</v>
      </c>
      <c r="BH460" s="6">
        <f t="shared" si="181"/>
        <v>1.4999999999999999E-2</v>
      </c>
      <c r="BI460" s="3">
        <f t="shared" si="192"/>
        <v>6505773.8102013245</v>
      </c>
      <c r="BJ460" s="3">
        <f t="shared" si="182"/>
        <v>1117795315.7532771</v>
      </c>
      <c r="BK460" s="3">
        <f t="shared" si="193"/>
        <v>0</v>
      </c>
      <c r="BL460" s="3">
        <f t="shared" si="194"/>
        <v>0</v>
      </c>
      <c r="BM460" s="3">
        <f t="shared" si="183"/>
        <v>0</v>
      </c>
      <c r="BN460" s="3">
        <f t="shared" si="184"/>
        <v>0</v>
      </c>
      <c r="BO460" s="3">
        <f t="shared" si="195"/>
        <v>0</v>
      </c>
      <c r="BP460" s="3">
        <f t="shared" si="196"/>
        <v>0</v>
      </c>
      <c r="BQ460" s="3">
        <f t="shared" si="185"/>
        <v>694816348.99449813</v>
      </c>
      <c r="BR460" s="3">
        <f t="shared" si="197"/>
        <v>0</v>
      </c>
      <c r="BS460" s="3">
        <f t="shared" si="198"/>
        <v>0</v>
      </c>
      <c r="BT460" s="3">
        <f t="shared" si="186"/>
        <v>0</v>
      </c>
      <c r="BU460" s="3">
        <f t="shared" si="187"/>
        <v>0</v>
      </c>
      <c r="BV460" s="3">
        <f t="shared" si="188"/>
        <v>0</v>
      </c>
      <c r="BW460" s="3">
        <f t="shared" si="199"/>
        <v>0</v>
      </c>
      <c r="BX460" s="3">
        <f t="shared" si="189"/>
        <v>0</v>
      </c>
      <c r="BY460" s="3">
        <f t="shared" si="200"/>
        <v>5409228.8735499997</v>
      </c>
    </row>
    <row r="461" spans="1:77" x14ac:dyDescent="0.25">
      <c r="A461">
        <v>219901</v>
      </c>
      <c r="B461" t="s">
        <v>527</v>
      </c>
      <c r="C461" s="37">
        <v>42776.52847222222</v>
      </c>
      <c r="D461" s="5" t="s">
        <v>75</v>
      </c>
      <c r="E461" s="2">
        <v>197.46799999999999</v>
      </c>
      <c r="F461" s="2">
        <v>24.065000000000001</v>
      </c>
      <c r="G461" s="2">
        <v>1.0960000000000001</v>
      </c>
      <c r="H461" s="2">
        <v>0</v>
      </c>
      <c r="I461" s="2">
        <v>0</v>
      </c>
      <c r="J461" s="2">
        <v>0</v>
      </c>
      <c r="K461" s="2">
        <v>0</v>
      </c>
      <c r="L461" s="2">
        <v>26.550999999999998</v>
      </c>
      <c r="M461" s="2">
        <v>1.986</v>
      </c>
      <c r="N461" s="2">
        <v>112.678</v>
      </c>
      <c r="O461" s="2">
        <v>0</v>
      </c>
      <c r="P461" s="2">
        <v>5.2779999999999996</v>
      </c>
      <c r="Q461" s="2">
        <v>0</v>
      </c>
      <c r="R461" s="3">
        <v>19861</v>
      </c>
      <c r="S461" s="3">
        <v>0</v>
      </c>
      <c r="T461" s="3">
        <v>-818</v>
      </c>
      <c r="U461" s="3">
        <v>-32</v>
      </c>
      <c r="V461" s="3">
        <v>0</v>
      </c>
      <c r="W461" s="3">
        <v>43363</v>
      </c>
      <c r="X461" s="3">
        <v>4327</v>
      </c>
      <c r="Y461" s="4">
        <v>0.98</v>
      </c>
      <c r="Z461" s="4">
        <v>1.06</v>
      </c>
      <c r="AA461" s="5" t="s">
        <v>76</v>
      </c>
      <c r="AB461" s="3">
        <v>105048</v>
      </c>
      <c r="AC461" s="3">
        <v>1191051</v>
      </c>
      <c r="AD461" s="2">
        <v>460.50260229999998</v>
      </c>
      <c r="AE461" s="3">
        <v>38564975</v>
      </c>
      <c r="AF461" s="3">
        <v>754909</v>
      </c>
      <c r="AG461" s="3">
        <v>0</v>
      </c>
      <c r="AH461" s="3">
        <v>801128</v>
      </c>
      <c r="AI461" s="4">
        <v>1.04</v>
      </c>
      <c r="AJ461" s="3">
        <v>72710314</v>
      </c>
      <c r="AK461" s="3">
        <v>94649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5037</v>
      </c>
      <c r="AR461" s="3">
        <v>5252</v>
      </c>
      <c r="AS461" s="3">
        <v>2373262</v>
      </c>
      <c r="AT461" s="2">
        <v>449.38299999999998</v>
      </c>
      <c r="AV461" s="5" t="s">
        <v>1910</v>
      </c>
      <c r="AX461" s="3">
        <v>0</v>
      </c>
      <c r="AZ461" s="3">
        <v>0</v>
      </c>
      <c r="BA461" s="3">
        <f t="shared" si="190"/>
        <v>8198</v>
      </c>
      <c r="BB461" s="3">
        <f t="shared" si="176"/>
        <v>5037</v>
      </c>
      <c r="BC461" s="3">
        <f t="shared" si="177"/>
        <v>5252</v>
      </c>
      <c r="BD461" s="3">
        <f t="shared" si="178"/>
        <v>8198</v>
      </c>
      <c r="BE461" s="3">
        <f t="shared" si="179"/>
        <v>2373260.4256599997</v>
      </c>
      <c r="BF461" s="3">
        <f t="shared" si="191"/>
        <v>2310854.4256599997</v>
      </c>
      <c r="BG461" s="2">
        <f t="shared" si="180"/>
        <v>449.38553685242039</v>
      </c>
      <c r="BH461" s="6">
        <f t="shared" si="181"/>
        <v>1.4999999999999999E-2</v>
      </c>
      <c r="BI461" s="3">
        <f t="shared" si="192"/>
        <v>1170160.6710416467</v>
      </c>
      <c r="BJ461" s="3">
        <f t="shared" si="182"/>
        <v>230984165.94214407</v>
      </c>
      <c r="BK461" s="3">
        <f t="shared" si="193"/>
        <v>0</v>
      </c>
      <c r="BL461" s="3">
        <f t="shared" si="194"/>
        <v>0</v>
      </c>
      <c r="BM461" s="3">
        <f t="shared" si="183"/>
        <v>0</v>
      </c>
      <c r="BN461" s="3">
        <f t="shared" si="184"/>
        <v>0</v>
      </c>
      <c r="BO461" s="3">
        <f t="shared" si="195"/>
        <v>0</v>
      </c>
      <c r="BP461" s="3">
        <f t="shared" si="196"/>
        <v>0</v>
      </c>
      <c r="BQ461" s="3">
        <f t="shared" si="185"/>
        <v>143578679.02434832</v>
      </c>
      <c r="BR461" s="3">
        <f t="shared" si="197"/>
        <v>0</v>
      </c>
      <c r="BS461" s="3">
        <f t="shared" si="198"/>
        <v>0</v>
      </c>
      <c r="BT461" s="3">
        <f t="shared" si="186"/>
        <v>0</v>
      </c>
      <c r="BU461" s="3">
        <f t="shared" si="187"/>
        <v>0</v>
      </c>
      <c r="BV461" s="3">
        <f t="shared" si="188"/>
        <v>0</v>
      </c>
      <c r="BW461" s="3">
        <f t="shared" si="199"/>
        <v>0</v>
      </c>
      <c r="BX461" s="3">
        <f t="shared" si="189"/>
        <v>0</v>
      </c>
      <c r="BY461" s="3">
        <f t="shared" si="200"/>
        <v>1660699.3484599998</v>
      </c>
    </row>
    <row r="462" spans="1:77" x14ac:dyDescent="0.25">
      <c r="A462">
        <v>146904</v>
      </c>
      <c r="B462" t="s">
        <v>528</v>
      </c>
      <c r="C462" s="37">
        <v>42779.493055555555</v>
      </c>
      <c r="D462" s="5" t="s">
        <v>75</v>
      </c>
      <c r="E462" s="2">
        <v>1132.702</v>
      </c>
      <c r="F462" s="2">
        <v>46.957000000000001</v>
      </c>
      <c r="G462" s="2">
        <v>27.875</v>
      </c>
      <c r="H462" s="2">
        <v>0</v>
      </c>
      <c r="I462" s="2">
        <v>0</v>
      </c>
      <c r="J462" s="2">
        <v>0</v>
      </c>
      <c r="K462" s="2">
        <v>0</v>
      </c>
      <c r="L462" s="2">
        <v>76.646000000000001</v>
      </c>
      <c r="M462" s="2">
        <v>61.225999999999999</v>
      </c>
      <c r="N462" s="2">
        <v>759.66899999999998</v>
      </c>
      <c r="O462" s="2">
        <v>1.7000000000000001E-2</v>
      </c>
      <c r="P462" s="2">
        <v>25.751999999999999</v>
      </c>
      <c r="Q462" s="2">
        <v>0</v>
      </c>
      <c r="R462" s="3">
        <v>89608</v>
      </c>
      <c r="S462" s="3">
        <v>0</v>
      </c>
      <c r="T462" s="3">
        <v>-4026</v>
      </c>
      <c r="U462" s="3">
        <v>-156</v>
      </c>
      <c r="V462" s="3">
        <v>88426</v>
      </c>
      <c r="W462" s="3">
        <v>222258</v>
      </c>
      <c r="X462" s="3">
        <v>15516</v>
      </c>
      <c r="Y462" s="4">
        <v>0.98</v>
      </c>
      <c r="Z462" s="4">
        <v>1.1000000000000001</v>
      </c>
      <c r="AA462" s="5" t="s">
        <v>75</v>
      </c>
      <c r="AB462" s="3">
        <v>671392</v>
      </c>
      <c r="AC462" s="3">
        <v>3567911</v>
      </c>
      <c r="AD462" s="2">
        <v>1474.3760517000001</v>
      </c>
      <c r="AE462" s="3">
        <v>116588972</v>
      </c>
      <c r="AF462" s="3">
        <v>3816442</v>
      </c>
      <c r="AG462" s="3">
        <v>0</v>
      </c>
      <c r="AH462" s="3">
        <v>4050102</v>
      </c>
      <c r="AI462" s="4">
        <v>1.04</v>
      </c>
      <c r="AJ462" s="3">
        <v>358253512</v>
      </c>
      <c r="AK462" s="3">
        <v>498019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5037</v>
      </c>
      <c r="AR462" s="3">
        <v>5395</v>
      </c>
      <c r="AS462" s="3">
        <v>9287144</v>
      </c>
      <c r="AT462" s="2">
        <v>1706.5440000000001</v>
      </c>
      <c r="AV462" s="5" t="s">
        <v>1740</v>
      </c>
      <c r="AX462" s="3">
        <v>0</v>
      </c>
      <c r="AZ462" s="3">
        <v>0</v>
      </c>
      <c r="BA462" s="3">
        <f t="shared" si="190"/>
        <v>6025</v>
      </c>
      <c r="BB462" s="3">
        <f t="shared" si="176"/>
        <v>5037</v>
      </c>
      <c r="BC462" s="3">
        <f t="shared" si="177"/>
        <v>5395</v>
      </c>
      <c r="BD462" s="3">
        <f t="shared" si="178"/>
        <v>6025</v>
      </c>
      <c r="BE462" s="3">
        <f t="shared" si="179"/>
        <v>9287146.4072500002</v>
      </c>
      <c r="BF462" s="3">
        <f t="shared" si="191"/>
        <v>8890880.4072500002</v>
      </c>
      <c r="BG462" s="2">
        <f t="shared" si="180"/>
        <v>1706.5497415222258</v>
      </c>
      <c r="BH462" s="6">
        <f t="shared" si="181"/>
        <v>1.4999999999999999E-2</v>
      </c>
      <c r="BI462" s="3">
        <f t="shared" si="192"/>
        <v>4408857.6618548268</v>
      </c>
      <c r="BJ462" s="3">
        <f t="shared" si="182"/>
        <v>877166567.14242399</v>
      </c>
      <c r="BK462" s="3">
        <f t="shared" si="193"/>
        <v>0</v>
      </c>
      <c r="BL462" s="3">
        <f t="shared" si="194"/>
        <v>0</v>
      </c>
      <c r="BM462" s="3">
        <f t="shared" si="183"/>
        <v>0</v>
      </c>
      <c r="BN462" s="3">
        <f t="shared" si="184"/>
        <v>0</v>
      </c>
      <c r="BO462" s="3">
        <f t="shared" si="195"/>
        <v>0</v>
      </c>
      <c r="BP462" s="3">
        <f t="shared" si="196"/>
        <v>0</v>
      </c>
      <c r="BQ462" s="3">
        <f t="shared" si="185"/>
        <v>545242642.41635108</v>
      </c>
      <c r="BR462" s="3">
        <f t="shared" si="197"/>
        <v>0</v>
      </c>
      <c r="BS462" s="3">
        <f t="shared" si="198"/>
        <v>0</v>
      </c>
      <c r="BT462" s="3">
        <f t="shared" si="186"/>
        <v>0</v>
      </c>
      <c r="BU462" s="3">
        <f t="shared" si="187"/>
        <v>0</v>
      </c>
      <c r="BV462" s="3">
        <f t="shared" si="188"/>
        <v>0</v>
      </c>
      <c r="BW462" s="3">
        <f t="shared" si="199"/>
        <v>0</v>
      </c>
      <c r="BX462" s="3">
        <f t="shared" si="189"/>
        <v>0</v>
      </c>
      <c r="BY462" s="3">
        <f t="shared" si="200"/>
        <v>5776261.9896499999</v>
      </c>
    </row>
    <row r="463" spans="1:77" x14ac:dyDescent="0.25">
      <c r="A463">
        <v>100905</v>
      </c>
      <c r="B463" t="s">
        <v>529</v>
      </c>
      <c r="C463" s="37">
        <v>42779.493055555555</v>
      </c>
      <c r="D463" s="5" t="s">
        <v>75</v>
      </c>
      <c r="E463" s="2">
        <v>1904.4259999999999</v>
      </c>
      <c r="F463" s="2">
        <v>142.524</v>
      </c>
      <c r="G463" s="2">
        <v>29.266999999999999</v>
      </c>
      <c r="H463" s="2">
        <v>2.9129999999999998</v>
      </c>
      <c r="I463" s="2">
        <v>0</v>
      </c>
      <c r="J463" s="2">
        <v>0</v>
      </c>
      <c r="K463" s="2">
        <v>0</v>
      </c>
      <c r="L463" s="2">
        <v>99.177999999999997</v>
      </c>
      <c r="M463" s="2">
        <v>102.61799999999999</v>
      </c>
      <c r="N463" s="2">
        <v>860.75400000000002</v>
      </c>
      <c r="O463" s="2">
        <v>0</v>
      </c>
      <c r="P463" s="2">
        <v>66.275999999999996</v>
      </c>
      <c r="Q463" s="2">
        <v>0</v>
      </c>
      <c r="R463" s="3">
        <v>163057</v>
      </c>
      <c r="S463" s="3">
        <v>0</v>
      </c>
      <c r="T463" s="3">
        <v>-9163</v>
      </c>
      <c r="U463" s="3">
        <v>-355</v>
      </c>
      <c r="V463" s="3">
        <v>0</v>
      </c>
      <c r="W463" s="3">
        <v>377207</v>
      </c>
      <c r="X463" s="3">
        <v>39043</v>
      </c>
      <c r="Y463" s="4">
        <v>1</v>
      </c>
      <c r="Z463" s="4">
        <v>1.0900000000000001</v>
      </c>
      <c r="AA463" s="5" t="s">
        <v>76</v>
      </c>
      <c r="AB463" s="3">
        <v>923877</v>
      </c>
      <c r="AC463" s="3">
        <v>5953970</v>
      </c>
      <c r="AD463" s="2">
        <v>2429.8941663999999</v>
      </c>
      <c r="AE463" s="3">
        <v>279820206</v>
      </c>
      <c r="AF463" s="3">
        <v>6791004</v>
      </c>
      <c r="AG463" s="3">
        <v>0</v>
      </c>
      <c r="AH463" s="3">
        <v>7062644</v>
      </c>
      <c r="AI463" s="4">
        <v>1.04</v>
      </c>
      <c r="AJ463" s="3">
        <v>815361569</v>
      </c>
      <c r="AK463" s="3">
        <v>820043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5140</v>
      </c>
      <c r="AR463" s="3">
        <v>5468</v>
      </c>
      <c r="AS463" s="3">
        <v>14762097</v>
      </c>
      <c r="AT463" s="2">
        <v>2685.703</v>
      </c>
      <c r="AU463" s="2">
        <v>2685.703</v>
      </c>
      <c r="AV463" s="5" t="s">
        <v>1589</v>
      </c>
      <c r="AW463" s="3">
        <v>0</v>
      </c>
      <c r="AX463" s="3">
        <v>0</v>
      </c>
      <c r="AY463" s="3">
        <v>0</v>
      </c>
      <c r="AZ463" s="3">
        <v>0</v>
      </c>
      <c r="BA463" s="3">
        <f t="shared" si="190"/>
        <v>5891</v>
      </c>
      <c r="BB463" s="3">
        <f t="shared" si="176"/>
        <v>5140</v>
      </c>
      <c r="BC463" s="3">
        <f t="shared" si="177"/>
        <v>5468</v>
      </c>
      <c r="BD463" s="3">
        <f t="shared" si="178"/>
        <v>5891</v>
      </c>
      <c r="BE463" s="3">
        <f t="shared" si="179"/>
        <v>14762097.496959995</v>
      </c>
      <c r="BF463" s="3">
        <f t="shared" si="191"/>
        <v>14230996.496959995</v>
      </c>
      <c r="BG463" s="2">
        <f t="shared" si="180"/>
        <v>2685.6363241055788</v>
      </c>
      <c r="BH463" s="6">
        <f t="shared" si="181"/>
        <v>1.4999999999999999E-2</v>
      </c>
      <c r="BI463" s="3">
        <f t="shared" si="192"/>
        <v>6781685.49923205</v>
      </c>
      <c r="BJ463" s="3">
        <f t="shared" si="182"/>
        <v>1380417070.5902674</v>
      </c>
      <c r="BK463" s="3">
        <f t="shared" si="193"/>
        <v>0</v>
      </c>
      <c r="BL463" s="3">
        <f t="shared" si="194"/>
        <v>0</v>
      </c>
      <c r="BM463" s="3">
        <f t="shared" si="183"/>
        <v>0</v>
      </c>
      <c r="BN463" s="3">
        <f t="shared" si="184"/>
        <v>0</v>
      </c>
      <c r="BO463" s="3">
        <f t="shared" si="195"/>
        <v>0</v>
      </c>
      <c r="BP463" s="3">
        <f t="shared" si="196"/>
        <v>0</v>
      </c>
      <c r="BQ463" s="3">
        <f t="shared" si="185"/>
        <v>858060805.55173242</v>
      </c>
      <c r="BR463" s="3">
        <f t="shared" si="197"/>
        <v>0</v>
      </c>
      <c r="BS463" s="3">
        <f t="shared" si="198"/>
        <v>0</v>
      </c>
      <c r="BT463" s="3">
        <f t="shared" si="186"/>
        <v>0</v>
      </c>
      <c r="BU463" s="3">
        <f t="shared" si="187"/>
        <v>0</v>
      </c>
      <c r="BV463" s="3">
        <f t="shared" si="188"/>
        <v>0</v>
      </c>
      <c r="BW463" s="3">
        <f t="shared" si="199"/>
        <v>0</v>
      </c>
      <c r="BX463" s="3">
        <f t="shared" si="189"/>
        <v>0</v>
      </c>
      <c r="BY463" s="3">
        <f t="shared" si="200"/>
        <v>6608481.8069599951</v>
      </c>
    </row>
    <row r="464" spans="1:77" x14ac:dyDescent="0.25">
      <c r="A464">
        <v>15904</v>
      </c>
      <c r="B464" t="s">
        <v>530</v>
      </c>
      <c r="C464" s="37">
        <v>42779.493055555555</v>
      </c>
      <c r="D464" s="5" t="s">
        <v>75</v>
      </c>
      <c r="E464" s="2">
        <v>13528.905999999901</v>
      </c>
      <c r="F464" s="2">
        <v>534.74699999999996</v>
      </c>
      <c r="G464" s="2">
        <v>654.01499999999999</v>
      </c>
      <c r="H464" s="2">
        <v>40.402000000000001</v>
      </c>
      <c r="I464" s="2">
        <v>0</v>
      </c>
      <c r="J464" s="2">
        <v>0</v>
      </c>
      <c r="K464" s="2">
        <v>0</v>
      </c>
      <c r="L464" s="2">
        <v>773.88699999999994</v>
      </c>
      <c r="M464" s="2">
        <v>725.38</v>
      </c>
      <c r="N464" s="2">
        <v>14327.88</v>
      </c>
      <c r="O464" s="2">
        <v>3.1230000000000002</v>
      </c>
      <c r="P464" s="2">
        <v>2370.5509999999999</v>
      </c>
      <c r="Q464" s="2">
        <v>0</v>
      </c>
      <c r="R464" s="3">
        <v>1051619</v>
      </c>
      <c r="S464" s="3">
        <v>0</v>
      </c>
      <c r="T464" s="3">
        <v>-14486</v>
      </c>
      <c r="U464" s="3">
        <v>-560</v>
      </c>
      <c r="V464" s="3">
        <v>29652</v>
      </c>
      <c r="W464" s="3">
        <v>482814</v>
      </c>
      <c r="X464" s="3">
        <v>1322293</v>
      </c>
      <c r="Y464" s="4">
        <v>1</v>
      </c>
      <c r="Z464" s="4">
        <v>1.1200000000000001</v>
      </c>
      <c r="AA464" s="5" t="s">
        <v>75</v>
      </c>
      <c r="AB464" s="3">
        <v>552449</v>
      </c>
      <c r="AC464" s="3">
        <v>44070528</v>
      </c>
      <c r="AD464" s="2">
        <v>18804.329810300002</v>
      </c>
      <c r="AE464" s="3">
        <v>718173727</v>
      </c>
      <c r="AF464" s="3">
        <v>15032184</v>
      </c>
      <c r="AG464" s="3">
        <v>1653540</v>
      </c>
      <c r="AH464" s="3">
        <v>17587655</v>
      </c>
      <c r="AI464" s="4">
        <v>1.17</v>
      </c>
      <c r="AJ464" s="3">
        <v>1289132503</v>
      </c>
      <c r="AK464" s="3">
        <v>5302284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5140</v>
      </c>
      <c r="AR464" s="3">
        <v>5578</v>
      </c>
      <c r="AS464" s="3">
        <v>108572051</v>
      </c>
      <c r="AT464" s="2">
        <v>20004.113000000001</v>
      </c>
      <c r="AV464" s="5" t="s">
        <v>1318</v>
      </c>
      <c r="BA464" s="3">
        <f t="shared" si="190"/>
        <v>5578</v>
      </c>
      <c r="BB464" s="3">
        <f t="shared" si="176"/>
        <v>5140</v>
      </c>
      <c r="BC464" s="3">
        <f t="shared" si="177"/>
        <v>5578</v>
      </c>
      <c r="BD464" s="3">
        <f t="shared" si="178"/>
        <v>5578</v>
      </c>
      <c r="BE464" s="3">
        <f t="shared" si="179"/>
        <v>108572050.43023947</v>
      </c>
      <c r="BF464" s="3">
        <f t="shared" si="191"/>
        <v>107022451.43023947</v>
      </c>
      <c r="BG464" s="2">
        <f t="shared" si="180"/>
        <v>20004.008145349133</v>
      </c>
      <c r="BH464" s="6">
        <f t="shared" si="181"/>
        <v>1.4999999999999999E-2</v>
      </c>
      <c r="BI464" s="3">
        <f t="shared" si="192"/>
        <v>42167548.979040161</v>
      </c>
      <c r="BJ464" s="3">
        <f t="shared" si="182"/>
        <v>10282060186.709454</v>
      </c>
      <c r="BK464" s="3">
        <f t="shared" si="193"/>
        <v>0</v>
      </c>
      <c r="BL464" s="3">
        <f t="shared" si="194"/>
        <v>0</v>
      </c>
      <c r="BM464" s="3">
        <f t="shared" si="183"/>
        <v>0</v>
      </c>
      <c r="BN464" s="3">
        <f t="shared" si="184"/>
        <v>0</v>
      </c>
      <c r="BO464" s="3">
        <f t="shared" si="195"/>
        <v>0</v>
      </c>
      <c r="BP464" s="3">
        <f t="shared" si="196"/>
        <v>0</v>
      </c>
      <c r="BQ464" s="3">
        <f t="shared" si="185"/>
        <v>6391280602.4390478</v>
      </c>
      <c r="BR464" s="3">
        <f t="shared" si="197"/>
        <v>0</v>
      </c>
      <c r="BS464" s="3">
        <f t="shared" si="198"/>
        <v>0</v>
      </c>
      <c r="BT464" s="3">
        <f t="shared" si="186"/>
        <v>0</v>
      </c>
      <c r="BU464" s="3">
        <f t="shared" si="187"/>
        <v>0</v>
      </c>
      <c r="BV464" s="3">
        <f t="shared" si="188"/>
        <v>0</v>
      </c>
      <c r="BW464" s="3">
        <f t="shared" si="199"/>
        <v>0</v>
      </c>
      <c r="BX464" s="3">
        <f t="shared" si="189"/>
        <v>0</v>
      </c>
      <c r="BY464" s="3">
        <f t="shared" si="200"/>
        <v>95680725.400239468</v>
      </c>
    </row>
    <row r="465" spans="1:77" x14ac:dyDescent="0.25">
      <c r="A465">
        <v>102905</v>
      </c>
      <c r="B465" t="s">
        <v>531</v>
      </c>
      <c r="C465" s="37">
        <v>42779.493055555555</v>
      </c>
      <c r="D465" s="5" t="s">
        <v>75</v>
      </c>
      <c r="E465" s="2">
        <v>625.904</v>
      </c>
      <c r="F465" s="2">
        <v>61.027000000000001</v>
      </c>
      <c r="G465" s="2">
        <v>25.734999999999999</v>
      </c>
      <c r="H465" s="2">
        <v>0</v>
      </c>
      <c r="I465" s="2">
        <v>0</v>
      </c>
      <c r="J465" s="2">
        <v>0</v>
      </c>
      <c r="K465" s="2">
        <v>0</v>
      </c>
      <c r="L465" s="2">
        <v>46.898999999999901</v>
      </c>
      <c r="M465" s="2">
        <v>34.622999999999998</v>
      </c>
      <c r="N465" s="2">
        <v>322.55399999999997</v>
      </c>
      <c r="O465" s="2">
        <v>0</v>
      </c>
      <c r="P465" s="2">
        <v>2.4049999999999998</v>
      </c>
      <c r="Q465" s="2">
        <v>0</v>
      </c>
      <c r="R465" s="3">
        <v>52579</v>
      </c>
      <c r="S465" s="3">
        <v>0</v>
      </c>
      <c r="T465" s="3">
        <v>-1747</v>
      </c>
      <c r="U465" s="3">
        <v>-68</v>
      </c>
      <c r="V465" s="3">
        <v>0</v>
      </c>
      <c r="W465" s="3">
        <v>57550</v>
      </c>
      <c r="X465" s="3">
        <v>1581</v>
      </c>
      <c r="Y465" s="4">
        <v>1</v>
      </c>
      <c r="Z465" s="4">
        <v>1.04</v>
      </c>
      <c r="AA465" s="5" t="s">
        <v>75</v>
      </c>
      <c r="AB465" s="3">
        <v>241741</v>
      </c>
      <c r="AC465" s="3">
        <v>1824085</v>
      </c>
      <c r="AD465" s="2">
        <v>758.87112290000005</v>
      </c>
      <c r="AE465" s="3">
        <v>64680646</v>
      </c>
      <c r="AF465" s="3">
        <v>1622063</v>
      </c>
      <c r="AG465" s="3">
        <v>178427</v>
      </c>
      <c r="AH465" s="3">
        <v>1897814</v>
      </c>
      <c r="AI465" s="4">
        <v>1.17</v>
      </c>
      <c r="AJ465" s="3">
        <v>155457419</v>
      </c>
      <c r="AK465" s="3">
        <v>289183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5140</v>
      </c>
      <c r="AR465" s="3">
        <v>5286</v>
      </c>
      <c r="AS465" s="3">
        <v>5678663</v>
      </c>
      <c r="AT465" s="2">
        <v>1068.759</v>
      </c>
      <c r="AV465" s="5" t="s">
        <v>1598</v>
      </c>
      <c r="BA465" s="3">
        <f t="shared" si="190"/>
        <v>6573</v>
      </c>
      <c r="BB465" s="3">
        <f t="shared" si="176"/>
        <v>5140</v>
      </c>
      <c r="BC465" s="3">
        <f t="shared" si="177"/>
        <v>5286</v>
      </c>
      <c r="BD465" s="3">
        <f t="shared" si="178"/>
        <v>6573</v>
      </c>
      <c r="BE465" s="3">
        <f t="shared" si="179"/>
        <v>5678663.3873299994</v>
      </c>
      <c r="BF465" s="3">
        <f t="shared" si="191"/>
        <v>5570281.3873299994</v>
      </c>
      <c r="BG465" s="2">
        <f t="shared" si="180"/>
        <v>1068.7461951528703</v>
      </c>
      <c r="BH465" s="6">
        <f t="shared" si="181"/>
        <v>1.4999999999999999E-2</v>
      </c>
      <c r="BI465" s="3">
        <f t="shared" si="192"/>
        <v>2620195.9587231553</v>
      </c>
      <c r="BJ465" s="3">
        <f t="shared" si="182"/>
        <v>549335544.30857539</v>
      </c>
      <c r="BK465" s="3">
        <f t="shared" si="193"/>
        <v>0</v>
      </c>
      <c r="BL465" s="3">
        <f t="shared" si="194"/>
        <v>0</v>
      </c>
      <c r="BM465" s="3">
        <f t="shared" si="183"/>
        <v>0</v>
      </c>
      <c r="BN465" s="3">
        <f t="shared" si="184"/>
        <v>0</v>
      </c>
      <c r="BO465" s="3">
        <f t="shared" si="195"/>
        <v>0</v>
      </c>
      <c r="BP465" s="3">
        <f t="shared" si="196"/>
        <v>0</v>
      </c>
      <c r="BQ465" s="3">
        <f t="shared" si="185"/>
        <v>341464409.35134208</v>
      </c>
      <c r="BR465" s="3">
        <f t="shared" si="197"/>
        <v>0</v>
      </c>
      <c r="BS465" s="3">
        <f t="shared" si="198"/>
        <v>0</v>
      </c>
      <c r="BT465" s="3">
        <f t="shared" si="186"/>
        <v>0</v>
      </c>
      <c r="BU465" s="3">
        <f t="shared" si="187"/>
        <v>0</v>
      </c>
      <c r="BV465" s="3">
        <f t="shared" si="188"/>
        <v>0</v>
      </c>
      <c r="BW465" s="3">
        <f t="shared" si="199"/>
        <v>0</v>
      </c>
      <c r="BX465" s="3">
        <f t="shared" si="189"/>
        <v>0</v>
      </c>
      <c r="BY465" s="3">
        <f t="shared" si="200"/>
        <v>4124089.1973299994</v>
      </c>
    </row>
    <row r="466" spans="1:77" x14ac:dyDescent="0.25">
      <c r="A466">
        <v>31903</v>
      </c>
      <c r="B466" t="s">
        <v>532</v>
      </c>
      <c r="C466" s="37">
        <v>42779.493055555555</v>
      </c>
      <c r="D466" s="5" t="s">
        <v>75</v>
      </c>
      <c r="E466" s="2">
        <v>15825.483</v>
      </c>
      <c r="F466" s="2">
        <v>1310.039</v>
      </c>
      <c r="G466" s="2">
        <v>458.72300000000001</v>
      </c>
      <c r="H466" s="2">
        <v>6.8369999999999997</v>
      </c>
      <c r="I466" s="2">
        <v>0</v>
      </c>
      <c r="J466" s="2">
        <v>0</v>
      </c>
      <c r="K466" s="2">
        <v>0</v>
      </c>
      <c r="L466" s="2">
        <v>1286.1579999999999</v>
      </c>
      <c r="M466" s="2">
        <v>877.15800000000002</v>
      </c>
      <c r="N466" s="2">
        <v>15532.198</v>
      </c>
      <c r="O466" s="2">
        <v>4.077</v>
      </c>
      <c r="P466" s="2">
        <v>2379.3440000000001</v>
      </c>
      <c r="Q466" s="2">
        <v>0</v>
      </c>
      <c r="R466" s="3">
        <v>1368106</v>
      </c>
      <c r="S466" s="3">
        <v>0</v>
      </c>
      <c r="T466" s="3">
        <v>-36606</v>
      </c>
      <c r="U466" s="3">
        <v>-1415</v>
      </c>
      <c r="V466" s="3">
        <v>0</v>
      </c>
      <c r="W466" s="3">
        <v>970567</v>
      </c>
      <c r="X466" s="3">
        <v>1370502</v>
      </c>
      <c r="Y466" s="4">
        <v>1</v>
      </c>
      <c r="Z466" s="4">
        <v>1.17</v>
      </c>
      <c r="AA466" s="5" t="s">
        <v>75</v>
      </c>
      <c r="AB466" s="3">
        <v>725381</v>
      </c>
      <c r="AC466" s="3">
        <v>44811671</v>
      </c>
      <c r="AD466" s="2">
        <v>18705.106520199999</v>
      </c>
      <c r="AE466" s="3">
        <v>1203690585</v>
      </c>
      <c r="AF466" s="3">
        <v>33693285</v>
      </c>
      <c r="AG466" s="3">
        <v>3706262</v>
      </c>
      <c r="AH466" s="3">
        <v>39661794</v>
      </c>
      <c r="AI466" s="4">
        <v>1.17</v>
      </c>
      <c r="AJ466" s="3">
        <v>3257604662</v>
      </c>
      <c r="AK466" s="3">
        <v>6801622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5140</v>
      </c>
      <c r="AR466" s="3">
        <v>5760</v>
      </c>
      <c r="AS466" s="3">
        <v>133992897</v>
      </c>
      <c r="AT466" s="2">
        <v>24242.148000000001</v>
      </c>
      <c r="AV466" s="5" t="s">
        <v>1340</v>
      </c>
      <c r="BA466" s="3">
        <f t="shared" si="190"/>
        <v>5760</v>
      </c>
      <c r="BB466" s="3">
        <f t="shared" si="176"/>
        <v>5140</v>
      </c>
      <c r="BC466" s="3">
        <f t="shared" si="177"/>
        <v>5760</v>
      </c>
      <c r="BD466" s="3">
        <f t="shared" si="178"/>
        <v>5760</v>
      </c>
      <c r="BE466" s="3">
        <f t="shared" si="179"/>
        <v>133992897.86880003</v>
      </c>
      <c r="BF466" s="3">
        <f t="shared" si="191"/>
        <v>131690830.86880003</v>
      </c>
      <c r="BG466" s="2">
        <f t="shared" si="180"/>
        <v>24241.887842998814</v>
      </c>
      <c r="BH466" s="6">
        <f t="shared" si="181"/>
        <v>1.4999999999999999E-2</v>
      </c>
      <c r="BI466" s="3">
        <f t="shared" si="192"/>
        <v>52214567.300642475</v>
      </c>
      <c r="BJ466" s="3">
        <f t="shared" si="182"/>
        <v>12460330351.30139</v>
      </c>
      <c r="BK466" s="3">
        <f t="shared" si="193"/>
        <v>0</v>
      </c>
      <c r="BL466" s="3">
        <f t="shared" si="194"/>
        <v>0</v>
      </c>
      <c r="BM466" s="3">
        <f t="shared" si="183"/>
        <v>0</v>
      </c>
      <c r="BN466" s="3">
        <f t="shared" si="184"/>
        <v>0</v>
      </c>
      <c r="BO466" s="3">
        <f t="shared" si="195"/>
        <v>0</v>
      </c>
      <c r="BP466" s="3">
        <f t="shared" si="196"/>
        <v>0</v>
      </c>
      <c r="BQ466" s="3">
        <f t="shared" si="185"/>
        <v>7745283165.8381214</v>
      </c>
      <c r="BR466" s="3">
        <f t="shared" si="197"/>
        <v>0</v>
      </c>
      <c r="BS466" s="3">
        <f t="shared" si="198"/>
        <v>0</v>
      </c>
      <c r="BT466" s="3">
        <f t="shared" si="186"/>
        <v>0</v>
      </c>
      <c r="BU466" s="3">
        <f t="shared" si="187"/>
        <v>0</v>
      </c>
      <c r="BV466" s="3">
        <f t="shared" si="188"/>
        <v>0</v>
      </c>
      <c r="BW466" s="3">
        <f t="shared" si="199"/>
        <v>0</v>
      </c>
      <c r="BX466" s="3">
        <f t="shared" si="189"/>
        <v>0</v>
      </c>
      <c r="BY466" s="3">
        <f t="shared" si="200"/>
        <v>101416851.24880002</v>
      </c>
    </row>
    <row r="467" spans="1:77" x14ac:dyDescent="0.25">
      <c r="A467">
        <v>230905</v>
      </c>
      <c r="B467" t="s">
        <v>533</v>
      </c>
      <c r="C467" s="37">
        <v>42779.493055555555</v>
      </c>
      <c r="D467" s="5" t="s">
        <v>75</v>
      </c>
      <c r="E467" s="2">
        <v>891.88</v>
      </c>
      <c r="F467" s="2">
        <v>62.207999999999998</v>
      </c>
      <c r="G467" s="2">
        <v>15.465</v>
      </c>
      <c r="H467" s="2">
        <v>0</v>
      </c>
      <c r="I467" s="2">
        <v>0</v>
      </c>
      <c r="J467" s="2">
        <v>0</v>
      </c>
      <c r="K467" s="2">
        <v>0</v>
      </c>
      <c r="L467" s="2">
        <v>99</v>
      </c>
      <c r="M467" s="2">
        <v>50.55</v>
      </c>
      <c r="N467" s="2">
        <v>560</v>
      </c>
      <c r="O467" s="2">
        <v>0</v>
      </c>
      <c r="P467" s="2">
        <v>50.38</v>
      </c>
      <c r="Q467" s="2">
        <v>0</v>
      </c>
      <c r="R467" s="3">
        <v>81400</v>
      </c>
      <c r="S467" s="3">
        <v>0</v>
      </c>
      <c r="T467" s="3">
        <v>-4241</v>
      </c>
      <c r="U467" s="3">
        <v>-164</v>
      </c>
      <c r="V467" s="3">
        <v>0</v>
      </c>
      <c r="W467" s="3">
        <v>125082</v>
      </c>
      <c r="X467" s="3">
        <v>31145</v>
      </c>
      <c r="Y467" s="4">
        <v>0.98</v>
      </c>
      <c r="Z467" s="4">
        <v>1.06</v>
      </c>
      <c r="AA467" s="5" t="s">
        <v>75</v>
      </c>
      <c r="AB467" s="3">
        <v>152072</v>
      </c>
      <c r="AC467" s="3">
        <v>2595015</v>
      </c>
      <c r="AD467" s="2">
        <v>1018.0680096</v>
      </c>
      <c r="AE467" s="3">
        <v>108460819</v>
      </c>
      <c r="AF467" s="3">
        <v>4313666</v>
      </c>
      <c r="AG467" s="3">
        <v>0</v>
      </c>
      <c r="AH467" s="3">
        <v>4577768</v>
      </c>
      <c r="AI467" s="4">
        <v>1.04</v>
      </c>
      <c r="AJ467" s="3">
        <v>377351764</v>
      </c>
      <c r="AK467" s="3">
        <v>398918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5037</v>
      </c>
      <c r="AR467" s="3">
        <v>5252</v>
      </c>
      <c r="AS467" s="3">
        <v>7792667</v>
      </c>
      <c r="AT467" s="2">
        <v>1476.0909999999999</v>
      </c>
      <c r="AV467" s="5" t="s">
        <v>1938</v>
      </c>
      <c r="AX467" s="3">
        <v>0</v>
      </c>
      <c r="AZ467" s="3">
        <v>0</v>
      </c>
      <c r="BA467" s="3">
        <f t="shared" si="190"/>
        <v>6182</v>
      </c>
      <c r="BB467" s="3">
        <f t="shared" si="176"/>
        <v>5037</v>
      </c>
      <c r="BC467" s="3">
        <f t="shared" si="177"/>
        <v>5252</v>
      </c>
      <c r="BD467" s="3">
        <f t="shared" si="178"/>
        <v>6182</v>
      </c>
      <c r="BE467" s="3">
        <f t="shared" si="179"/>
        <v>7792667.3369999994</v>
      </c>
      <c r="BF467" s="3">
        <f t="shared" si="191"/>
        <v>7590426.3369999994</v>
      </c>
      <c r="BG467" s="2">
        <f t="shared" si="180"/>
        <v>1476.0894396960018</v>
      </c>
      <c r="BH467" s="6">
        <f t="shared" si="181"/>
        <v>1.4999999999999999E-2</v>
      </c>
      <c r="BI467" s="3">
        <f t="shared" si="192"/>
        <v>3584063.5615357202</v>
      </c>
      <c r="BJ467" s="3">
        <f t="shared" si="182"/>
        <v>758709972.00374496</v>
      </c>
      <c r="BK467" s="3">
        <f t="shared" si="193"/>
        <v>0</v>
      </c>
      <c r="BL467" s="3">
        <f t="shared" si="194"/>
        <v>0</v>
      </c>
      <c r="BM467" s="3">
        <f t="shared" si="183"/>
        <v>0</v>
      </c>
      <c r="BN467" s="3">
        <f t="shared" si="184"/>
        <v>0</v>
      </c>
      <c r="BO467" s="3">
        <f t="shared" si="195"/>
        <v>0</v>
      </c>
      <c r="BP467" s="3">
        <f t="shared" si="196"/>
        <v>0</v>
      </c>
      <c r="BQ467" s="3">
        <f t="shared" si="185"/>
        <v>471610575.98287261</v>
      </c>
      <c r="BR467" s="3">
        <f t="shared" si="197"/>
        <v>0</v>
      </c>
      <c r="BS467" s="3">
        <f t="shared" si="198"/>
        <v>0</v>
      </c>
      <c r="BT467" s="3">
        <f t="shared" si="186"/>
        <v>0</v>
      </c>
      <c r="BU467" s="3">
        <f t="shared" si="187"/>
        <v>0</v>
      </c>
      <c r="BV467" s="3">
        <f t="shared" si="188"/>
        <v>0</v>
      </c>
      <c r="BW467" s="3">
        <f t="shared" si="199"/>
        <v>0</v>
      </c>
      <c r="BX467" s="3">
        <f t="shared" si="189"/>
        <v>0</v>
      </c>
      <c r="BY467" s="3">
        <f t="shared" si="200"/>
        <v>4094620.0497999997</v>
      </c>
    </row>
    <row r="468" spans="1:77" x14ac:dyDescent="0.25">
      <c r="A468">
        <v>101858</v>
      </c>
      <c r="B468" t="s">
        <v>534</v>
      </c>
      <c r="C468" s="37">
        <v>42776.52847222222</v>
      </c>
      <c r="D468" s="5" t="s">
        <v>76</v>
      </c>
      <c r="E468" s="2">
        <v>4068.5189999999998</v>
      </c>
      <c r="F468" s="2">
        <v>226.767</v>
      </c>
      <c r="G468" s="2">
        <v>67.201999999999998</v>
      </c>
      <c r="H468" s="2">
        <v>0</v>
      </c>
      <c r="I468" s="2">
        <v>0</v>
      </c>
      <c r="J468" s="2">
        <v>0</v>
      </c>
      <c r="K468" s="2">
        <v>0</v>
      </c>
      <c r="L468" s="2">
        <v>91.152000000000001</v>
      </c>
      <c r="M468" s="2">
        <v>211.58500000000001</v>
      </c>
      <c r="N468" s="2">
        <v>2100</v>
      </c>
      <c r="O468" s="2">
        <v>0</v>
      </c>
      <c r="P468" s="2">
        <v>815.30700000000002</v>
      </c>
      <c r="Q468" s="2">
        <v>0</v>
      </c>
      <c r="R468" s="3">
        <v>233677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527096</v>
      </c>
      <c r="Y468" s="4">
        <v>0</v>
      </c>
      <c r="Z468" s="4">
        <v>1</v>
      </c>
      <c r="AA468" s="5" t="s">
        <v>75</v>
      </c>
      <c r="AB468" s="3">
        <v>0</v>
      </c>
      <c r="AC468" s="3">
        <v>0</v>
      </c>
      <c r="AD468" s="2">
        <v>0</v>
      </c>
      <c r="AE468" s="3">
        <v>0</v>
      </c>
      <c r="AF468" s="3">
        <v>0</v>
      </c>
      <c r="AG468" s="3">
        <v>0</v>
      </c>
      <c r="AH468" s="3">
        <v>0</v>
      </c>
      <c r="AI468" s="4">
        <v>0</v>
      </c>
      <c r="AJ468" s="3">
        <v>0</v>
      </c>
      <c r="AK468" s="3">
        <v>1629331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5050</v>
      </c>
      <c r="AR468" s="3">
        <v>5334</v>
      </c>
      <c r="AS468" s="3">
        <v>32682704</v>
      </c>
      <c r="AT468" s="2">
        <v>6254.6679999999997</v>
      </c>
      <c r="AV468" s="5" t="s">
        <v>2031</v>
      </c>
      <c r="AX468" s="3">
        <v>0</v>
      </c>
      <c r="AZ468" s="3">
        <v>0</v>
      </c>
      <c r="BA468" s="3">
        <f t="shared" si="190"/>
        <v>6465</v>
      </c>
      <c r="BB468" s="3">
        <f t="shared" si="176"/>
        <v>5050</v>
      </c>
      <c r="BC468" s="3">
        <f t="shared" si="177"/>
        <v>5335</v>
      </c>
      <c r="BD468" s="3">
        <f t="shared" si="178"/>
        <v>6465</v>
      </c>
      <c r="BE468" s="3">
        <f t="shared" si="179"/>
        <v>32682703.499499999</v>
      </c>
      <c r="BF468" s="3">
        <f t="shared" si="191"/>
        <v>32449026.499499999</v>
      </c>
      <c r="BG468" s="2">
        <f t="shared" si="180"/>
        <v>6253.9207771823931</v>
      </c>
      <c r="BH468" s="6">
        <f t="shared" si="181"/>
        <v>1.4999999999999999E-2</v>
      </c>
      <c r="BI468" s="3">
        <f t="shared" si="192"/>
        <v>0</v>
      </c>
      <c r="BJ468" s="3">
        <f t="shared" si="182"/>
        <v>3214515279.4717503</v>
      </c>
      <c r="BK468" s="3">
        <f t="shared" si="193"/>
        <v>0</v>
      </c>
      <c r="BL468" s="3">
        <f t="shared" si="194"/>
        <v>0</v>
      </c>
      <c r="BM468" s="3">
        <f t="shared" si="183"/>
        <v>0</v>
      </c>
      <c r="BN468" s="3">
        <f t="shared" si="184"/>
        <v>0</v>
      </c>
      <c r="BO468" s="3">
        <f t="shared" si="195"/>
        <v>0</v>
      </c>
      <c r="BP468" s="3">
        <f t="shared" si="196"/>
        <v>0</v>
      </c>
      <c r="BQ468" s="3">
        <f t="shared" si="185"/>
        <v>1998127688.3097746</v>
      </c>
      <c r="BR468" s="3">
        <f t="shared" si="197"/>
        <v>0</v>
      </c>
      <c r="BS468" s="3">
        <f t="shared" si="198"/>
        <v>0</v>
      </c>
      <c r="BT468" s="3">
        <f t="shared" si="186"/>
        <v>0</v>
      </c>
      <c r="BU468" s="3">
        <f t="shared" si="187"/>
        <v>0</v>
      </c>
      <c r="BV468" s="3">
        <f t="shared" si="188"/>
        <v>0</v>
      </c>
      <c r="BW468" s="3">
        <f t="shared" si="199"/>
        <v>0</v>
      </c>
      <c r="BX468" s="3">
        <f t="shared" si="189"/>
        <v>0</v>
      </c>
      <c r="BY468" s="3">
        <f t="shared" si="200"/>
        <v>32682703.499499999</v>
      </c>
    </row>
    <row r="469" spans="1:77" x14ac:dyDescent="0.25">
      <c r="A469">
        <v>101862</v>
      </c>
      <c r="B469" t="s">
        <v>535</v>
      </c>
      <c r="C469" s="37">
        <v>42776.52847222222</v>
      </c>
      <c r="D469" s="5" t="s">
        <v>76</v>
      </c>
      <c r="E469" s="2">
        <v>3077.1370000000002</v>
      </c>
      <c r="F469" s="2">
        <v>171.12100000000001</v>
      </c>
      <c r="G469" s="2">
        <v>42.393000000000001</v>
      </c>
      <c r="H469" s="2">
        <v>0</v>
      </c>
      <c r="I469" s="2">
        <v>0</v>
      </c>
      <c r="J469" s="2">
        <v>0</v>
      </c>
      <c r="K469" s="2">
        <v>0</v>
      </c>
      <c r="L469" s="2">
        <v>147.51</v>
      </c>
      <c r="M469" s="2">
        <v>163.958</v>
      </c>
      <c r="N469" s="2">
        <v>1444</v>
      </c>
      <c r="O469" s="2">
        <v>0</v>
      </c>
      <c r="P469" s="2">
        <v>509.07</v>
      </c>
      <c r="Q469" s="2">
        <v>0</v>
      </c>
      <c r="R469" s="3">
        <v>269395</v>
      </c>
      <c r="S469" s="3">
        <v>0</v>
      </c>
      <c r="T469" s="3">
        <v>0</v>
      </c>
      <c r="U469" s="3">
        <v>0</v>
      </c>
      <c r="V469" s="3">
        <v>92000</v>
      </c>
      <c r="W469" s="3">
        <v>0</v>
      </c>
      <c r="X469" s="3">
        <v>329114</v>
      </c>
      <c r="Y469" s="4">
        <v>0</v>
      </c>
      <c r="Z469" s="4">
        <v>1</v>
      </c>
      <c r="AA469" s="5" t="s">
        <v>75</v>
      </c>
      <c r="AB469" s="3">
        <v>0</v>
      </c>
      <c r="AC469" s="3">
        <v>0</v>
      </c>
      <c r="AD469" s="2">
        <v>0</v>
      </c>
      <c r="AE469" s="3">
        <v>0</v>
      </c>
      <c r="AF469" s="3">
        <v>0</v>
      </c>
      <c r="AG469" s="3">
        <v>0</v>
      </c>
      <c r="AH469" s="3">
        <v>0</v>
      </c>
      <c r="AI469" s="4">
        <v>0</v>
      </c>
      <c r="AJ469" s="3">
        <v>0</v>
      </c>
      <c r="AK469" s="3">
        <v>1151662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5050</v>
      </c>
      <c r="AR469" s="3">
        <v>5334</v>
      </c>
      <c r="AS469" s="3">
        <v>25273696</v>
      </c>
      <c r="AT469" s="2">
        <v>4801.9359999999997</v>
      </c>
      <c r="AV469" s="5" t="s">
        <v>2031</v>
      </c>
      <c r="AX469" s="3">
        <v>0</v>
      </c>
      <c r="AZ469" s="3">
        <v>0</v>
      </c>
      <c r="BA469" s="3">
        <f t="shared" si="190"/>
        <v>6465</v>
      </c>
      <c r="BB469" s="3">
        <f t="shared" si="176"/>
        <v>5050</v>
      </c>
      <c r="BC469" s="3">
        <f t="shared" si="177"/>
        <v>5335</v>
      </c>
      <c r="BD469" s="3">
        <f t="shared" si="178"/>
        <v>6465</v>
      </c>
      <c r="BE469" s="3">
        <f t="shared" si="179"/>
        <v>25273695.563400004</v>
      </c>
      <c r="BF469" s="3">
        <f t="shared" si="191"/>
        <v>24912300.563400004</v>
      </c>
      <c r="BG469" s="2">
        <f t="shared" si="180"/>
        <v>4801.3629654886754</v>
      </c>
      <c r="BH469" s="6">
        <f t="shared" si="181"/>
        <v>1.4999999999999999E-2</v>
      </c>
      <c r="BI469" s="3">
        <f t="shared" si="192"/>
        <v>0</v>
      </c>
      <c r="BJ469" s="3">
        <f t="shared" si="182"/>
        <v>2467900564.261179</v>
      </c>
      <c r="BK469" s="3">
        <f t="shared" si="193"/>
        <v>0</v>
      </c>
      <c r="BL469" s="3">
        <f t="shared" si="194"/>
        <v>0</v>
      </c>
      <c r="BM469" s="3">
        <f t="shared" si="183"/>
        <v>0</v>
      </c>
      <c r="BN469" s="3">
        <f t="shared" si="184"/>
        <v>0</v>
      </c>
      <c r="BO469" s="3">
        <f t="shared" si="195"/>
        <v>0</v>
      </c>
      <c r="BP469" s="3">
        <f t="shared" si="196"/>
        <v>0</v>
      </c>
      <c r="BQ469" s="3">
        <f t="shared" si="185"/>
        <v>1534035467.4736319</v>
      </c>
      <c r="BR469" s="3">
        <f t="shared" si="197"/>
        <v>0</v>
      </c>
      <c r="BS469" s="3">
        <f t="shared" si="198"/>
        <v>0</v>
      </c>
      <c r="BT469" s="3">
        <f t="shared" si="186"/>
        <v>0</v>
      </c>
      <c r="BU469" s="3">
        <f t="shared" si="187"/>
        <v>0</v>
      </c>
      <c r="BV469" s="3">
        <f t="shared" si="188"/>
        <v>0</v>
      </c>
      <c r="BW469" s="3">
        <f t="shared" si="199"/>
        <v>0</v>
      </c>
      <c r="BX469" s="3">
        <f t="shared" si="189"/>
        <v>0</v>
      </c>
      <c r="BY469" s="3">
        <f t="shared" si="200"/>
        <v>25273695.563400004</v>
      </c>
    </row>
    <row r="470" spans="1:77" x14ac:dyDescent="0.25">
      <c r="A470">
        <v>71806</v>
      </c>
      <c r="B470" t="s">
        <v>536</v>
      </c>
      <c r="C470" s="37">
        <v>42776.52847222222</v>
      </c>
      <c r="D470" s="5" t="s">
        <v>76</v>
      </c>
      <c r="E470" s="2">
        <v>3005.7310000000002</v>
      </c>
      <c r="F470" s="2">
        <v>215.17500000000001</v>
      </c>
      <c r="G470" s="2">
        <v>76.463999999999999</v>
      </c>
      <c r="H470" s="2">
        <v>0</v>
      </c>
      <c r="I470" s="2">
        <v>0</v>
      </c>
      <c r="J470" s="2">
        <v>0</v>
      </c>
      <c r="K470" s="2">
        <v>0</v>
      </c>
      <c r="L470" s="2">
        <v>73.105000000000004</v>
      </c>
      <c r="M470" s="2">
        <v>157.34200000000001</v>
      </c>
      <c r="N470" s="2">
        <v>1839</v>
      </c>
      <c r="O470" s="2">
        <v>0</v>
      </c>
      <c r="P470" s="2">
        <v>504.21100000000001</v>
      </c>
      <c r="Q470" s="2">
        <v>0</v>
      </c>
      <c r="R470" s="3">
        <v>164000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325972</v>
      </c>
      <c r="Y470" s="4">
        <v>0</v>
      </c>
      <c r="Z470" s="4">
        <v>1</v>
      </c>
      <c r="AA470" s="5" t="s">
        <v>75</v>
      </c>
      <c r="AB470" s="3">
        <v>0</v>
      </c>
      <c r="AC470" s="3">
        <v>0</v>
      </c>
      <c r="AD470" s="2">
        <v>0</v>
      </c>
      <c r="AE470" s="3">
        <v>0</v>
      </c>
      <c r="AF470" s="3">
        <v>0</v>
      </c>
      <c r="AG470" s="3">
        <v>0</v>
      </c>
      <c r="AH470" s="3">
        <v>0</v>
      </c>
      <c r="AI470" s="4">
        <v>0</v>
      </c>
      <c r="AJ470" s="3">
        <v>0</v>
      </c>
      <c r="AK470" s="3">
        <v>1003313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5050</v>
      </c>
      <c r="AR470" s="3">
        <v>5334</v>
      </c>
      <c r="AS470" s="3">
        <v>24994838</v>
      </c>
      <c r="AT470" s="2">
        <v>4786.2340000000004</v>
      </c>
      <c r="AV470" s="5" t="s">
        <v>2031</v>
      </c>
      <c r="AX470" s="3">
        <v>0</v>
      </c>
      <c r="AZ470" s="3">
        <v>0</v>
      </c>
      <c r="BA470" s="3">
        <f t="shared" si="190"/>
        <v>6465</v>
      </c>
      <c r="BB470" s="3">
        <f t="shared" si="176"/>
        <v>5050</v>
      </c>
      <c r="BC470" s="3">
        <f t="shared" si="177"/>
        <v>5335</v>
      </c>
      <c r="BD470" s="3">
        <f t="shared" si="178"/>
        <v>6465</v>
      </c>
      <c r="BE470" s="3">
        <f t="shared" si="179"/>
        <v>24994838.524850003</v>
      </c>
      <c r="BF470" s="3">
        <f t="shared" si="191"/>
        <v>24830838.524850003</v>
      </c>
      <c r="BG470" s="2">
        <f t="shared" si="180"/>
        <v>4785.6627368409127</v>
      </c>
      <c r="BH470" s="6">
        <f t="shared" si="181"/>
        <v>1.4999999999999999E-2</v>
      </c>
      <c r="BI470" s="3">
        <f t="shared" si="192"/>
        <v>0</v>
      </c>
      <c r="BJ470" s="3">
        <f t="shared" si="182"/>
        <v>2459830646.7362289</v>
      </c>
      <c r="BK470" s="3">
        <f t="shared" si="193"/>
        <v>0</v>
      </c>
      <c r="BL470" s="3">
        <f t="shared" si="194"/>
        <v>0</v>
      </c>
      <c r="BM470" s="3">
        <f t="shared" si="183"/>
        <v>0</v>
      </c>
      <c r="BN470" s="3">
        <f t="shared" si="184"/>
        <v>0</v>
      </c>
      <c r="BO470" s="3">
        <f t="shared" si="195"/>
        <v>0</v>
      </c>
      <c r="BP470" s="3">
        <f t="shared" si="196"/>
        <v>0</v>
      </c>
      <c r="BQ470" s="3">
        <f t="shared" si="185"/>
        <v>1529019244.4206717</v>
      </c>
      <c r="BR470" s="3">
        <f t="shared" si="197"/>
        <v>0</v>
      </c>
      <c r="BS470" s="3">
        <f t="shared" si="198"/>
        <v>0</v>
      </c>
      <c r="BT470" s="3">
        <f t="shared" si="186"/>
        <v>0</v>
      </c>
      <c r="BU470" s="3">
        <f t="shared" si="187"/>
        <v>0</v>
      </c>
      <c r="BV470" s="3">
        <f t="shared" si="188"/>
        <v>0</v>
      </c>
      <c r="BW470" s="3">
        <f t="shared" si="199"/>
        <v>0</v>
      </c>
      <c r="BX470" s="3">
        <f t="shared" si="189"/>
        <v>0</v>
      </c>
      <c r="BY470" s="3">
        <f t="shared" si="200"/>
        <v>24994838.524850003</v>
      </c>
    </row>
    <row r="471" spans="1:77" x14ac:dyDescent="0.25">
      <c r="A471">
        <v>15828</v>
      </c>
      <c r="B471" t="s">
        <v>537</v>
      </c>
      <c r="C471" s="37">
        <v>42776.52847222222</v>
      </c>
      <c r="D471" s="5" t="s">
        <v>76</v>
      </c>
      <c r="E471" s="2">
        <v>3300.9189999999999</v>
      </c>
      <c r="F471" s="2">
        <v>208.84700000000001</v>
      </c>
      <c r="G471" s="2">
        <v>39.655999999999999</v>
      </c>
      <c r="H471" s="2">
        <v>0</v>
      </c>
      <c r="I471" s="2">
        <v>0</v>
      </c>
      <c r="J471" s="2">
        <v>0</v>
      </c>
      <c r="K471" s="2">
        <v>0</v>
      </c>
      <c r="L471" s="2">
        <v>142.55699999999999</v>
      </c>
      <c r="M471" s="2">
        <v>175.52699999999999</v>
      </c>
      <c r="N471" s="2">
        <v>2447</v>
      </c>
      <c r="O471" s="2">
        <v>0</v>
      </c>
      <c r="P471" s="2">
        <v>738.93799999999999</v>
      </c>
      <c r="Q471" s="2">
        <v>0</v>
      </c>
      <c r="R471" s="3">
        <v>241672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477723</v>
      </c>
      <c r="Y471" s="4">
        <v>0</v>
      </c>
      <c r="Z471" s="4">
        <v>1</v>
      </c>
      <c r="AA471" s="5" t="s">
        <v>75</v>
      </c>
      <c r="AB471" s="3">
        <v>0</v>
      </c>
      <c r="AC471" s="3">
        <v>0</v>
      </c>
      <c r="AD471" s="2">
        <v>0</v>
      </c>
      <c r="AE471" s="3">
        <v>0</v>
      </c>
      <c r="AF471" s="3">
        <v>0</v>
      </c>
      <c r="AG471" s="3">
        <v>0</v>
      </c>
      <c r="AH471" s="3">
        <v>0</v>
      </c>
      <c r="AI471" s="4">
        <v>0</v>
      </c>
      <c r="AJ471" s="3">
        <v>0</v>
      </c>
      <c r="AK471" s="3">
        <v>1307427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5050</v>
      </c>
      <c r="AR471" s="3">
        <v>5334</v>
      </c>
      <c r="AS471" s="3">
        <v>28236393</v>
      </c>
      <c r="AT471" s="2">
        <v>5396.0839999999998</v>
      </c>
      <c r="AV471" s="5" t="s">
        <v>2031</v>
      </c>
      <c r="AX471" s="3">
        <v>0</v>
      </c>
      <c r="AZ471" s="3">
        <v>0</v>
      </c>
      <c r="BA471" s="3">
        <f t="shared" si="190"/>
        <v>6465</v>
      </c>
      <c r="BB471" s="3">
        <f t="shared" si="176"/>
        <v>5050</v>
      </c>
      <c r="BC471" s="3">
        <f t="shared" si="177"/>
        <v>5335</v>
      </c>
      <c r="BD471" s="3">
        <f t="shared" si="178"/>
        <v>6465</v>
      </c>
      <c r="BE471" s="3">
        <f t="shared" si="179"/>
        <v>28236392.954349998</v>
      </c>
      <c r="BF471" s="3">
        <f t="shared" si="191"/>
        <v>27994720.954349998</v>
      </c>
      <c r="BG471" s="2">
        <f t="shared" si="180"/>
        <v>5395.4397377847527</v>
      </c>
      <c r="BH471" s="6">
        <f t="shared" si="181"/>
        <v>1.4999999999999999E-2</v>
      </c>
      <c r="BI471" s="3">
        <f t="shared" si="192"/>
        <v>0</v>
      </c>
      <c r="BJ471" s="3">
        <f t="shared" si="182"/>
        <v>2773256025.2213631</v>
      </c>
      <c r="BK471" s="3">
        <f t="shared" si="193"/>
        <v>0</v>
      </c>
      <c r="BL471" s="3">
        <f t="shared" si="194"/>
        <v>0</v>
      </c>
      <c r="BM471" s="3">
        <f t="shared" si="183"/>
        <v>0</v>
      </c>
      <c r="BN471" s="3">
        <f t="shared" si="184"/>
        <v>0</v>
      </c>
      <c r="BO471" s="3">
        <f t="shared" si="195"/>
        <v>0</v>
      </c>
      <c r="BP471" s="3">
        <f t="shared" si="196"/>
        <v>0</v>
      </c>
      <c r="BQ471" s="3">
        <f t="shared" si="185"/>
        <v>1723842996.2222285</v>
      </c>
      <c r="BR471" s="3">
        <f t="shared" si="197"/>
        <v>0</v>
      </c>
      <c r="BS471" s="3">
        <f t="shared" si="198"/>
        <v>0</v>
      </c>
      <c r="BT471" s="3">
        <f t="shared" si="186"/>
        <v>0</v>
      </c>
      <c r="BU471" s="3">
        <f t="shared" si="187"/>
        <v>0</v>
      </c>
      <c r="BV471" s="3">
        <f t="shared" si="188"/>
        <v>0</v>
      </c>
      <c r="BW471" s="3">
        <f t="shared" si="199"/>
        <v>0</v>
      </c>
      <c r="BX471" s="3">
        <f t="shared" si="189"/>
        <v>0</v>
      </c>
      <c r="BY471" s="3">
        <f t="shared" si="200"/>
        <v>28236392.954349998</v>
      </c>
    </row>
    <row r="472" spans="1:77" x14ac:dyDescent="0.25">
      <c r="A472">
        <v>161807</v>
      </c>
      <c r="B472" t="s">
        <v>538</v>
      </c>
      <c r="C472" s="37">
        <v>42776.52847222222</v>
      </c>
      <c r="D472" s="5" t="s">
        <v>76</v>
      </c>
      <c r="E472" s="2">
        <v>8845.6440000000002</v>
      </c>
      <c r="F472" s="2">
        <v>636.76700000000005</v>
      </c>
      <c r="G472" s="2">
        <v>85.864999999999995</v>
      </c>
      <c r="H472" s="2">
        <v>0</v>
      </c>
      <c r="I472" s="2">
        <v>0</v>
      </c>
      <c r="J472" s="2">
        <v>0</v>
      </c>
      <c r="K472" s="2">
        <v>0</v>
      </c>
      <c r="L472" s="2">
        <v>327.53199999999998</v>
      </c>
      <c r="M472" s="2">
        <v>468.92899999999997</v>
      </c>
      <c r="N472" s="2">
        <v>5464</v>
      </c>
      <c r="O472" s="2">
        <v>0</v>
      </c>
      <c r="P472" s="2">
        <v>2142.0529999999999</v>
      </c>
      <c r="Q472" s="2">
        <v>0</v>
      </c>
      <c r="R472" s="3">
        <v>558893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1384837</v>
      </c>
      <c r="Y472" s="4">
        <v>0</v>
      </c>
      <c r="Z472" s="4">
        <v>1</v>
      </c>
      <c r="AA472" s="5" t="s">
        <v>75</v>
      </c>
      <c r="AB472" s="3">
        <v>0</v>
      </c>
      <c r="AC472" s="3">
        <v>0</v>
      </c>
      <c r="AD472" s="2">
        <v>0</v>
      </c>
      <c r="AE472" s="3">
        <v>0</v>
      </c>
      <c r="AF472" s="3">
        <v>0</v>
      </c>
      <c r="AG472" s="3">
        <v>0</v>
      </c>
      <c r="AH472" s="3">
        <v>0</v>
      </c>
      <c r="AI472" s="4">
        <v>0</v>
      </c>
      <c r="AJ472" s="3">
        <v>0</v>
      </c>
      <c r="AK472" s="3">
        <v>3549745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5050</v>
      </c>
      <c r="AR472" s="3">
        <v>5334</v>
      </c>
      <c r="AS472" s="3">
        <v>74145510</v>
      </c>
      <c r="AT472" s="2">
        <v>14184.087</v>
      </c>
      <c r="AV472" s="5" t="s">
        <v>2031</v>
      </c>
      <c r="AX472" s="3">
        <v>0</v>
      </c>
      <c r="AZ472" s="3">
        <v>0</v>
      </c>
      <c r="BA472" s="3">
        <f t="shared" si="190"/>
        <v>6465</v>
      </c>
      <c r="BB472" s="3">
        <f t="shared" si="176"/>
        <v>5050</v>
      </c>
      <c r="BC472" s="3">
        <f t="shared" si="177"/>
        <v>5335</v>
      </c>
      <c r="BD472" s="3">
        <f t="shared" si="178"/>
        <v>6465</v>
      </c>
      <c r="BE472" s="3">
        <f t="shared" si="179"/>
        <v>74145510.858199984</v>
      </c>
      <c r="BF472" s="3">
        <f t="shared" si="191"/>
        <v>73586617.858199984</v>
      </c>
      <c r="BG472" s="2">
        <f t="shared" si="180"/>
        <v>14182.393988092957</v>
      </c>
      <c r="BH472" s="6">
        <f t="shared" si="181"/>
        <v>1.4999999999999999E-2</v>
      </c>
      <c r="BI472" s="3">
        <f t="shared" si="192"/>
        <v>0</v>
      </c>
      <c r="BJ472" s="3">
        <f t="shared" si="182"/>
        <v>7289750509.8797798</v>
      </c>
      <c r="BK472" s="3">
        <f t="shared" si="193"/>
        <v>0</v>
      </c>
      <c r="BL472" s="3">
        <f t="shared" si="194"/>
        <v>0</v>
      </c>
      <c r="BM472" s="3">
        <f t="shared" si="183"/>
        <v>0</v>
      </c>
      <c r="BN472" s="3">
        <f t="shared" si="184"/>
        <v>0</v>
      </c>
      <c r="BO472" s="3">
        <f t="shared" si="195"/>
        <v>0</v>
      </c>
      <c r="BP472" s="3">
        <f t="shared" si="196"/>
        <v>0</v>
      </c>
      <c r="BQ472" s="3">
        <f t="shared" si="185"/>
        <v>4531274879.1956997</v>
      </c>
      <c r="BR472" s="3">
        <f t="shared" si="197"/>
        <v>0</v>
      </c>
      <c r="BS472" s="3">
        <f t="shared" si="198"/>
        <v>0</v>
      </c>
      <c r="BT472" s="3">
        <f t="shared" si="186"/>
        <v>0</v>
      </c>
      <c r="BU472" s="3">
        <f t="shared" si="187"/>
        <v>0</v>
      </c>
      <c r="BV472" s="3">
        <f t="shared" si="188"/>
        <v>0</v>
      </c>
      <c r="BW472" s="3">
        <f t="shared" si="199"/>
        <v>0</v>
      </c>
      <c r="BX472" s="3">
        <f t="shared" si="189"/>
        <v>0</v>
      </c>
      <c r="BY472" s="3">
        <f t="shared" si="200"/>
        <v>74145510.858199984</v>
      </c>
    </row>
    <row r="473" spans="1:77" x14ac:dyDescent="0.25">
      <c r="A473">
        <v>101846</v>
      </c>
      <c r="B473" t="s">
        <v>539</v>
      </c>
      <c r="C473" s="37">
        <v>42776.52847222222</v>
      </c>
      <c r="D473" s="5" t="s">
        <v>76</v>
      </c>
      <c r="E473" s="2">
        <v>3097.5590000000002</v>
      </c>
      <c r="F473" s="2">
        <v>227.44499999999999</v>
      </c>
      <c r="G473" s="2">
        <v>36.26</v>
      </c>
      <c r="H473" s="2">
        <v>0</v>
      </c>
      <c r="I473" s="2">
        <v>0</v>
      </c>
      <c r="J473" s="2">
        <v>0</v>
      </c>
      <c r="K473" s="2">
        <v>0</v>
      </c>
      <c r="L473" s="2">
        <v>123.57599999999999</v>
      </c>
      <c r="M473" s="2">
        <v>164.72799999999901</v>
      </c>
      <c r="N473" s="2">
        <v>2575</v>
      </c>
      <c r="O473" s="2">
        <v>0</v>
      </c>
      <c r="P473" s="2">
        <v>776.78599999999994</v>
      </c>
      <c r="Q473" s="2">
        <v>0</v>
      </c>
      <c r="R473" s="3">
        <v>265812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502192</v>
      </c>
      <c r="Y473" s="4">
        <v>0</v>
      </c>
      <c r="Z473" s="4">
        <v>1</v>
      </c>
      <c r="AA473" s="5" t="s">
        <v>75</v>
      </c>
      <c r="AB473" s="3">
        <v>0</v>
      </c>
      <c r="AC473" s="3">
        <v>0</v>
      </c>
      <c r="AD473" s="2">
        <v>0</v>
      </c>
      <c r="AE473" s="3">
        <v>0</v>
      </c>
      <c r="AF473" s="3">
        <v>0</v>
      </c>
      <c r="AG473" s="3">
        <v>0</v>
      </c>
      <c r="AH473" s="3">
        <v>0</v>
      </c>
      <c r="AI473" s="4">
        <v>0</v>
      </c>
      <c r="AJ473" s="3">
        <v>0</v>
      </c>
      <c r="AK473" s="3">
        <v>1319900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5050</v>
      </c>
      <c r="AR473" s="3">
        <v>5334</v>
      </c>
      <c r="AS473" s="3">
        <v>27057828</v>
      </c>
      <c r="AT473" s="2">
        <v>5164.2579999999998</v>
      </c>
      <c r="AV473" s="5" t="s">
        <v>2031</v>
      </c>
      <c r="AX473" s="3">
        <v>0</v>
      </c>
      <c r="AZ473" s="3">
        <v>0</v>
      </c>
      <c r="BA473" s="3">
        <f t="shared" si="190"/>
        <v>6465</v>
      </c>
      <c r="BB473" s="3">
        <f t="shared" si="176"/>
        <v>5050</v>
      </c>
      <c r="BC473" s="3">
        <f t="shared" si="177"/>
        <v>5335</v>
      </c>
      <c r="BD473" s="3">
        <f t="shared" si="178"/>
        <v>6465</v>
      </c>
      <c r="BE473" s="3">
        <f t="shared" si="179"/>
        <v>27057829.415399998</v>
      </c>
      <c r="BF473" s="3">
        <f t="shared" si="191"/>
        <v>26792017.415399998</v>
      </c>
      <c r="BG473" s="2">
        <f t="shared" si="180"/>
        <v>5163.6419471439121</v>
      </c>
      <c r="BH473" s="6">
        <f t="shared" si="181"/>
        <v>1.4999999999999999E-2</v>
      </c>
      <c r="BI473" s="3">
        <f t="shared" si="192"/>
        <v>0</v>
      </c>
      <c r="BJ473" s="3">
        <f t="shared" si="182"/>
        <v>2654111960.8319707</v>
      </c>
      <c r="BK473" s="3">
        <f t="shared" si="193"/>
        <v>0</v>
      </c>
      <c r="BL473" s="3">
        <f t="shared" si="194"/>
        <v>0</v>
      </c>
      <c r="BM473" s="3">
        <f t="shared" si="183"/>
        <v>0</v>
      </c>
      <c r="BN473" s="3">
        <f t="shared" si="184"/>
        <v>0</v>
      </c>
      <c r="BO473" s="3">
        <f t="shared" si="195"/>
        <v>0</v>
      </c>
      <c r="BP473" s="3">
        <f t="shared" si="196"/>
        <v>0</v>
      </c>
      <c r="BQ473" s="3">
        <f t="shared" si="185"/>
        <v>1649783602.1124799</v>
      </c>
      <c r="BR473" s="3">
        <f t="shared" si="197"/>
        <v>0</v>
      </c>
      <c r="BS473" s="3">
        <f t="shared" si="198"/>
        <v>0</v>
      </c>
      <c r="BT473" s="3">
        <f t="shared" si="186"/>
        <v>0</v>
      </c>
      <c r="BU473" s="3">
        <f t="shared" si="187"/>
        <v>0</v>
      </c>
      <c r="BV473" s="3">
        <f t="shared" si="188"/>
        <v>0</v>
      </c>
      <c r="BW473" s="3">
        <f t="shared" si="199"/>
        <v>0</v>
      </c>
      <c r="BX473" s="3">
        <f t="shared" si="189"/>
        <v>0</v>
      </c>
      <c r="BY473" s="3">
        <f t="shared" si="200"/>
        <v>27057829.415399998</v>
      </c>
    </row>
    <row r="474" spans="1:77" x14ac:dyDescent="0.25">
      <c r="A474">
        <v>227816</v>
      </c>
      <c r="B474" t="s">
        <v>540</v>
      </c>
      <c r="C474" s="37">
        <v>42776.52847222222</v>
      </c>
      <c r="D474" s="5" t="s">
        <v>76</v>
      </c>
      <c r="E474" s="2">
        <v>3641.5709999999999</v>
      </c>
      <c r="F474" s="2">
        <v>199.90100000000001</v>
      </c>
      <c r="G474" s="2">
        <v>70.945999999999998</v>
      </c>
      <c r="H474" s="2">
        <v>0</v>
      </c>
      <c r="I474" s="2">
        <v>0</v>
      </c>
      <c r="J474" s="2">
        <v>0</v>
      </c>
      <c r="K474" s="2">
        <v>0</v>
      </c>
      <c r="L474" s="2">
        <v>87.61</v>
      </c>
      <c r="M474" s="2">
        <v>189.67500000000001</v>
      </c>
      <c r="N474" s="2">
        <v>2114</v>
      </c>
      <c r="O474" s="2">
        <v>0</v>
      </c>
      <c r="P474" s="2">
        <v>1186.0820000000001</v>
      </c>
      <c r="Q474" s="2">
        <v>0</v>
      </c>
      <c r="R474" s="3">
        <v>278096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766802</v>
      </c>
      <c r="Y474" s="4">
        <v>0</v>
      </c>
      <c r="Z474" s="4">
        <v>1</v>
      </c>
      <c r="AA474" s="5" t="s">
        <v>75</v>
      </c>
      <c r="AB474" s="3">
        <v>0</v>
      </c>
      <c r="AC474" s="3">
        <v>0</v>
      </c>
      <c r="AD474" s="2">
        <v>0</v>
      </c>
      <c r="AE474" s="3">
        <v>0</v>
      </c>
      <c r="AF474" s="3">
        <v>0</v>
      </c>
      <c r="AG474" s="3">
        <v>0</v>
      </c>
      <c r="AH474" s="3">
        <v>0</v>
      </c>
      <c r="AI474" s="4">
        <v>0</v>
      </c>
      <c r="AJ474" s="3">
        <v>0</v>
      </c>
      <c r="AK474" s="3">
        <v>1434791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5050</v>
      </c>
      <c r="AR474" s="3">
        <v>5334</v>
      </c>
      <c r="AS474" s="3">
        <v>30029737</v>
      </c>
      <c r="AT474" s="2">
        <v>5734.7369999999901</v>
      </c>
      <c r="AV474" s="5" t="s">
        <v>2031</v>
      </c>
      <c r="AX474" s="3">
        <v>0</v>
      </c>
      <c r="AZ474" s="3">
        <v>0</v>
      </c>
      <c r="BA474" s="3">
        <f t="shared" si="190"/>
        <v>6465</v>
      </c>
      <c r="BB474" s="3">
        <f t="shared" si="176"/>
        <v>5050</v>
      </c>
      <c r="BC474" s="3">
        <f t="shared" si="177"/>
        <v>5335</v>
      </c>
      <c r="BD474" s="3">
        <f t="shared" si="178"/>
        <v>6465</v>
      </c>
      <c r="BE474" s="3">
        <f t="shared" si="179"/>
        <v>30029737.014499992</v>
      </c>
      <c r="BF474" s="3">
        <f t="shared" si="191"/>
        <v>29751641.014499992</v>
      </c>
      <c r="BG474" s="2">
        <f t="shared" si="180"/>
        <v>5734.0520184394563</v>
      </c>
      <c r="BH474" s="6">
        <f t="shared" si="181"/>
        <v>1.4999999999999999E-2</v>
      </c>
      <c r="BI474" s="3">
        <f t="shared" si="192"/>
        <v>0</v>
      </c>
      <c r="BJ474" s="3">
        <f t="shared" si="182"/>
        <v>2947302737.4778805</v>
      </c>
      <c r="BK474" s="3">
        <f t="shared" si="193"/>
        <v>0</v>
      </c>
      <c r="BL474" s="3">
        <f t="shared" si="194"/>
        <v>0</v>
      </c>
      <c r="BM474" s="3">
        <f t="shared" si="183"/>
        <v>0</v>
      </c>
      <c r="BN474" s="3">
        <f t="shared" si="184"/>
        <v>0</v>
      </c>
      <c r="BO474" s="3">
        <f t="shared" si="195"/>
        <v>0</v>
      </c>
      <c r="BP474" s="3">
        <f t="shared" si="196"/>
        <v>0</v>
      </c>
      <c r="BQ474" s="3">
        <f t="shared" si="185"/>
        <v>1832029619.8914063</v>
      </c>
      <c r="BR474" s="3">
        <f t="shared" si="197"/>
        <v>0</v>
      </c>
      <c r="BS474" s="3">
        <f t="shared" si="198"/>
        <v>0</v>
      </c>
      <c r="BT474" s="3">
        <f t="shared" si="186"/>
        <v>0</v>
      </c>
      <c r="BU474" s="3">
        <f t="shared" si="187"/>
        <v>0</v>
      </c>
      <c r="BV474" s="3">
        <f t="shared" si="188"/>
        <v>0</v>
      </c>
      <c r="BW474" s="3">
        <f t="shared" si="199"/>
        <v>0</v>
      </c>
      <c r="BX474" s="3">
        <f t="shared" si="189"/>
        <v>0</v>
      </c>
      <c r="BY474" s="3">
        <f t="shared" si="200"/>
        <v>30029737.014499992</v>
      </c>
    </row>
    <row r="475" spans="1:77" x14ac:dyDescent="0.25">
      <c r="A475">
        <v>86902</v>
      </c>
      <c r="B475" t="s">
        <v>541</v>
      </c>
      <c r="C475" s="37">
        <v>42776.52847222222</v>
      </c>
      <c r="D475" s="5" t="s">
        <v>75</v>
      </c>
      <c r="E475" s="2">
        <v>480.94499999999999</v>
      </c>
      <c r="F475" s="2">
        <v>81.984999999999999</v>
      </c>
      <c r="G475" s="2">
        <v>1</v>
      </c>
      <c r="H475" s="2">
        <v>1.5</v>
      </c>
      <c r="I475" s="2">
        <v>0</v>
      </c>
      <c r="J475" s="2">
        <v>0</v>
      </c>
      <c r="K475" s="2">
        <v>0</v>
      </c>
      <c r="L475" s="2">
        <v>40</v>
      </c>
      <c r="M475" s="2">
        <v>27.5</v>
      </c>
      <c r="N475" s="2">
        <v>255</v>
      </c>
      <c r="O475" s="2">
        <v>0</v>
      </c>
      <c r="P475" s="2">
        <v>6</v>
      </c>
      <c r="Q475" s="2">
        <v>0</v>
      </c>
      <c r="R475" s="3">
        <v>53625</v>
      </c>
      <c r="S475" s="3">
        <v>0</v>
      </c>
      <c r="T475" s="3">
        <v>-4306</v>
      </c>
      <c r="U475" s="3">
        <v>-167</v>
      </c>
      <c r="V475" s="3">
        <v>0</v>
      </c>
      <c r="W475" s="3">
        <v>102020</v>
      </c>
      <c r="X475" s="3">
        <v>4499</v>
      </c>
      <c r="Y475" s="4">
        <v>0.98</v>
      </c>
      <c r="Z475" s="4">
        <v>1.04</v>
      </c>
      <c r="AA475" s="5" t="s">
        <v>76</v>
      </c>
      <c r="AB475" s="3">
        <v>223401</v>
      </c>
      <c r="AC475" s="3">
        <v>1216658</v>
      </c>
      <c r="AD475" s="2">
        <v>482.57689909999999</v>
      </c>
      <c r="AE475" s="3">
        <v>70878387</v>
      </c>
      <c r="AF475" s="3">
        <v>3961513</v>
      </c>
      <c r="AG475" s="3">
        <v>0</v>
      </c>
      <c r="AH475" s="3">
        <v>4204055</v>
      </c>
      <c r="AI475" s="4">
        <v>1.04</v>
      </c>
      <c r="AJ475" s="3">
        <v>383166314</v>
      </c>
      <c r="AK475" s="3">
        <v>223464</v>
      </c>
      <c r="AL475" s="3">
        <v>0</v>
      </c>
      <c r="AM475" s="3">
        <v>0</v>
      </c>
      <c r="AN475" s="3">
        <v>82000</v>
      </c>
      <c r="AO475" s="3">
        <v>0</v>
      </c>
      <c r="AP475" s="3">
        <v>0</v>
      </c>
      <c r="AQ475" s="3">
        <v>5037</v>
      </c>
      <c r="AR475" s="3">
        <v>5180</v>
      </c>
      <c r="AS475" s="3">
        <v>5242469</v>
      </c>
      <c r="AT475" s="2">
        <v>996.80799999999999</v>
      </c>
      <c r="AU475" s="2">
        <v>998.24900000000002</v>
      </c>
      <c r="AV475" s="5" t="s">
        <v>1546</v>
      </c>
      <c r="AW475" s="3">
        <v>0</v>
      </c>
      <c r="AX475" s="3">
        <v>0</v>
      </c>
      <c r="AY475" s="3">
        <v>0</v>
      </c>
      <c r="AZ475" s="3">
        <v>0</v>
      </c>
      <c r="BA475" s="3">
        <f t="shared" si="190"/>
        <v>7499</v>
      </c>
      <c r="BB475" s="3">
        <f t="shared" si="176"/>
        <v>5037</v>
      </c>
      <c r="BC475" s="3">
        <f t="shared" si="177"/>
        <v>5180</v>
      </c>
      <c r="BD475" s="3">
        <f t="shared" si="178"/>
        <v>7499</v>
      </c>
      <c r="BE475" s="3">
        <f t="shared" si="179"/>
        <v>5242468.0699999994</v>
      </c>
      <c r="BF475" s="3">
        <f t="shared" si="191"/>
        <v>5091129.0699999994</v>
      </c>
      <c r="BG475" s="2">
        <f t="shared" si="180"/>
        <v>996.79487062513465</v>
      </c>
      <c r="BH475" s="6">
        <f t="shared" si="181"/>
        <v>1.4999999999999999E-2</v>
      </c>
      <c r="BI475" s="3">
        <f t="shared" si="192"/>
        <v>2751074.2078475892</v>
      </c>
      <c r="BJ475" s="3">
        <f t="shared" si="182"/>
        <v>512352563.50131923</v>
      </c>
      <c r="BK475" s="3">
        <f t="shared" si="193"/>
        <v>0</v>
      </c>
      <c r="BL475" s="3">
        <f t="shared" si="194"/>
        <v>0</v>
      </c>
      <c r="BM475" s="3">
        <f t="shared" si="183"/>
        <v>0</v>
      </c>
      <c r="BN475" s="3">
        <f t="shared" si="184"/>
        <v>0</v>
      </c>
      <c r="BO475" s="3">
        <f t="shared" si="195"/>
        <v>0</v>
      </c>
      <c r="BP475" s="3">
        <f t="shared" si="196"/>
        <v>0</v>
      </c>
      <c r="BQ475" s="3">
        <f t="shared" si="185"/>
        <v>318475961.16473055</v>
      </c>
      <c r="BR475" s="3">
        <f t="shared" si="197"/>
        <v>64690352.835269451</v>
      </c>
      <c r="BS475" s="3">
        <f t="shared" si="198"/>
        <v>0</v>
      </c>
      <c r="BT475" s="3">
        <f t="shared" si="186"/>
        <v>0</v>
      </c>
      <c r="BU475" s="3">
        <f t="shared" si="187"/>
        <v>0</v>
      </c>
      <c r="BV475" s="3">
        <f t="shared" si="188"/>
        <v>0</v>
      </c>
      <c r="BW475" s="3">
        <f t="shared" si="199"/>
        <v>0</v>
      </c>
      <c r="BX475" s="3">
        <f t="shared" si="189"/>
        <v>0</v>
      </c>
      <c r="BY475" s="3">
        <f t="shared" si="200"/>
        <v>1487438.1927999998</v>
      </c>
    </row>
    <row r="476" spans="1:77" x14ac:dyDescent="0.25">
      <c r="A476">
        <v>244901</v>
      </c>
      <c r="B476" t="s">
        <v>542</v>
      </c>
      <c r="C476" s="37">
        <v>42776.52847222222</v>
      </c>
      <c r="D476" s="5" t="s">
        <v>75</v>
      </c>
      <c r="E476" s="2">
        <v>130</v>
      </c>
      <c r="F476" s="2">
        <v>16.178999999999998</v>
      </c>
      <c r="G476" s="2">
        <v>6.5529999999999999</v>
      </c>
      <c r="H476" s="2">
        <v>0</v>
      </c>
      <c r="I476" s="2">
        <v>0</v>
      </c>
      <c r="J476" s="2">
        <v>0</v>
      </c>
      <c r="K476" s="2">
        <v>0</v>
      </c>
      <c r="L476" s="2">
        <v>6.1269999999999998</v>
      </c>
      <c r="M476" s="2">
        <v>6.702</v>
      </c>
      <c r="N476" s="2">
        <v>92.65</v>
      </c>
      <c r="O476" s="2">
        <v>0</v>
      </c>
      <c r="P476" s="2">
        <v>0</v>
      </c>
      <c r="Q476" s="2">
        <v>0</v>
      </c>
      <c r="R476" s="3">
        <v>11109</v>
      </c>
      <c r="S476" s="3">
        <v>0</v>
      </c>
      <c r="T476" s="3">
        <v>-729</v>
      </c>
      <c r="U476" s="3">
        <v>-29</v>
      </c>
      <c r="V476" s="3">
        <v>0</v>
      </c>
      <c r="W476" s="3">
        <v>2231</v>
      </c>
      <c r="X476" s="3">
        <v>0</v>
      </c>
      <c r="Y476" s="4">
        <v>1</v>
      </c>
      <c r="Z476" s="4">
        <v>1.07</v>
      </c>
      <c r="AA476" s="5" t="s">
        <v>75</v>
      </c>
      <c r="AB476" s="3">
        <v>93073</v>
      </c>
      <c r="AC476" s="3">
        <v>585699</v>
      </c>
      <c r="AD476" s="2">
        <v>91.377223000000001</v>
      </c>
      <c r="AE476" s="3">
        <v>26874834</v>
      </c>
      <c r="AF476" s="3">
        <v>669029</v>
      </c>
      <c r="AG476" s="3">
        <v>73593</v>
      </c>
      <c r="AH476" s="3">
        <v>782764</v>
      </c>
      <c r="AI476" s="4">
        <v>1.17</v>
      </c>
      <c r="AJ476" s="3">
        <v>64825869</v>
      </c>
      <c r="AK476" s="3">
        <v>37531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5140</v>
      </c>
      <c r="AR476" s="3">
        <v>5395</v>
      </c>
      <c r="AS476" s="3">
        <v>1347949</v>
      </c>
      <c r="AT476" s="2">
        <v>253.65899999999999</v>
      </c>
      <c r="AV476" s="5" t="s">
        <v>1667</v>
      </c>
      <c r="BA476" s="3">
        <f t="shared" si="190"/>
        <v>7378</v>
      </c>
      <c r="BB476" s="3">
        <f t="shared" si="176"/>
        <v>5140</v>
      </c>
      <c r="BC476" s="3">
        <f t="shared" si="177"/>
        <v>5395</v>
      </c>
      <c r="BD476" s="3">
        <f t="shared" si="178"/>
        <v>7378</v>
      </c>
      <c r="BE476" s="3">
        <f t="shared" si="179"/>
        <v>1347948.2802199998</v>
      </c>
      <c r="BF476" s="3">
        <f t="shared" si="191"/>
        <v>1335337.2802199998</v>
      </c>
      <c r="BG476" s="2">
        <f t="shared" si="180"/>
        <v>253.6535531010789</v>
      </c>
      <c r="BH476" s="6">
        <f t="shared" si="181"/>
        <v>1.4999999999999999E-2</v>
      </c>
      <c r="BI476" s="3">
        <f t="shared" si="192"/>
        <v>1846668.6275759607</v>
      </c>
      <c r="BJ476" s="3">
        <f t="shared" si="182"/>
        <v>225997065.37477234</v>
      </c>
      <c r="BK476" s="3">
        <f t="shared" si="193"/>
        <v>0</v>
      </c>
      <c r="BL476" s="3">
        <f t="shared" si="194"/>
        <v>0</v>
      </c>
      <c r="BM476" s="3">
        <f t="shared" si="183"/>
        <v>0</v>
      </c>
      <c r="BN476" s="3">
        <f t="shared" si="184"/>
        <v>0</v>
      </c>
      <c r="BO476" s="3">
        <f t="shared" si="195"/>
        <v>0</v>
      </c>
      <c r="BP476" s="3">
        <f t="shared" si="196"/>
        <v>0</v>
      </c>
      <c r="BQ476" s="3">
        <f t="shared" si="185"/>
        <v>140478720.59774274</v>
      </c>
      <c r="BR476" s="3">
        <f t="shared" si="197"/>
        <v>0</v>
      </c>
      <c r="BS476" s="3">
        <f t="shared" si="198"/>
        <v>0</v>
      </c>
      <c r="BT476" s="3">
        <f t="shared" si="186"/>
        <v>0</v>
      </c>
      <c r="BU476" s="3">
        <f t="shared" si="187"/>
        <v>0</v>
      </c>
      <c r="BV476" s="3">
        <f t="shared" si="188"/>
        <v>0</v>
      </c>
      <c r="BW476" s="3">
        <f t="shared" si="199"/>
        <v>0</v>
      </c>
      <c r="BX476" s="3">
        <f t="shared" si="189"/>
        <v>0</v>
      </c>
      <c r="BY476" s="3">
        <f t="shared" si="200"/>
        <v>699689.5902199999</v>
      </c>
    </row>
    <row r="477" spans="1:77" x14ac:dyDescent="0.25">
      <c r="A477">
        <v>35902</v>
      </c>
      <c r="B477" t="s">
        <v>543</v>
      </c>
      <c r="C477" s="37">
        <v>42776.52847222222</v>
      </c>
      <c r="D477" s="5" t="s">
        <v>75</v>
      </c>
      <c r="E477" s="2">
        <v>173.68199999999999</v>
      </c>
      <c r="F477" s="2">
        <v>8.4499999999999993</v>
      </c>
      <c r="G477" s="2">
        <v>6.6070000000000002</v>
      </c>
      <c r="H477" s="2">
        <v>0</v>
      </c>
      <c r="I477" s="2">
        <v>0</v>
      </c>
      <c r="J477" s="2">
        <v>0</v>
      </c>
      <c r="K477" s="2">
        <v>0</v>
      </c>
      <c r="L477" s="2">
        <v>13.712</v>
      </c>
      <c r="M477" s="2">
        <v>4.1920000000000002</v>
      </c>
      <c r="N477" s="2">
        <v>188.10599999999999</v>
      </c>
      <c r="O477" s="2">
        <v>0</v>
      </c>
      <c r="P477" s="2">
        <v>14.436</v>
      </c>
      <c r="Q477" s="2">
        <v>0</v>
      </c>
      <c r="R477" s="3">
        <v>16600</v>
      </c>
      <c r="S477" s="3">
        <v>0</v>
      </c>
      <c r="T477" s="3">
        <v>-965</v>
      </c>
      <c r="U477" s="3">
        <v>-38</v>
      </c>
      <c r="V477" s="3">
        <v>0</v>
      </c>
      <c r="W477" s="3">
        <v>4051</v>
      </c>
      <c r="X477" s="3">
        <v>10352</v>
      </c>
      <c r="Y477" s="4">
        <v>0.9667</v>
      </c>
      <c r="Z477" s="4">
        <v>1.0900000000000001</v>
      </c>
      <c r="AA477" s="5" t="s">
        <v>75</v>
      </c>
      <c r="AB477" s="3">
        <v>49920</v>
      </c>
      <c r="AC477" s="3">
        <v>1960846</v>
      </c>
      <c r="AD477" s="2">
        <v>839.37709480000001</v>
      </c>
      <c r="AE477" s="3">
        <v>47348106</v>
      </c>
      <c r="AF477" s="3">
        <v>865019</v>
      </c>
      <c r="AG477" s="3">
        <v>128227</v>
      </c>
      <c r="AH477" s="3">
        <v>1046935</v>
      </c>
      <c r="AI477" s="4">
        <v>1.17</v>
      </c>
      <c r="AJ477" s="3">
        <v>85803438</v>
      </c>
      <c r="AK477" s="3">
        <v>90879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4969</v>
      </c>
      <c r="AR477" s="3">
        <v>5286</v>
      </c>
      <c r="AS477" s="3">
        <v>1794319</v>
      </c>
      <c r="AT477" s="2">
        <v>346.44499999999999</v>
      </c>
      <c r="AV477" s="5" t="s">
        <v>1393</v>
      </c>
      <c r="BA477" s="3">
        <f t="shared" si="190"/>
        <v>7171</v>
      </c>
      <c r="BB477" s="3">
        <f t="shared" si="176"/>
        <v>4969</v>
      </c>
      <c r="BC477" s="3">
        <f t="shared" si="177"/>
        <v>5286</v>
      </c>
      <c r="BD477" s="3">
        <f t="shared" si="178"/>
        <v>7171</v>
      </c>
      <c r="BE477" s="3">
        <f t="shared" si="179"/>
        <v>1794318.0445399997</v>
      </c>
      <c r="BF477" s="3">
        <f t="shared" si="191"/>
        <v>1774632.0445399997</v>
      </c>
      <c r="BG477" s="2">
        <f t="shared" si="180"/>
        <v>346.43186577738652</v>
      </c>
      <c r="BH477" s="6">
        <f t="shared" si="181"/>
        <v>1.4999999999999999E-2</v>
      </c>
      <c r="BI477" s="3">
        <f t="shared" si="192"/>
        <v>739014.28793599142</v>
      </c>
      <c r="BJ477" s="3">
        <f t="shared" si="182"/>
        <v>178065979.00957668</v>
      </c>
      <c r="BK477" s="3">
        <f t="shared" si="193"/>
        <v>0</v>
      </c>
      <c r="BL477" s="3">
        <f t="shared" si="194"/>
        <v>0</v>
      </c>
      <c r="BM477" s="3">
        <f t="shared" si="183"/>
        <v>0</v>
      </c>
      <c r="BN477" s="3">
        <f t="shared" si="184"/>
        <v>0</v>
      </c>
      <c r="BO477" s="3">
        <f t="shared" si="195"/>
        <v>0</v>
      </c>
      <c r="BP477" s="3">
        <f t="shared" si="196"/>
        <v>0</v>
      </c>
      <c r="BQ477" s="3">
        <f t="shared" si="185"/>
        <v>110684981.11587499</v>
      </c>
      <c r="BR477" s="3">
        <f t="shared" si="197"/>
        <v>0</v>
      </c>
      <c r="BS477" s="3">
        <f t="shared" si="198"/>
        <v>0</v>
      </c>
      <c r="BT477" s="3">
        <f t="shared" si="186"/>
        <v>0</v>
      </c>
      <c r="BU477" s="3">
        <f t="shared" si="187"/>
        <v>0</v>
      </c>
      <c r="BV477" s="3">
        <f t="shared" si="188"/>
        <v>0</v>
      </c>
      <c r="BW477" s="3">
        <f t="shared" si="199"/>
        <v>0</v>
      </c>
      <c r="BX477" s="3">
        <f t="shared" si="189"/>
        <v>0</v>
      </c>
      <c r="BY477" s="3">
        <f t="shared" si="200"/>
        <v>964856.20939399977</v>
      </c>
    </row>
    <row r="478" spans="1:77" x14ac:dyDescent="0.25">
      <c r="A478">
        <v>103902</v>
      </c>
      <c r="B478" t="s">
        <v>544</v>
      </c>
      <c r="C478" s="37">
        <v>42779.493055555555</v>
      </c>
      <c r="D478" s="5" t="s">
        <v>75</v>
      </c>
      <c r="E478" s="2">
        <v>188.11799999999999</v>
      </c>
      <c r="F478" s="2">
        <v>12.343</v>
      </c>
      <c r="G478" s="2">
        <v>0.9</v>
      </c>
      <c r="H478" s="2">
        <v>0</v>
      </c>
      <c r="I478" s="2">
        <v>0</v>
      </c>
      <c r="J478" s="2">
        <v>0</v>
      </c>
      <c r="K478" s="2">
        <v>0</v>
      </c>
      <c r="L478" s="2">
        <v>11.848000000000001</v>
      </c>
      <c r="M478" s="2">
        <v>4.1769999999999996</v>
      </c>
      <c r="N478" s="2">
        <v>155.83799999999999</v>
      </c>
      <c r="O478" s="2">
        <v>0</v>
      </c>
      <c r="P478" s="2">
        <v>79.594999999999999</v>
      </c>
      <c r="Q478" s="2">
        <v>0</v>
      </c>
      <c r="R478" s="3">
        <v>13853</v>
      </c>
      <c r="S478" s="3">
        <v>0</v>
      </c>
      <c r="T478" s="3">
        <v>-1831</v>
      </c>
      <c r="U478" s="3">
        <v>-71</v>
      </c>
      <c r="V478" s="3">
        <v>0</v>
      </c>
      <c r="W478" s="3">
        <v>30203</v>
      </c>
      <c r="X478" s="3">
        <v>65451</v>
      </c>
      <c r="Y478" s="4">
        <v>0.98729999999999996</v>
      </c>
      <c r="Z478" s="4">
        <v>1.05</v>
      </c>
      <c r="AA478" s="5" t="s">
        <v>76</v>
      </c>
      <c r="AB478" s="3">
        <v>216794</v>
      </c>
      <c r="AC478" s="3">
        <v>589643</v>
      </c>
      <c r="AD478" s="2">
        <v>241.66507820000001</v>
      </c>
      <c r="AE478" s="3">
        <v>38992863</v>
      </c>
      <c r="AF478" s="3">
        <v>1683130</v>
      </c>
      <c r="AG478" s="3">
        <v>0</v>
      </c>
      <c r="AH478" s="3">
        <v>1772972</v>
      </c>
      <c r="AI478" s="4">
        <v>1.04</v>
      </c>
      <c r="AJ478" s="3">
        <v>162940546</v>
      </c>
      <c r="AK478" s="3">
        <v>77446</v>
      </c>
      <c r="AL478" s="3">
        <v>0</v>
      </c>
      <c r="AM478" s="3">
        <v>0</v>
      </c>
      <c r="AN478" s="3">
        <v>48000</v>
      </c>
      <c r="AO478" s="3">
        <v>0</v>
      </c>
      <c r="AP478" s="3">
        <v>0</v>
      </c>
      <c r="AQ478" s="3">
        <v>5075</v>
      </c>
      <c r="AR478" s="3">
        <v>5255</v>
      </c>
      <c r="AS478" s="3">
        <v>2156074</v>
      </c>
      <c r="AT478" s="2">
        <v>409.41399999999999</v>
      </c>
      <c r="AU478" s="2">
        <v>427.19900000000001</v>
      </c>
      <c r="AV478" s="5" t="s">
        <v>1601</v>
      </c>
      <c r="AW478" s="3">
        <v>0</v>
      </c>
      <c r="AX478" s="3">
        <v>0</v>
      </c>
      <c r="AY478" s="3">
        <v>0</v>
      </c>
      <c r="AZ478" s="3">
        <v>0</v>
      </c>
      <c r="BA478" s="3">
        <f t="shared" si="190"/>
        <v>8223</v>
      </c>
      <c r="BB478" s="3">
        <f t="shared" si="176"/>
        <v>5075</v>
      </c>
      <c r="BC478" s="3">
        <f t="shared" si="177"/>
        <v>5255</v>
      </c>
      <c r="BD478" s="3">
        <f t="shared" si="178"/>
        <v>8223</v>
      </c>
      <c r="BE478" s="3">
        <f t="shared" si="179"/>
        <v>2156074.6532200002</v>
      </c>
      <c r="BF478" s="3">
        <f t="shared" si="191"/>
        <v>2113849.6532200002</v>
      </c>
      <c r="BG478" s="2">
        <f t="shared" si="180"/>
        <v>409.38851420439562</v>
      </c>
      <c r="BH478" s="6">
        <f t="shared" si="181"/>
        <v>1.4999999999999999E-2</v>
      </c>
      <c r="BI478" s="3">
        <f t="shared" si="192"/>
        <v>1288684.5459956611</v>
      </c>
      <c r="BJ478" s="3">
        <f t="shared" si="182"/>
        <v>210425696.30105934</v>
      </c>
      <c r="BK478" s="3">
        <f t="shared" si="193"/>
        <v>0</v>
      </c>
      <c r="BL478" s="3">
        <f t="shared" si="194"/>
        <v>0</v>
      </c>
      <c r="BM478" s="3">
        <f t="shared" si="183"/>
        <v>0</v>
      </c>
      <c r="BN478" s="3">
        <f t="shared" si="184"/>
        <v>0</v>
      </c>
      <c r="BO478" s="3">
        <f t="shared" si="195"/>
        <v>0</v>
      </c>
      <c r="BP478" s="3">
        <f t="shared" si="196"/>
        <v>0</v>
      </c>
      <c r="BQ478" s="3">
        <f t="shared" si="185"/>
        <v>130799630.2883044</v>
      </c>
      <c r="BR478" s="3">
        <f t="shared" si="197"/>
        <v>32140915.711695597</v>
      </c>
      <c r="BS478" s="3">
        <f t="shared" si="198"/>
        <v>0</v>
      </c>
      <c r="BT478" s="3">
        <f t="shared" si="186"/>
        <v>0</v>
      </c>
      <c r="BU478" s="3">
        <f t="shared" si="187"/>
        <v>0</v>
      </c>
      <c r="BV478" s="3">
        <f t="shared" si="188"/>
        <v>0</v>
      </c>
      <c r="BW478" s="3">
        <f t="shared" si="199"/>
        <v>0</v>
      </c>
      <c r="BX478" s="3">
        <f t="shared" si="189"/>
        <v>0</v>
      </c>
      <c r="BY478" s="3">
        <f t="shared" si="200"/>
        <v>547362.64256200031</v>
      </c>
    </row>
    <row r="479" spans="1:77" x14ac:dyDescent="0.25">
      <c r="A479">
        <v>225907</v>
      </c>
      <c r="B479" t="s">
        <v>545</v>
      </c>
      <c r="C479" s="37">
        <v>42776.52847222222</v>
      </c>
      <c r="D479" s="5" t="s">
        <v>75</v>
      </c>
      <c r="E479" s="2">
        <v>542.04</v>
      </c>
      <c r="F479" s="2">
        <v>15.827999999999999</v>
      </c>
      <c r="G479" s="2">
        <v>3.181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27.343</v>
      </c>
      <c r="N479" s="2">
        <v>412.05200000000002</v>
      </c>
      <c r="O479" s="2">
        <v>0</v>
      </c>
      <c r="P479" s="2">
        <v>152.97399999999999</v>
      </c>
      <c r="Q479" s="2">
        <v>0</v>
      </c>
      <c r="R479" s="3">
        <v>0</v>
      </c>
      <c r="S479" s="3">
        <v>0</v>
      </c>
      <c r="T479" s="3">
        <v>-1516</v>
      </c>
      <c r="U479" s="3">
        <v>-59</v>
      </c>
      <c r="V479" s="3">
        <v>0</v>
      </c>
      <c r="W479" s="3">
        <v>22815</v>
      </c>
      <c r="X479" s="3">
        <v>99510</v>
      </c>
      <c r="Y479" s="4">
        <v>0.98</v>
      </c>
      <c r="Z479" s="4">
        <v>1.03</v>
      </c>
      <c r="AA479" s="5" t="s">
        <v>75</v>
      </c>
      <c r="AB479" s="3">
        <v>76634</v>
      </c>
      <c r="AC479" s="3">
        <v>1301923</v>
      </c>
      <c r="AD479" s="2">
        <v>552.17021620000003</v>
      </c>
      <c r="AE479" s="3">
        <v>39871386</v>
      </c>
      <c r="AF479" s="3">
        <v>1445699</v>
      </c>
      <c r="AG479" s="3">
        <v>0</v>
      </c>
      <c r="AH479" s="3">
        <v>1534211</v>
      </c>
      <c r="AI479" s="4">
        <v>1.04</v>
      </c>
      <c r="AJ479" s="3">
        <v>134873400</v>
      </c>
      <c r="AK479" s="3">
        <v>209046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5037</v>
      </c>
      <c r="AR479" s="3">
        <v>5144</v>
      </c>
      <c r="AS479" s="3">
        <v>4329867</v>
      </c>
      <c r="AT479" s="2">
        <v>846.48199999999997</v>
      </c>
      <c r="AV479" s="5" t="s">
        <v>1853</v>
      </c>
      <c r="AX479" s="3">
        <v>0</v>
      </c>
      <c r="AZ479" s="3">
        <v>0</v>
      </c>
      <c r="BA479" s="3">
        <f t="shared" si="190"/>
        <v>6505</v>
      </c>
      <c r="BB479" s="3">
        <f t="shared" si="176"/>
        <v>5037</v>
      </c>
      <c r="BC479" s="3">
        <f t="shared" si="177"/>
        <v>5144</v>
      </c>
      <c r="BD479" s="3">
        <f t="shared" si="178"/>
        <v>6505</v>
      </c>
      <c r="BE479" s="3">
        <f t="shared" si="179"/>
        <v>4329866.1702999994</v>
      </c>
      <c r="BF479" s="3">
        <f t="shared" si="191"/>
        <v>4308567.1702999994</v>
      </c>
      <c r="BG479" s="2">
        <f t="shared" si="180"/>
        <v>846.4872069706006</v>
      </c>
      <c r="BH479" s="6">
        <f t="shared" si="181"/>
        <v>1.4999999999999999E-2</v>
      </c>
      <c r="BI479" s="3">
        <f t="shared" si="192"/>
        <v>1904307.510101493</v>
      </c>
      <c r="BJ479" s="3">
        <f t="shared" si="182"/>
        <v>435094424.38288873</v>
      </c>
      <c r="BK479" s="3">
        <f t="shared" si="193"/>
        <v>0</v>
      </c>
      <c r="BL479" s="3">
        <f t="shared" si="194"/>
        <v>0</v>
      </c>
      <c r="BM479" s="3">
        <f t="shared" si="183"/>
        <v>0</v>
      </c>
      <c r="BN479" s="3">
        <f t="shared" si="184"/>
        <v>0</v>
      </c>
      <c r="BO479" s="3">
        <f t="shared" si="195"/>
        <v>0</v>
      </c>
      <c r="BP479" s="3">
        <f t="shared" si="196"/>
        <v>0</v>
      </c>
      <c r="BQ479" s="3">
        <f t="shared" si="185"/>
        <v>270452662.6271069</v>
      </c>
      <c r="BR479" s="3">
        <f t="shared" si="197"/>
        <v>0</v>
      </c>
      <c r="BS479" s="3">
        <f t="shared" si="198"/>
        <v>0</v>
      </c>
      <c r="BT479" s="3">
        <f t="shared" si="186"/>
        <v>0</v>
      </c>
      <c r="BU479" s="3">
        <f t="shared" si="187"/>
        <v>0</v>
      </c>
      <c r="BV479" s="3">
        <f t="shared" si="188"/>
        <v>0</v>
      </c>
      <c r="BW479" s="3">
        <f t="shared" si="199"/>
        <v>0</v>
      </c>
      <c r="BX479" s="3">
        <f t="shared" si="189"/>
        <v>0</v>
      </c>
      <c r="BY479" s="3">
        <f t="shared" si="200"/>
        <v>3008106.8502999991</v>
      </c>
    </row>
    <row r="480" spans="1:77" x14ac:dyDescent="0.25">
      <c r="A480">
        <v>104901</v>
      </c>
      <c r="B480" t="s">
        <v>546</v>
      </c>
      <c r="C480" s="37">
        <v>42779.493055555555</v>
      </c>
      <c r="D480" s="5" t="s">
        <v>75</v>
      </c>
      <c r="E480" s="2">
        <v>501.91500000000002</v>
      </c>
      <c r="F480" s="2">
        <v>55.427</v>
      </c>
      <c r="G480" s="2">
        <v>8.5960000000000001</v>
      </c>
      <c r="H480" s="2">
        <v>0</v>
      </c>
      <c r="I480" s="2">
        <v>0</v>
      </c>
      <c r="J480" s="2">
        <v>0</v>
      </c>
      <c r="K480" s="2">
        <v>0</v>
      </c>
      <c r="L480" s="2">
        <v>41.931999999999903</v>
      </c>
      <c r="M480" s="2">
        <v>19.7</v>
      </c>
      <c r="N480" s="2">
        <v>484.24299999999999</v>
      </c>
      <c r="O480" s="2">
        <v>0</v>
      </c>
      <c r="P480" s="2">
        <v>12.38</v>
      </c>
      <c r="Q480" s="2">
        <v>0</v>
      </c>
      <c r="R480" s="3">
        <v>38439</v>
      </c>
      <c r="S480" s="3">
        <v>0</v>
      </c>
      <c r="T480" s="3">
        <v>-1936</v>
      </c>
      <c r="U480" s="3">
        <v>-75</v>
      </c>
      <c r="V480" s="3">
        <v>0</v>
      </c>
      <c r="W480" s="3">
        <v>39908</v>
      </c>
      <c r="X480" s="3">
        <v>9483</v>
      </c>
      <c r="Y480" s="4">
        <v>1</v>
      </c>
      <c r="Z480" s="4">
        <v>1.05</v>
      </c>
      <c r="AA480" s="5" t="s">
        <v>76</v>
      </c>
      <c r="AB480" s="3">
        <v>393150</v>
      </c>
      <c r="AC480" s="3">
        <v>3673500</v>
      </c>
      <c r="AD480" s="2">
        <v>1631.8474901</v>
      </c>
      <c r="AE480" s="3">
        <v>122013206</v>
      </c>
      <c r="AF480" s="3">
        <v>1895584</v>
      </c>
      <c r="AG480" s="3">
        <v>208514</v>
      </c>
      <c r="AH480" s="3">
        <v>2217833</v>
      </c>
      <c r="AI480" s="4">
        <v>1.17</v>
      </c>
      <c r="AJ480" s="3">
        <v>172278929</v>
      </c>
      <c r="AK480" s="3">
        <v>220976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5140</v>
      </c>
      <c r="AR480" s="3">
        <v>5322</v>
      </c>
      <c r="AS480" s="3">
        <v>5621079</v>
      </c>
      <c r="AT480" s="2">
        <v>1060.299</v>
      </c>
      <c r="AV480" s="5" t="s">
        <v>1602</v>
      </c>
      <c r="BA480" s="3">
        <f t="shared" si="190"/>
        <v>7660</v>
      </c>
      <c r="BB480" s="3">
        <f t="shared" si="176"/>
        <v>5140</v>
      </c>
      <c r="BC480" s="3">
        <f t="shared" si="177"/>
        <v>5322</v>
      </c>
      <c r="BD480" s="3">
        <f t="shared" si="178"/>
        <v>7660</v>
      </c>
      <c r="BE480" s="3">
        <f t="shared" si="179"/>
        <v>5621076.0240000002</v>
      </c>
      <c r="BF480" s="3">
        <f t="shared" si="191"/>
        <v>5544665.0240000002</v>
      </c>
      <c r="BG480" s="2">
        <f t="shared" si="180"/>
        <v>1060.2836014569871</v>
      </c>
      <c r="BH480" s="6">
        <f t="shared" si="181"/>
        <v>1.4999999999999999E-2</v>
      </c>
      <c r="BI480" s="3">
        <f t="shared" si="192"/>
        <v>2421306.6483624568</v>
      </c>
      <c r="BJ480" s="3">
        <f t="shared" si="182"/>
        <v>544985771.14889133</v>
      </c>
      <c r="BK480" s="3">
        <f t="shared" si="193"/>
        <v>0</v>
      </c>
      <c r="BL480" s="3">
        <f t="shared" si="194"/>
        <v>0</v>
      </c>
      <c r="BM480" s="3">
        <f t="shared" si="183"/>
        <v>0</v>
      </c>
      <c r="BN480" s="3">
        <f t="shared" si="184"/>
        <v>0</v>
      </c>
      <c r="BO480" s="3">
        <f t="shared" si="195"/>
        <v>0</v>
      </c>
      <c r="BP480" s="3">
        <f t="shared" si="196"/>
        <v>0</v>
      </c>
      <c r="BQ480" s="3">
        <f t="shared" si="185"/>
        <v>338760610.66550738</v>
      </c>
      <c r="BR480" s="3">
        <f t="shared" si="197"/>
        <v>0</v>
      </c>
      <c r="BS480" s="3">
        <f t="shared" si="198"/>
        <v>0</v>
      </c>
      <c r="BT480" s="3">
        <f t="shared" si="186"/>
        <v>0</v>
      </c>
      <c r="BU480" s="3">
        <f t="shared" si="187"/>
        <v>0</v>
      </c>
      <c r="BV480" s="3">
        <f t="shared" si="188"/>
        <v>0</v>
      </c>
      <c r="BW480" s="3">
        <f t="shared" si="199"/>
        <v>0</v>
      </c>
      <c r="BX480" s="3">
        <f t="shared" si="189"/>
        <v>0</v>
      </c>
      <c r="BY480" s="3">
        <f t="shared" si="200"/>
        <v>3898286.7340000002</v>
      </c>
    </row>
    <row r="481" spans="1:77" x14ac:dyDescent="0.25">
      <c r="A481">
        <v>250902</v>
      </c>
      <c r="B481" t="s">
        <v>547</v>
      </c>
      <c r="C481" s="37">
        <v>42779.493055555555</v>
      </c>
      <c r="D481" s="5" t="s">
        <v>75</v>
      </c>
      <c r="E481" s="2">
        <v>629.12</v>
      </c>
      <c r="F481" s="2">
        <v>44.185000000000002</v>
      </c>
      <c r="G481" s="2">
        <v>30.565999999999999</v>
      </c>
      <c r="H481" s="2">
        <v>0</v>
      </c>
      <c r="I481" s="2">
        <v>0</v>
      </c>
      <c r="J481" s="2">
        <v>0</v>
      </c>
      <c r="K481" s="2">
        <v>0</v>
      </c>
      <c r="L481" s="2">
        <v>57.148000000000003</v>
      </c>
      <c r="M481" s="2">
        <v>35.048999999999999</v>
      </c>
      <c r="N481" s="2">
        <v>499.69</v>
      </c>
      <c r="O481" s="2">
        <v>0.314</v>
      </c>
      <c r="P481" s="2">
        <v>7.8889999999999896</v>
      </c>
      <c r="Q481" s="2">
        <v>0</v>
      </c>
      <c r="R481" s="3">
        <v>55210</v>
      </c>
      <c r="S481" s="3">
        <v>0</v>
      </c>
      <c r="T481" s="3">
        <v>0</v>
      </c>
      <c r="U481" s="3">
        <v>0</v>
      </c>
      <c r="V481" s="3">
        <v>0</v>
      </c>
      <c r="W481" s="3">
        <v>75063</v>
      </c>
      <c r="X481" s="3">
        <v>4479</v>
      </c>
      <c r="Y481" s="4">
        <v>0.86409999999999998</v>
      </c>
      <c r="Z481" s="4">
        <v>1.04</v>
      </c>
      <c r="AA481" s="5" t="s">
        <v>75</v>
      </c>
      <c r="AB481" s="3">
        <v>1887192</v>
      </c>
      <c r="AC481" s="3">
        <v>2682840</v>
      </c>
      <c r="AD481" s="2">
        <v>1155.5362362999999</v>
      </c>
      <c r="AE481" s="3">
        <v>530818058</v>
      </c>
      <c r="AF481" s="3">
        <v>6962935</v>
      </c>
      <c r="AG481" s="3">
        <v>933925</v>
      </c>
      <c r="AH481" s="3">
        <v>8380341</v>
      </c>
      <c r="AI481" s="4">
        <v>1.04</v>
      </c>
      <c r="AJ481" s="3">
        <v>763634965</v>
      </c>
      <c r="AK481" s="3">
        <v>265753</v>
      </c>
      <c r="AL481" s="3">
        <v>0</v>
      </c>
      <c r="AM481" s="3">
        <v>0</v>
      </c>
      <c r="AN481" s="3">
        <v>219996</v>
      </c>
      <c r="AO481" s="3">
        <v>0</v>
      </c>
      <c r="AP481" s="3">
        <v>0</v>
      </c>
      <c r="AQ481" s="3">
        <v>4441</v>
      </c>
      <c r="AR481" s="3">
        <v>4568</v>
      </c>
      <c r="AS481" s="3">
        <v>5181481</v>
      </c>
      <c r="AT481" s="2">
        <v>1121.5309999999999</v>
      </c>
      <c r="AU481" s="2">
        <v>1088.2539999999999</v>
      </c>
      <c r="AV481" s="5" t="s">
        <v>1987</v>
      </c>
      <c r="AW481" s="3">
        <v>1253824</v>
      </c>
      <c r="AX481" s="3">
        <v>336692</v>
      </c>
      <c r="AY481" s="3">
        <v>31793</v>
      </c>
      <c r="AZ481" s="3">
        <v>14423</v>
      </c>
      <c r="BA481" s="3">
        <f t="shared" si="190"/>
        <v>5677</v>
      </c>
      <c r="BB481" s="3">
        <f t="shared" si="176"/>
        <v>4441</v>
      </c>
      <c r="BC481" s="3">
        <f t="shared" si="177"/>
        <v>4568</v>
      </c>
      <c r="BD481" s="3">
        <f t="shared" si="178"/>
        <v>5677</v>
      </c>
      <c r="BE481" s="3">
        <f t="shared" si="179"/>
        <v>5181479.8048400003</v>
      </c>
      <c r="BF481" s="3">
        <f t="shared" si="191"/>
        <v>5051206.8048400003</v>
      </c>
      <c r="BG481" s="2">
        <f t="shared" si="180"/>
        <v>1121.5919213025823</v>
      </c>
      <c r="BH481" s="6">
        <f t="shared" si="181"/>
        <v>1.4999999999999999E-2</v>
      </c>
      <c r="BI481" s="3">
        <f t="shared" si="192"/>
        <v>4170032.5775312511</v>
      </c>
      <c r="BJ481" s="3">
        <f t="shared" si="182"/>
        <v>576498247.54952729</v>
      </c>
      <c r="BK481" s="3">
        <f t="shared" si="193"/>
        <v>187136717.45047271</v>
      </c>
      <c r="BL481" s="3">
        <f t="shared" si="194"/>
        <v>1706339.8867821712</v>
      </c>
      <c r="BM481" s="3">
        <f t="shared" si="183"/>
        <v>4686.7269756303003</v>
      </c>
      <c r="BN481" s="3">
        <f t="shared" si="184"/>
        <v>29126.337346377077</v>
      </c>
      <c r="BO481" s="3">
        <f t="shared" si="195"/>
        <v>44793.875300841639</v>
      </c>
      <c r="BP481" s="3">
        <f t="shared" si="196"/>
        <v>1677213.5494357941</v>
      </c>
      <c r="BQ481" s="3">
        <f t="shared" si="185"/>
        <v>358348618.85617501</v>
      </c>
      <c r="BR481" s="3">
        <f t="shared" si="197"/>
        <v>405286346.14382499</v>
      </c>
      <c r="BS481" s="3">
        <f t="shared" si="198"/>
        <v>495664.90295840736</v>
      </c>
      <c r="BT481" s="3">
        <f t="shared" si="186"/>
        <v>390.74826478119695</v>
      </c>
      <c r="BU481" s="3">
        <f t="shared" si="187"/>
        <v>14423</v>
      </c>
      <c r="BV481" s="3">
        <f t="shared" si="188"/>
        <v>13011.916339828866</v>
      </c>
      <c r="BW481" s="3">
        <f t="shared" si="199"/>
        <v>468229.98661857861</v>
      </c>
      <c r="BX481" s="3">
        <f t="shared" si="189"/>
        <v>2145443.5360543728</v>
      </c>
      <c r="BY481" s="3">
        <f t="shared" si="200"/>
        <v>0</v>
      </c>
    </row>
    <row r="482" spans="1:77" x14ac:dyDescent="0.25">
      <c r="A482">
        <v>127904</v>
      </c>
      <c r="B482" t="s">
        <v>548</v>
      </c>
      <c r="C482" s="37">
        <v>42779.493055555555</v>
      </c>
      <c r="D482" s="5" t="s">
        <v>75</v>
      </c>
      <c r="E482" s="2">
        <v>633.17999999999995</v>
      </c>
      <c r="F482" s="2">
        <v>28.111000000000001</v>
      </c>
      <c r="G482" s="2">
        <v>27</v>
      </c>
      <c r="H482" s="2">
        <v>0</v>
      </c>
      <c r="I482" s="2">
        <v>0</v>
      </c>
      <c r="J482" s="2">
        <v>0</v>
      </c>
      <c r="K482" s="2">
        <v>0</v>
      </c>
      <c r="L482" s="2">
        <v>38</v>
      </c>
      <c r="M482" s="2">
        <v>31</v>
      </c>
      <c r="N482" s="2">
        <v>365</v>
      </c>
      <c r="O482" s="2">
        <v>0</v>
      </c>
      <c r="P482" s="2">
        <v>0</v>
      </c>
      <c r="Q482" s="2">
        <v>0</v>
      </c>
      <c r="R482" s="3">
        <v>50875</v>
      </c>
      <c r="S482" s="3">
        <v>0</v>
      </c>
      <c r="T482" s="3">
        <v>-1391</v>
      </c>
      <c r="U482" s="3">
        <v>-54</v>
      </c>
      <c r="V482" s="3">
        <v>0</v>
      </c>
      <c r="W482" s="3">
        <v>44605</v>
      </c>
      <c r="X482" s="3">
        <v>0</v>
      </c>
      <c r="Y482" s="4">
        <v>1</v>
      </c>
      <c r="Z482" s="4">
        <v>1.06</v>
      </c>
      <c r="AA482" s="5" t="s">
        <v>75</v>
      </c>
      <c r="AB482" s="3">
        <v>105811</v>
      </c>
      <c r="AC482" s="3">
        <v>2227439</v>
      </c>
      <c r="AD482" s="2">
        <v>895.11619370000005</v>
      </c>
      <c r="AE482" s="3">
        <v>40830873</v>
      </c>
      <c r="AF482" s="3">
        <v>1295655</v>
      </c>
      <c r="AG482" s="3">
        <v>142522</v>
      </c>
      <c r="AH482" s="3">
        <v>1515916</v>
      </c>
      <c r="AI482" s="4">
        <v>1.17</v>
      </c>
      <c r="AJ482" s="3">
        <v>123725781</v>
      </c>
      <c r="AK482" s="3">
        <v>277468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5140</v>
      </c>
      <c r="AR482" s="3">
        <v>5359</v>
      </c>
      <c r="AS482" s="3">
        <v>5543735</v>
      </c>
      <c r="AT482" s="2">
        <v>1038.5889999999999</v>
      </c>
      <c r="AV482" s="5" t="s">
        <v>1694</v>
      </c>
      <c r="BA482" s="3">
        <f t="shared" si="190"/>
        <v>6654</v>
      </c>
      <c r="BB482" s="3">
        <f t="shared" si="176"/>
        <v>5140</v>
      </c>
      <c r="BC482" s="3">
        <f t="shared" si="177"/>
        <v>5359</v>
      </c>
      <c r="BD482" s="3">
        <f t="shared" si="178"/>
        <v>6654</v>
      </c>
      <c r="BE482" s="3">
        <f t="shared" si="179"/>
        <v>5543734.1940000001</v>
      </c>
      <c r="BF482" s="3">
        <f t="shared" si="191"/>
        <v>5449645.1940000001</v>
      </c>
      <c r="BG482" s="2">
        <f t="shared" si="180"/>
        <v>1038.5784140684459</v>
      </c>
      <c r="BH482" s="6">
        <f t="shared" si="181"/>
        <v>1.4999999999999999E-2</v>
      </c>
      <c r="BI482" s="3">
        <f t="shared" si="192"/>
        <v>2429737.0552549413</v>
      </c>
      <c r="BJ482" s="3">
        <f t="shared" si="182"/>
        <v>533829304.83118117</v>
      </c>
      <c r="BK482" s="3">
        <f t="shared" si="193"/>
        <v>0</v>
      </c>
      <c r="BL482" s="3">
        <f t="shared" si="194"/>
        <v>0</v>
      </c>
      <c r="BM482" s="3">
        <f t="shared" si="183"/>
        <v>0</v>
      </c>
      <c r="BN482" s="3">
        <f t="shared" si="184"/>
        <v>0</v>
      </c>
      <c r="BO482" s="3">
        <f t="shared" si="195"/>
        <v>0</v>
      </c>
      <c r="BP482" s="3">
        <f t="shared" si="196"/>
        <v>0</v>
      </c>
      <c r="BQ482" s="3">
        <f t="shared" si="185"/>
        <v>331825803.29486847</v>
      </c>
      <c r="BR482" s="3">
        <f t="shared" si="197"/>
        <v>0</v>
      </c>
      <c r="BS482" s="3">
        <f t="shared" si="198"/>
        <v>0</v>
      </c>
      <c r="BT482" s="3">
        <f t="shared" si="186"/>
        <v>0</v>
      </c>
      <c r="BU482" s="3">
        <f t="shared" si="187"/>
        <v>0</v>
      </c>
      <c r="BV482" s="3">
        <f t="shared" si="188"/>
        <v>0</v>
      </c>
      <c r="BW482" s="3">
        <f t="shared" si="199"/>
        <v>0</v>
      </c>
      <c r="BX482" s="3">
        <f t="shared" si="189"/>
        <v>0</v>
      </c>
      <c r="BY482" s="3">
        <f t="shared" si="200"/>
        <v>4306476.3839999996</v>
      </c>
    </row>
    <row r="483" spans="1:77" x14ac:dyDescent="0.25">
      <c r="A483">
        <v>105906</v>
      </c>
      <c r="B483" t="s">
        <v>549</v>
      </c>
      <c r="C483" s="37">
        <v>42779.493055555555</v>
      </c>
      <c r="D483" s="5" t="s">
        <v>75</v>
      </c>
      <c r="E483" s="2">
        <v>17101.909</v>
      </c>
      <c r="F483" s="2">
        <v>1418.55</v>
      </c>
      <c r="G483" s="2">
        <v>351.85700000000003</v>
      </c>
      <c r="H483" s="2">
        <v>0</v>
      </c>
      <c r="I483" s="2">
        <v>0</v>
      </c>
      <c r="J483" s="2">
        <v>0</v>
      </c>
      <c r="K483" s="2">
        <v>0</v>
      </c>
      <c r="L483" s="2">
        <v>800</v>
      </c>
      <c r="M483" s="2">
        <v>909.48500000000001</v>
      </c>
      <c r="N483" s="2">
        <v>9000</v>
      </c>
      <c r="O483" s="2">
        <v>2.8069999999999999</v>
      </c>
      <c r="P483" s="2">
        <v>2600</v>
      </c>
      <c r="Q483" s="2">
        <v>0</v>
      </c>
      <c r="R483" s="3">
        <v>1325225</v>
      </c>
      <c r="S483" s="3">
        <v>0</v>
      </c>
      <c r="T483" s="3">
        <v>-59061</v>
      </c>
      <c r="U483" s="3">
        <v>-2283</v>
      </c>
      <c r="V483" s="3">
        <v>145288</v>
      </c>
      <c r="W483" s="3">
        <v>2634029</v>
      </c>
      <c r="X483" s="3">
        <v>1417000</v>
      </c>
      <c r="Y483" s="4">
        <v>0.99</v>
      </c>
      <c r="Z483" s="4">
        <v>1.1000000000000001</v>
      </c>
      <c r="AA483" s="5" t="s">
        <v>75</v>
      </c>
      <c r="AB483" s="3">
        <v>0</v>
      </c>
      <c r="AC483" s="3">
        <v>13148701</v>
      </c>
      <c r="AD483" s="2">
        <v>5317.5416681999995</v>
      </c>
      <c r="AE483" s="3">
        <v>426174028</v>
      </c>
      <c r="AF483" s="3">
        <v>51570983</v>
      </c>
      <c r="AG483" s="3">
        <v>0</v>
      </c>
      <c r="AH483" s="3">
        <v>54175578</v>
      </c>
      <c r="AI483" s="4">
        <v>1.04</v>
      </c>
      <c r="AJ483" s="3">
        <v>5255911877</v>
      </c>
      <c r="AK483" s="3">
        <v>6796623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5089</v>
      </c>
      <c r="AR483" s="3">
        <v>5450</v>
      </c>
      <c r="AS483" s="3">
        <v>124833752</v>
      </c>
      <c r="AT483" s="2">
        <v>22950.444</v>
      </c>
      <c r="AV483" s="5" t="s">
        <v>1605</v>
      </c>
      <c r="AX483" s="3">
        <v>0</v>
      </c>
      <c r="AZ483" s="3">
        <v>0</v>
      </c>
      <c r="BA483" s="3">
        <f t="shared" si="190"/>
        <v>5450</v>
      </c>
      <c r="BB483" s="3">
        <f t="shared" si="176"/>
        <v>5089</v>
      </c>
      <c r="BC483" s="3">
        <f t="shared" si="177"/>
        <v>5450</v>
      </c>
      <c r="BD483" s="3">
        <f t="shared" si="178"/>
        <v>5450</v>
      </c>
      <c r="BE483" s="3">
        <f t="shared" si="179"/>
        <v>124833753.9965</v>
      </c>
      <c r="BF483" s="3">
        <f t="shared" si="191"/>
        <v>120788272.9965</v>
      </c>
      <c r="BG483" s="2">
        <f t="shared" si="180"/>
        <v>22949.077234584282</v>
      </c>
      <c r="BH483" s="6">
        <f t="shared" si="181"/>
        <v>1.4999999999999999E-2</v>
      </c>
      <c r="BI483" s="3">
        <f t="shared" si="192"/>
        <v>49949628.108474873</v>
      </c>
      <c r="BJ483" s="3">
        <f t="shared" si="182"/>
        <v>11795825698.576321</v>
      </c>
      <c r="BK483" s="3">
        <f t="shared" si="193"/>
        <v>0</v>
      </c>
      <c r="BL483" s="3">
        <f t="shared" si="194"/>
        <v>0</v>
      </c>
      <c r="BM483" s="3">
        <f t="shared" si="183"/>
        <v>0</v>
      </c>
      <c r="BN483" s="3">
        <f t="shared" si="184"/>
        <v>0</v>
      </c>
      <c r="BO483" s="3">
        <f t="shared" si="195"/>
        <v>0</v>
      </c>
      <c r="BP483" s="3">
        <f t="shared" si="196"/>
        <v>0</v>
      </c>
      <c r="BQ483" s="3">
        <f t="shared" si="185"/>
        <v>7332230176.4496784</v>
      </c>
      <c r="BR483" s="3">
        <f t="shared" si="197"/>
        <v>0</v>
      </c>
      <c r="BS483" s="3">
        <f t="shared" si="198"/>
        <v>0</v>
      </c>
      <c r="BT483" s="3">
        <f t="shared" si="186"/>
        <v>0</v>
      </c>
      <c r="BU483" s="3">
        <f t="shared" si="187"/>
        <v>0</v>
      </c>
      <c r="BV483" s="3">
        <f t="shared" si="188"/>
        <v>0</v>
      </c>
      <c r="BW483" s="3">
        <f t="shared" si="199"/>
        <v>0</v>
      </c>
      <c r="BX483" s="3">
        <f t="shared" si="189"/>
        <v>0</v>
      </c>
      <c r="BY483" s="3">
        <f t="shared" si="200"/>
        <v>72800226.414200008</v>
      </c>
    </row>
    <row r="484" spans="1:77" x14ac:dyDescent="0.25">
      <c r="A484">
        <v>198905</v>
      </c>
      <c r="B484" t="s">
        <v>550</v>
      </c>
      <c r="C484" s="37">
        <v>42779.493055555555</v>
      </c>
      <c r="D484" s="5" t="s">
        <v>75</v>
      </c>
      <c r="E484" s="2">
        <v>796.6</v>
      </c>
      <c r="F484" s="2">
        <v>75</v>
      </c>
      <c r="G484" s="2">
        <v>55</v>
      </c>
      <c r="H484" s="2">
        <v>0</v>
      </c>
      <c r="I484" s="2">
        <v>0</v>
      </c>
      <c r="J484" s="2">
        <v>0</v>
      </c>
      <c r="K484" s="2">
        <v>0</v>
      </c>
      <c r="L484" s="2">
        <v>50</v>
      </c>
      <c r="M484" s="2">
        <v>40</v>
      </c>
      <c r="N484" s="2">
        <v>860</v>
      </c>
      <c r="O484" s="2">
        <v>0.5</v>
      </c>
      <c r="P484" s="2">
        <v>115</v>
      </c>
      <c r="Q484" s="2">
        <v>0</v>
      </c>
      <c r="R484" s="3">
        <v>63800</v>
      </c>
      <c r="S484" s="3">
        <v>0</v>
      </c>
      <c r="T484" s="3">
        <v>-4418</v>
      </c>
      <c r="U484" s="3">
        <v>-171</v>
      </c>
      <c r="V484" s="3">
        <v>0</v>
      </c>
      <c r="W484" s="3">
        <v>72052</v>
      </c>
      <c r="X484" s="3">
        <v>76027</v>
      </c>
      <c r="Y484" s="4">
        <v>1</v>
      </c>
      <c r="Z484" s="4">
        <v>1.1000000000000001</v>
      </c>
      <c r="AA484" s="5" t="s">
        <v>75</v>
      </c>
      <c r="AB484" s="3">
        <v>585897</v>
      </c>
      <c r="AC484" s="3">
        <v>4848774</v>
      </c>
      <c r="AD484" s="2">
        <v>2053.5159299000002</v>
      </c>
      <c r="AE484" s="3">
        <v>146656524</v>
      </c>
      <c r="AF484" s="3">
        <v>4517755</v>
      </c>
      <c r="AG484" s="3">
        <v>0</v>
      </c>
      <c r="AH484" s="3">
        <v>4698465</v>
      </c>
      <c r="AI484" s="4">
        <v>1.04</v>
      </c>
      <c r="AJ484" s="3">
        <v>393090290</v>
      </c>
      <c r="AK484" s="3">
        <v>321135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5140</v>
      </c>
      <c r="AR484" s="3">
        <v>5505</v>
      </c>
      <c r="AS484" s="3">
        <v>7992438</v>
      </c>
      <c r="AT484" s="2">
        <v>1478.7089999999901</v>
      </c>
      <c r="AV484" s="5" t="s">
        <v>1867</v>
      </c>
      <c r="AX484" s="3">
        <v>0</v>
      </c>
      <c r="AZ484" s="3">
        <v>0</v>
      </c>
      <c r="BA484" s="3">
        <f t="shared" si="190"/>
        <v>6611</v>
      </c>
      <c r="BB484" s="3">
        <f t="shared" si="176"/>
        <v>5140</v>
      </c>
      <c r="BC484" s="3">
        <f t="shared" si="177"/>
        <v>5505</v>
      </c>
      <c r="BD484" s="3">
        <f t="shared" si="178"/>
        <v>6611</v>
      </c>
      <c r="BE484" s="3">
        <f t="shared" si="179"/>
        <v>7992436.1550000003</v>
      </c>
      <c r="BF484" s="3">
        <f t="shared" si="191"/>
        <v>7861002.1550000003</v>
      </c>
      <c r="BG484" s="2">
        <f t="shared" si="180"/>
        <v>1478.6764056018228</v>
      </c>
      <c r="BH484" s="6">
        <f t="shared" si="181"/>
        <v>1.4999999999999999E-2</v>
      </c>
      <c r="BI484" s="3">
        <f t="shared" si="192"/>
        <v>3592211.69621959</v>
      </c>
      <c r="BJ484" s="3">
        <f t="shared" si="182"/>
        <v>760039672.47933698</v>
      </c>
      <c r="BK484" s="3">
        <f t="shared" si="193"/>
        <v>0</v>
      </c>
      <c r="BL484" s="3">
        <f t="shared" si="194"/>
        <v>0</v>
      </c>
      <c r="BM484" s="3">
        <f t="shared" si="183"/>
        <v>0</v>
      </c>
      <c r="BN484" s="3">
        <f t="shared" si="184"/>
        <v>0</v>
      </c>
      <c r="BO484" s="3">
        <f t="shared" si="195"/>
        <v>0</v>
      </c>
      <c r="BP484" s="3">
        <f t="shared" si="196"/>
        <v>0</v>
      </c>
      <c r="BQ484" s="3">
        <f t="shared" si="185"/>
        <v>472437111.58978236</v>
      </c>
      <c r="BR484" s="3">
        <f t="shared" si="197"/>
        <v>0</v>
      </c>
      <c r="BS484" s="3">
        <f t="shared" si="198"/>
        <v>0</v>
      </c>
      <c r="BT484" s="3">
        <f t="shared" si="186"/>
        <v>0</v>
      </c>
      <c r="BU484" s="3">
        <f t="shared" si="187"/>
        <v>0</v>
      </c>
      <c r="BV484" s="3">
        <f t="shared" si="188"/>
        <v>0</v>
      </c>
      <c r="BW484" s="3">
        <f t="shared" si="199"/>
        <v>0</v>
      </c>
      <c r="BX484" s="3">
        <f t="shared" si="189"/>
        <v>0</v>
      </c>
      <c r="BY484" s="3">
        <f t="shared" si="200"/>
        <v>4061533.2550000004</v>
      </c>
    </row>
    <row r="485" spans="1:77" x14ac:dyDescent="0.25">
      <c r="A485">
        <v>65902</v>
      </c>
      <c r="B485" t="s">
        <v>551</v>
      </c>
      <c r="C485" s="37">
        <v>42779.493055555555</v>
      </c>
      <c r="D485" s="5" t="s">
        <v>75</v>
      </c>
      <c r="E485" s="2">
        <v>130</v>
      </c>
      <c r="F485" s="2">
        <v>11.836</v>
      </c>
      <c r="G485" s="2">
        <v>1.617</v>
      </c>
      <c r="H485" s="2">
        <v>0</v>
      </c>
      <c r="I485" s="2">
        <v>0</v>
      </c>
      <c r="J485" s="2">
        <v>0</v>
      </c>
      <c r="K485" s="2">
        <v>0</v>
      </c>
      <c r="L485" s="2">
        <v>2.75</v>
      </c>
      <c r="M485" s="2">
        <v>1.8</v>
      </c>
      <c r="N485" s="2">
        <v>77.5</v>
      </c>
      <c r="O485" s="2">
        <v>2.4E-2</v>
      </c>
      <c r="P485" s="2">
        <v>0.77300000000000002</v>
      </c>
      <c r="Q485" s="2">
        <v>0</v>
      </c>
      <c r="R485" s="3">
        <v>9625</v>
      </c>
      <c r="S485" s="3">
        <v>0</v>
      </c>
      <c r="T485" s="3">
        <v>-583</v>
      </c>
      <c r="U485" s="3">
        <v>-23</v>
      </c>
      <c r="V485" s="3">
        <v>0</v>
      </c>
      <c r="W485" s="3">
        <v>17119</v>
      </c>
      <c r="X485" s="3">
        <v>649</v>
      </c>
      <c r="Y485" s="4">
        <v>0.98</v>
      </c>
      <c r="Z485" s="4">
        <v>1.07</v>
      </c>
      <c r="AA485" s="5" t="s">
        <v>76</v>
      </c>
      <c r="AB485" s="3">
        <v>41420</v>
      </c>
      <c r="AC485" s="3">
        <v>559349</v>
      </c>
      <c r="AD485" s="2">
        <v>257.38061449999998</v>
      </c>
      <c r="AE485" s="3">
        <v>17457508</v>
      </c>
      <c r="AF485" s="3">
        <v>503272</v>
      </c>
      <c r="AG485" s="3">
        <v>0</v>
      </c>
      <c r="AH485" s="3">
        <v>534085</v>
      </c>
      <c r="AI485" s="4">
        <v>1.04</v>
      </c>
      <c r="AJ485" s="3">
        <v>51838365</v>
      </c>
      <c r="AK485" s="3">
        <v>46764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5037</v>
      </c>
      <c r="AR485" s="3">
        <v>5288</v>
      </c>
      <c r="AS485" s="3">
        <v>1396348</v>
      </c>
      <c r="AT485" s="2">
        <v>265.56799999999998</v>
      </c>
      <c r="AV485" s="5" t="s">
        <v>1478</v>
      </c>
      <c r="AX485" s="3">
        <v>0</v>
      </c>
      <c r="AZ485" s="3">
        <v>0</v>
      </c>
      <c r="BA485" s="3">
        <f t="shared" si="190"/>
        <v>8397</v>
      </c>
      <c r="BB485" s="3">
        <f t="shared" si="176"/>
        <v>5037</v>
      </c>
      <c r="BC485" s="3">
        <f t="shared" si="177"/>
        <v>5288</v>
      </c>
      <c r="BD485" s="3">
        <f t="shared" si="178"/>
        <v>8397</v>
      </c>
      <c r="BE485" s="3">
        <f t="shared" si="179"/>
        <v>1396346.5209800003</v>
      </c>
      <c r="BF485" s="3">
        <f t="shared" si="191"/>
        <v>1370185.5209800003</v>
      </c>
      <c r="BG485" s="2">
        <f t="shared" si="180"/>
        <v>265.56818244158325</v>
      </c>
      <c r="BH485" s="6">
        <f t="shared" si="181"/>
        <v>1.4999999999999999E-2</v>
      </c>
      <c r="BI485" s="3">
        <f t="shared" si="192"/>
        <v>573116.14018533449</v>
      </c>
      <c r="BJ485" s="3">
        <f t="shared" si="182"/>
        <v>136502045.77497378</v>
      </c>
      <c r="BK485" s="3">
        <f t="shared" si="193"/>
        <v>0</v>
      </c>
      <c r="BL485" s="3">
        <f t="shared" si="194"/>
        <v>0</v>
      </c>
      <c r="BM485" s="3">
        <f t="shared" si="183"/>
        <v>0</v>
      </c>
      <c r="BN485" s="3">
        <f t="shared" si="184"/>
        <v>0</v>
      </c>
      <c r="BO485" s="3">
        <f t="shared" si="195"/>
        <v>0</v>
      </c>
      <c r="BP485" s="3">
        <f t="shared" si="196"/>
        <v>0</v>
      </c>
      <c r="BQ485" s="3">
        <f t="shared" si="185"/>
        <v>84849034.290085852</v>
      </c>
      <c r="BR485" s="3">
        <f t="shared" si="197"/>
        <v>0</v>
      </c>
      <c r="BS485" s="3">
        <f t="shared" si="198"/>
        <v>0</v>
      </c>
      <c r="BT485" s="3">
        <f t="shared" si="186"/>
        <v>0</v>
      </c>
      <c r="BU485" s="3">
        <f t="shared" si="187"/>
        <v>0</v>
      </c>
      <c r="BV485" s="3">
        <f t="shared" si="188"/>
        <v>0</v>
      </c>
      <c r="BW485" s="3">
        <f t="shared" si="199"/>
        <v>0</v>
      </c>
      <c r="BX485" s="3">
        <f t="shared" si="189"/>
        <v>0</v>
      </c>
      <c r="BY485" s="3">
        <f t="shared" si="200"/>
        <v>888330.54398000031</v>
      </c>
    </row>
    <row r="486" spans="1:77" x14ac:dyDescent="0.25">
      <c r="A486">
        <v>202903</v>
      </c>
      <c r="B486" t="s">
        <v>552</v>
      </c>
      <c r="C486" s="37">
        <v>42776.52847222222</v>
      </c>
      <c r="D486" s="5" t="s">
        <v>75</v>
      </c>
      <c r="E486" s="2">
        <v>754.45799999999997</v>
      </c>
      <c r="F486" s="2">
        <v>51.71</v>
      </c>
      <c r="G486" s="2">
        <v>44.951000000000001</v>
      </c>
      <c r="H486" s="2">
        <v>0</v>
      </c>
      <c r="I486" s="2">
        <v>0</v>
      </c>
      <c r="J486" s="2">
        <v>0</v>
      </c>
      <c r="K486" s="2">
        <v>0</v>
      </c>
      <c r="L486" s="2">
        <v>42</v>
      </c>
      <c r="M486" s="2">
        <v>40.65</v>
      </c>
      <c r="N486" s="2">
        <v>630</v>
      </c>
      <c r="O486" s="2">
        <v>0</v>
      </c>
      <c r="P486" s="2">
        <v>20</v>
      </c>
      <c r="Q486" s="2">
        <v>0</v>
      </c>
      <c r="R486" s="3">
        <v>70125</v>
      </c>
      <c r="S486" s="3">
        <v>0</v>
      </c>
      <c r="T486" s="3">
        <v>-5010</v>
      </c>
      <c r="U486" s="3">
        <v>-194</v>
      </c>
      <c r="V486" s="3">
        <v>0</v>
      </c>
      <c r="W486" s="3">
        <v>148787</v>
      </c>
      <c r="X486" s="3">
        <v>13864</v>
      </c>
      <c r="Y486" s="4">
        <v>0.98</v>
      </c>
      <c r="Z486" s="4">
        <v>1.04</v>
      </c>
      <c r="AA486" s="5" t="s">
        <v>76</v>
      </c>
      <c r="AB486" s="3">
        <v>520611</v>
      </c>
      <c r="AC486" s="3">
        <v>3080387</v>
      </c>
      <c r="AD486" s="2">
        <v>1280.7642909000001</v>
      </c>
      <c r="AE486" s="3">
        <v>146259825</v>
      </c>
      <c r="AF486" s="3">
        <v>4238737</v>
      </c>
      <c r="AG486" s="3">
        <v>0</v>
      </c>
      <c r="AH486" s="3">
        <v>4498252</v>
      </c>
      <c r="AI486" s="4">
        <v>1.04</v>
      </c>
      <c r="AJ486" s="3">
        <v>445782000</v>
      </c>
      <c r="AK486" s="3">
        <v>331651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5037</v>
      </c>
      <c r="AR486" s="3">
        <v>5180</v>
      </c>
      <c r="AS486" s="3">
        <v>7458979</v>
      </c>
      <c r="AT486" s="2">
        <v>1418.527</v>
      </c>
      <c r="AV486" s="5" t="s">
        <v>1880</v>
      </c>
      <c r="AX486" s="3">
        <v>0</v>
      </c>
      <c r="AZ486" s="3">
        <v>0</v>
      </c>
      <c r="BA486" s="3">
        <f t="shared" si="190"/>
        <v>6932</v>
      </c>
      <c r="BB486" s="3">
        <f t="shared" si="176"/>
        <v>5037</v>
      </c>
      <c r="BC486" s="3">
        <f t="shared" si="177"/>
        <v>5180</v>
      </c>
      <c r="BD486" s="3">
        <f t="shared" si="178"/>
        <v>6932</v>
      </c>
      <c r="BE486" s="3">
        <f t="shared" si="179"/>
        <v>7458979.6372000016</v>
      </c>
      <c r="BF486" s="3">
        <f t="shared" si="191"/>
        <v>7245077.6372000016</v>
      </c>
      <c r="BG486" s="2">
        <f t="shared" si="180"/>
        <v>1418.5176071448197</v>
      </c>
      <c r="BH486" s="6">
        <f t="shared" si="181"/>
        <v>1.4999999999999999E-2</v>
      </c>
      <c r="BI486" s="3">
        <f t="shared" si="192"/>
        <v>3656654.3443844896</v>
      </c>
      <c r="BJ486" s="3">
        <f t="shared" si="182"/>
        <v>729118050.07243741</v>
      </c>
      <c r="BK486" s="3">
        <f t="shared" si="193"/>
        <v>0</v>
      </c>
      <c r="BL486" s="3">
        <f t="shared" si="194"/>
        <v>0</v>
      </c>
      <c r="BM486" s="3">
        <f t="shared" si="183"/>
        <v>0</v>
      </c>
      <c r="BN486" s="3">
        <f t="shared" si="184"/>
        <v>0</v>
      </c>
      <c r="BO486" s="3">
        <f t="shared" si="195"/>
        <v>0</v>
      </c>
      <c r="BP486" s="3">
        <f t="shared" si="196"/>
        <v>0</v>
      </c>
      <c r="BQ486" s="3">
        <f t="shared" si="185"/>
        <v>453216375.48276991</v>
      </c>
      <c r="BR486" s="3">
        <f t="shared" si="197"/>
        <v>0</v>
      </c>
      <c r="BS486" s="3">
        <f t="shared" si="198"/>
        <v>0</v>
      </c>
      <c r="BT486" s="3">
        <f t="shared" si="186"/>
        <v>0</v>
      </c>
      <c r="BU486" s="3">
        <f t="shared" si="187"/>
        <v>0</v>
      </c>
      <c r="BV486" s="3">
        <f t="shared" si="188"/>
        <v>0</v>
      </c>
      <c r="BW486" s="3">
        <f t="shared" si="199"/>
        <v>0</v>
      </c>
      <c r="BX486" s="3">
        <f t="shared" si="189"/>
        <v>0</v>
      </c>
      <c r="BY486" s="3">
        <f t="shared" si="200"/>
        <v>3090316.037200002</v>
      </c>
    </row>
    <row r="487" spans="1:77" x14ac:dyDescent="0.25">
      <c r="A487">
        <v>237902</v>
      </c>
      <c r="B487" t="s">
        <v>553</v>
      </c>
      <c r="C487" s="37">
        <v>42779.493055555555</v>
      </c>
      <c r="D487" s="5" t="s">
        <v>75</v>
      </c>
      <c r="E487" s="2">
        <v>1315.92299999999</v>
      </c>
      <c r="F487" s="2">
        <v>99.323999999999998</v>
      </c>
      <c r="G487" s="2">
        <v>43.241</v>
      </c>
      <c r="H487" s="2">
        <v>0</v>
      </c>
      <c r="I487" s="2">
        <v>0</v>
      </c>
      <c r="J487" s="2">
        <v>0</v>
      </c>
      <c r="K487" s="2">
        <v>0</v>
      </c>
      <c r="L487" s="2">
        <v>116.92</v>
      </c>
      <c r="M487" s="2">
        <v>73.244</v>
      </c>
      <c r="N487" s="2">
        <v>1316.78</v>
      </c>
      <c r="O487" s="2">
        <v>0.379</v>
      </c>
      <c r="P487" s="2">
        <v>288.27999999999997</v>
      </c>
      <c r="Q487" s="2">
        <v>0</v>
      </c>
      <c r="R487" s="3">
        <v>108791</v>
      </c>
      <c r="S487" s="3">
        <v>0</v>
      </c>
      <c r="T487" s="3">
        <v>-5348</v>
      </c>
      <c r="U487" s="3">
        <v>-207</v>
      </c>
      <c r="V487" s="3">
        <v>0</v>
      </c>
      <c r="W487" s="3">
        <v>115589</v>
      </c>
      <c r="X487" s="3">
        <v>175620</v>
      </c>
      <c r="Y487" s="4">
        <v>1</v>
      </c>
      <c r="Z487" s="4">
        <v>1.1200000000000001</v>
      </c>
      <c r="AA487" s="5" t="s">
        <v>75</v>
      </c>
      <c r="AB487" s="3">
        <v>408698</v>
      </c>
      <c r="AC487" s="3">
        <v>3906153</v>
      </c>
      <c r="AD487" s="2">
        <v>1623.9355783999999</v>
      </c>
      <c r="AE487" s="3">
        <v>157325371</v>
      </c>
      <c r="AF487" s="3">
        <v>4610360</v>
      </c>
      <c r="AG487" s="3">
        <v>507139</v>
      </c>
      <c r="AH487" s="3">
        <v>5394121</v>
      </c>
      <c r="AI487" s="4">
        <v>1.17</v>
      </c>
      <c r="AJ487" s="3">
        <v>475922252</v>
      </c>
      <c r="AK487" s="3">
        <v>583813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5140</v>
      </c>
      <c r="AR487" s="3">
        <v>5578</v>
      </c>
      <c r="AS487" s="3">
        <v>11930943</v>
      </c>
      <c r="AT487" s="2">
        <v>2189.16</v>
      </c>
      <c r="AV487" s="5" t="s">
        <v>1952</v>
      </c>
      <c r="BA487" s="3">
        <f t="shared" si="190"/>
        <v>6092</v>
      </c>
      <c r="BB487" s="3">
        <f t="shared" si="176"/>
        <v>5140</v>
      </c>
      <c r="BC487" s="3">
        <f t="shared" si="177"/>
        <v>5578</v>
      </c>
      <c r="BD487" s="3">
        <f t="shared" si="178"/>
        <v>6092</v>
      </c>
      <c r="BE487" s="3">
        <f t="shared" si="179"/>
        <v>11930943.37083994</v>
      </c>
      <c r="BF487" s="3">
        <f t="shared" si="191"/>
        <v>11711911.37083994</v>
      </c>
      <c r="BG487" s="2">
        <f t="shared" si="180"/>
        <v>2189.121696699347</v>
      </c>
      <c r="BH487" s="6">
        <f t="shared" si="181"/>
        <v>1.4999999999999999E-2</v>
      </c>
      <c r="BI487" s="3">
        <f t="shared" si="192"/>
        <v>5232756.3687377581</v>
      </c>
      <c r="BJ487" s="3">
        <f t="shared" si="182"/>
        <v>1125208552.1034644</v>
      </c>
      <c r="BK487" s="3">
        <f t="shared" si="193"/>
        <v>0</v>
      </c>
      <c r="BL487" s="3">
        <f t="shared" si="194"/>
        <v>0</v>
      </c>
      <c r="BM487" s="3">
        <f t="shared" si="183"/>
        <v>0</v>
      </c>
      <c r="BN487" s="3">
        <f t="shared" si="184"/>
        <v>0</v>
      </c>
      <c r="BO487" s="3">
        <f t="shared" si="195"/>
        <v>0</v>
      </c>
      <c r="BP487" s="3">
        <f t="shared" si="196"/>
        <v>0</v>
      </c>
      <c r="BQ487" s="3">
        <f t="shared" si="185"/>
        <v>699424382.09544134</v>
      </c>
      <c r="BR487" s="3">
        <f t="shared" si="197"/>
        <v>0</v>
      </c>
      <c r="BS487" s="3">
        <f t="shared" si="198"/>
        <v>0</v>
      </c>
      <c r="BT487" s="3">
        <f t="shared" si="186"/>
        <v>0</v>
      </c>
      <c r="BU487" s="3">
        <f t="shared" si="187"/>
        <v>0</v>
      </c>
      <c r="BV487" s="3">
        <f t="shared" si="188"/>
        <v>0</v>
      </c>
      <c r="BW487" s="3">
        <f t="shared" si="199"/>
        <v>0</v>
      </c>
      <c r="BX487" s="3">
        <f t="shared" si="189"/>
        <v>0</v>
      </c>
      <c r="BY487" s="3">
        <f t="shared" si="200"/>
        <v>7171720.8508399408</v>
      </c>
    </row>
    <row r="488" spans="1:77" x14ac:dyDescent="0.25">
      <c r="A488">
        <v>201902</v>
      </c>
      <c r="B488" t="s">
        <v>554</v>
      </c>
      <c r="C488" s="37">
        <v>42779.493055555555</v>
      </c>
      <c r="D488" s="5" t="s">
        <v>75</v>
      </c>
      <c r="E488" s="2">
        <v>3048.9960000000001</v>
      </c>
      <c r="F488" s="2">
        <v>218.54300000000001</v>
      </c>
      <c r="G488" s="2">
        <v>69.635999999999996</v>
      </c>
      <c r="H488" s="2">
        <v>1.4710000000000001</v>
      </c>
      <c r="I488" s="2">
        <v>0</v>
      </c>
      <c r="J488" s="2">
        <v>0</v>
      </c>
      <c r="K488" s="2">
        <v>0</v>
      </c>
      <c r="L488" s="2">
        <v>224.47499999999999</v>
      </c>
      <c r="M488" s="2">
        <v>167.238</v>
      </c>
      <c r="N488" s="2">
        <v>2349.3530000000001</v>
      </c>
      <c r="O488" s="2">
        <v>0.57299999999999995</v>
      </c>
      <c r="P488" s="2">
        <v>344.42399999999998</v>
      </c>
      <c r="Q488" s="2">
        <v>0</v>
      </c>
      <c r="R488" s="3">
        <v>240595</v>
      </c>
      <c r="S488" s="3">
        <v>0</v>
      </c>
      <c r="T488" s="3">
        <v>-19411</v>
      </c>
      <c r="U488" s="3">
        <v>-751</v>
      </c>
      <c r="V488" s="3">
        <v>0</v>
      </c>
      <c r="W488" s="3">
        <v>371474</v>
      </c>
      <c r="X488" s="3">
        <v>194875</v>
      </c>
      <c r="Y488" s="4">
        <v>1</v>
      </c>
      <c r="Z488" s="4">
        <v>1.07</v>
      </c>
      <c r="AA488" s="5" t="s">
        <v>76</v>
      </c>
      <c r="AB488" s="3">
        <v>1142158</v>
      </c>
      <c r="AC488" s="3">
        <v>10154694</v>
      </c>
      <c r="AD488" s="2">
        <v>4405.8423749000003</v>
      </c>
      <c r="AE488" s="3">
        <v>523557424</v>
      </c>
      <c r="AF488" s="3">
        <v>17570748</v>
      </c>
      <c r="AG488" s="3">
        <v>0</v>
      </c>
      <c r="AH488" s="3">
        <v>18273578</v>
      </c>
      <c r="AI488" s="4">
        <v>1.04</v>
      </c>
      <c r="AJ488" s="3">
        <v>1727420880</v>
      </c>
      <c r="AK488" s="3">
        <v>1256233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5140</v>
      </c>
      <c r="AR488" s="3">
        <v>5395</v>
      </c>
      <c r="AS488" s="3">
        <v>24235706</v>
      </c>
      <c r="AT488" s="2">
        <v>4491.25</v>
      </c>
      <c r="AU488" s="2">
        <v>4491.25</v>
      </c>
      <c r="AV488" s="5" t="s">
        <v>1874</v>
      </c>
      <c r="AW488" s="3">
        <v>0</v>
      </c>
      <c r="AX488" s="3">
        <v>0</v>
      </c>
      <c r="AY488" s="3">
        <v>0</v>
      </c>
      <c r="AZ488" s="3">
        <v>0</v>
      </c>
      <c r="BA488" s="3">
        <f t="shared" si="190"/>
        <v>5658</v>
      </c>
      <c r="BB488" s="3">
        <f t="shared" si="176"/>
        <v>5140</v>
      </c>
      <c r="BC488" s="3">
        <f t="shared" si="177"/>
        <v>5395</v>
      </c>
      <c r="BD488" s="3">
        <f t="shared" si="178"/>
        <v>5658</v>
      </c>
      <c r="BE488" s="3">
        <f t="shared" si="179"/>
        <v>24235706.431720003</v>
      </c>
      <c r="BF488" s="3">
        <f t="shared" si="191"/>
        <v>23643048.431720003</v>
      </c>
      <c r="BG488" s="2">
        <f t="shared" si="180"/>
        <v>4491.1074750033404</v>
      </c>
      <c r="BH488" s="6">
        <f t="shared" si="181"/>
        <v>1.4999999999999999E-2</v>
      </c>
      <c r="BI488" s="3">
        <f t="shared" si="192"/>
        <v>10259243.983526444</v>
      </c>
      <c r="BJ488" s="3">
        <f t="shared" si="182"/>
        <v>2308429242.1517172</v>
      </c>
      <c r="BK488" s="3">
        <f t="shared" si="193"/>
        <v>0</v>
      </c>
      <c r="BL488" s="3">
        <f t="shared" si="194"/>
        <v>0</v>
      </c>
      <c r="BM488" s="3">
        <f t="shared" si="183"/>
        <v>0</v>
      </c>
      <c r="BN488" s="3">
        <f t="shared" si="184"/>
        <v>0</v>
      </c>
      <c r="BO488" s="3">
        <f t="shared" si="195"/>
        <v>0</v>
      </c>
      <c r="BP488" s="3">
        <f t="shared" si="196"/>
        <v>0</v>
      </c>
      <c r="BQ488" s="3">
        <f t="shared" si="185"/>
        <v>1434908838.2635672</v>
      </c>
      <c r="BR488" s="3">
        <f t="shared" si="197"/>
        <v>292512041.73643279</v>
      </c>
      <c r="BS488" s="3">
        <f t="shared" si="198"/>
        <v>0</v>
      </c>
      <c r="BT488" s="3">
        <f t="shared" si="186"/>
        <v>0</v>
      </c>
      <c r="BU488" s="3">
        <f t="shared" si="187"/>
        <v>0</v>
      </c>
      <c r="BV488" s="3">
        <f t="shared" si="188"/>
        <v>0</v>
      </c>
      <c r="BW488" s="3">
        <f t="shared" si="199"/>
        <v>0</v>
      </c>
      <c r="BX488" s="3">
        <f t="shared" si="189"/>
        <v>0</v>
      </c>
      <c r="BY488" s="3">
        <f t="shared" si="200"/>
        <v>6961497.6317200027</v>
      </c>
    </row>
    <row r="489" spans="1:77" x14ac:dyDescent="0.25">
      <c r="A489">
        <v>39902</v>
      </c>
      <c r="B489" t="s">
        <v>555</v>
      </c>
      <c r="C489" s="37">
        <v>42779.493055555555</v>
      </c>
      <c r="D489" s="5" t="s">
        <v>75</v>
      </c>
      <c r="E489" s="2">
        <v>815.68700000000001</v>
      </c>
      <c r="F489" s="2">
        <v>71.558000000000007</v>
      </c>
      <c r="G489" s="2">
        <v>32.448</v>
      </c>
      <c r="H489" s="2">
        <v>0.73699999999999999</v>
      </c>
      <c r="I489" s="2">
        <v>0</v>
      </c>
      <c r="J489" s="2">
        <v>0</v>
      </c>
      <c r="K489" s="2">
        <v>0</v>
      </c>
      <c r="L489" s="2">
        <v>86.546999999999898</v>
      </c>
      <c r="M489" s="2">
        <v>46.29</v>
      </c>
      <c r="N489" s="2">
        <v>460.13400000000001</v>
      </c>
      <c r="O489" s="2">
        <v>0.22900000000000001</v>
      </c>
      <c r="P489" s="2">
        <v>4.9139999999999997</v>
      </c>
      <c r="Q489" s="2">
        <v>0</v>
      </c>
      <c r="R489" s="3">
        <v>72252</v>
      </c>
      <c r="S489" s="3">
        <v>0</v>
      </c>
      <c r="T489" s="3">
        <v>-3713</v>
      </c>
      <c r="U489" s="3">
        <v>-144</v>
      </c>
      <c r="V489" s="3">
        <v>0</v>
      </c>
      <c r="W489" s="3">
        <v>100180</v>
      </c>
      <c r="X489" s="3">
        <v>3367</v>
      </c>
      <c r="Y489" s="4">
        <v>0.98</v>
      </c>
      <c r="Z489" s="4">
        <v>1.05</v>
      </c>
      <c r="AA489" s="5" t="s">
        <v>76</v>
      </c>
      <c r="AB489" s="3">
        <v>140366</v>
      </c>
      <c r="AC489" s="3">
        <v>3375106</v>
      </c>
      <c r="AD489" s="2">
        <v>1450.3518810999999</v>
      </c>
      <c r="AE489" s="3">
        <v>129639545</v>
      </c>
      <c r="AF489" s="3">
        <v>3419809</v>
      </c>
      <c r="AG489" s="3">
        <v>0</v>
      </c>
      <c r="AH489" s="3">
        <v>3629185</v>
      </c>
      <c r="AI489" s="4">
        <v>1.04</v>
      </c>
      <c r="AJ489" s="3">
        <v>330340193</v>
      </c>
      <c r="AK489" s="3">
        <v>353181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5037</v>
      </c>
      <c r="AR489" s="3">
        <v>5216</v>
      </c>
      <c r="AS489" s="3">
        <v>7989099</v>
      </c>
      <c r="AT489" s="2">
        <v>1525.944</v>
      </c>
      <c r="AV489" s="5" t="s">
        <v>1404</v>
      </c>
      <c r="AX489" s="3">
        <v>0</v>
      </c>
      <c r="AZ489" s="3">
        <v>0</v>
      </c>
      <c r="BA489" s="3">
        <f t="shared" si="190"/>
        <v>6852</v>
      </c>
      <c r="BB489" s="3">
        <f t="shared" si="176"/>
        <v>5037</v>
      </c>
      <c r="BC489" s="3">
        <f t="shared" si="177"/>
        <v>5216</v>
      </c>
      <c r="BD489" s="3">
        <f t="shared" si="178"/>
        <v>6852</v>
      </c>
      <c r="BE489" s="3">
        <f t="shared" si="179"/>
        <v>7989099.3072800003</v>
      </c>
      <c r="BF489" s="3">
        <f t="shared" si="191"/>
        <v>7820380.3072800003</v>
      </c>
      <c r="BG489" s="2">
        <f t="shared" si="180"/>
        <v>1525.9464793835023</v>
      </c>
      <c r="BH489" s="6">
        <f t="shared" si="181"/>
        <v>1.4999999999999999E-2</v>
      </c>
      <c r="BI489" s="3">
        <f t="shared" si="192"/>
        <v>3345522.8743333826</v>
      </c>
      <c r="BJ489" s="3">
        <f t="shared" si="182"/>
        <v>784336490.40312016</v>
      </c>
      <c r="BK489" s="3">
        <f t="shared" si="193"/>
        <v>0</v>
      </c>
      <c r="BL489" s="3">
        <f t="shared" si="194"/>
        <v>0</v>
      </c>
      <c r="BM489" s="3">
        <f t="shared" si="183"/>
        <v>0</v>
      </c>
      <c r="BN489" s="3">
        <f t="shared" si="184"/>
        <v>0</v>
      </c>
      <c r="BO489" s="3">
        <f t="shared" si="195"/>
        <v>0</v>
      </c>
      <c r="BP489" s="3">
        <f t="shared" si="196"/>
        <v>0</v>
      </c>
      <c r="BQ489" s="3">
        <f t="shared" si="185"/>
        <v>487539900.16302896</v>
      </c>
      <c r="BR489" s="3">
        <f t="shared" si="197"/>
        <v>0</v>
      </c>
      <c r="BS489" s="3">
        <f t="shared" si="198"/>
        <v>0</v>
      </c>
      <c r="BT489" s="3">
        <f t="shared" si="186"/>
        <v>0</v>
      </c>
      <c r="BU489" s="3">
        <f t="shared" si="187"/>
        <v>0</v>
      </c>
      <c r="BV489" s="3">
        <f t="shared" si="188"/>
        <v>0</v>
      </c>
      <c r="BW489" s="3">
        <f t="shared" si="199"/>
        <v>0</v>
      </c>
      <c r="BX489" s="3">
        <f t="shared" si="189"/>
        <v>0</v>
      </c>
      <c r="BY489" s="3">
        <f t="shared" si="200"/>
        <v>4751765.4158800002</v>
      </c>
    </row>
    <row r="490" spans="1:77" x14ac:dyDescent="0.25">
      <c r="A490">
        <v>15833</v>
      </c>
      <c r="B490" t="s">
        <v>556</v>
      </c>
      <c r="C490" s="37">
        <v>42776.52847222222</v>
      </c>
      <c r="D490" s="5" t="s">
        <v>76</v>
      </c>
      <c r="E490" s="2">
        <v>94.561999999999898</v>
      </c>
      <c r="F490" s="2">
        <v>8.702</v>
      </c>
      <c r="G490" s="2">
        <v>2.6680000000000001</v>
      </c>
      <c r="H490" s="2">
        <v>0</v>
      </c>
      <c r="I490" s="2">
        <v>0</v>
      </c>
      <c r="J490" s="2">
        <v>0</v>
      </c>
      <c r="K490" s="2">
        <v>0</v>
      </c>
      <c r="L490" s="2">
        <v>3.4340000000000002</v>
      </c>
      <c r="M490" s="2">
        <v>0</v>
      </c>
      <c r="N490" s="2">
        <v>104.67</v>
      </c>
      <c r="O490" s="2">
        <v>0</v>
      </c>
      <c r="P490" s="2">
        <v>1.2949999999999999</v>
      </c>
      <c r="Q490" s="2">
        <v>0</v>
      </c>
      <c r="R490" s="3">
        <v>27739</v>
      </c>
      <c r="S490" s="3">
        <v>0</v>
      </c>
      <c r="T490" s="3">
        <v>0</v>
      </c>
      <c r="U490" s="3">
        <v>0</v>
      </c>
      <c r="V490" s="3">
        <v>0</v>
      </c>
      <c r="W490" s="3">
        <v>10546</v>
      </c>
      <c r="X490" s="3">
        <v>837</v>
      </c>
      <c r="Y490" s="4">
        <v>0</v>
      </c>
      <c r="Z490" s="4">
        <v>1</v>
      </c>
      <c r="AA490" s="5" t="s">
        <v>75</v>
      </c>
      <c r="AB490" s="3">
        <v>0</v>
      </c>
      <c r="AC490" s="3">
        <v>0</v>
      </c>
      <c r="AD490" s="2">
        <v>0</v>
      </c>
      <c r="AE490" s="3">
        <v>0</v>
      </c>
      <c r="AF490" s="3">
        <v>0</v>
      </c>
      <c r="AG490" s="3">
        <v>0</v>
      </c>
      <c r="AH490" s="3">
        <v>0</v>
      </c>
      <c r="AI490" s="4">
        <v>0</v>
      </c>
      <c r="AJ490" s="3">
        <v>0</v>
      </c>
      <c r="AK490" s="3">
        <v>44498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5050</v>
      </c>
      <c r="AR490" s="3">
        <v>5334</v>
      </c>
      <c r="AS490" s="3">
        <v>891005</v>
      </c>
      <c r="AT490" s="2">
        <v>164.36500000000001</v>
      </c>
      <c r="AV490" s="5" t="s">
        <v>2031</v>
      </c>
      <c r="AX490" s="3">
        <v>0</v>
      </c>
      <c r="AZ490" s="3">
        <v>0</v>
      </c>
      <c r="BA490" s="3">
        <f t="shared" si="190"/>
        <v>6465</v>
      </c>
      <c r="BB490" s="3">
        <f t="shared" si="176"/>
        <v>5050</v>
      </c>
      <c r="BC490" s="3">
        <f t="shared" si="177"/>
        <v>5335</v>
      </c>
      <c r="BD490" s="3">
        <f t="shared" si="178"/>
        <v>6465</v>
      </c>
      <c r="BE490" s="3">
        <f t="shared" si="179"/>
        <v>891006.86299999943</v>
      </c>
      <c r="BF490" s="3">
        <f t="shared" si="191"/>
        <v>852721.86299999943</v>
      </c>
      <c r="BG490" s="2">
        <f t="shared" si="180"/>
        <v>164.34560760260553</v>
      </c>
      <c r="BH490" s="6">
        <f t="shared" si="181"/>
        <v>1.4999999999999999E-2</v>
      </c>
      <c r="BI490" s="3">
        <f t="shared" si="192"/>
        <v>0</v>
      </c>
      <c r="BJ490" s="3">
        <f t="shared" si="182"/>
        <v>84473642.307739243</v>
      </c>
      <c r="BK490" s="3">
        <f t="shared" si="193"/>
        <v>0</v>
      </c>
      <c r="BL490" s="3">
        <f t="shared" si="194"/>
        <v>0</v>
      </c>
      <c r="BM490" s="3">
        <f t="shared" si="183"/>
        <v>0</v>
      </c>
      <c r="BN490" s="3">
        <f t="shared" si="184"/>
        <v>0</v>
      </c>
      <c r="BO490" s="3">
        <f t="shared" si="195"/>
        <v>0</v>
      </c>
      <c r="BP490" s="3">
        <f t="shared" si="196"/>
        <v>0</v>
      </c>
      <c r="BQ490" s="3">
        <f t="shared" si="185"/>
        <v>52508421.629032463</v>
      </c>
      <c r="BR490" s="3">
        <f t="shared" si="197"/>
        <v>0</v>
      </c>
      <c r="BS490" s="3">
        <f t="shared" si="198"/>
        <v>0</v>
      </c>
      <c r="BT490" s="3">
        <f t="shared" si="186"/>
        <v>0</v>
      </c>
      <c r="BU490" s="3">
        <f t="shared" si="187"/>
        <v>0</v>
      </c>
      <c r="BV490" s="3">
        <f t="shared" si="188"/>
        <v>0</v>
      </c>
      <c r="BW490" s="3">
        <f t="shared" si="199"/>
        <v>0</v>
      </c>
      <c r="BX490" s="3">
        <f t="shared" si="189"/>
        <v>0</v>
      </c>
      <c r="BY490" s="3">
        <f t="shared" si="200"/>
        <v>891006.86299999943</v>
      </c>
    </row>
    <row r="491" spans="1:77" x14ac:dyDescent="0.25">
      <c r="A491">
        <v>59901</v>
      </c>
      <c r="B491" t="s">
        <v>557</v>
      </c>
      <c r="C491" s="37">
        <v>42776.52847222222</v>
      </c>
      <c r="D491" s="5" t="s">
        <v>75</v>
      </c>
      <c r="E491" s="2">
        <v>3408.07599999999</v>
      </c>
      <c r="F491" s="2">
        <v>314.536</v>
      </c>
      <c r="G491" s="2">
        <v>23.048999999999999</v>
      </c>
      <c r="H491" s="2">
        <v>0</v>
      </c>
      <c r="I491" s="2">
        <v>0</v>
      </c>
      <c r="J491" s="2">
        <v>0</v>
      </c>
      <c r="K491" s="2">
        <v>0</v>
      </c>
      <c r="L491" s="2">
        <v>365.35399999999998</v>
      </c>
      <c r="M491" s="2">
        <v>136.78299999999999</v>
      </c>
      <c r="N491" s="2">
        <v>3668.0520000000001</v>
      </c>
      <c r="O491" s="2">
        <v>1.7290000000000001</v>
      </c>
      <c r="P491" s="2">
        <v>643.13099999999997</v>
      </c>
      <c r="Q491" s="2">
        <v>0</v>
      </c>
      <c r="R491" s="3">
        <v>293049</v>
      </c>
      <c r="S491" s="3">
        <v>0</v>
      </c>
      <c r="T491" s="3">
        <v>-15674</v>
      </c>
      <c r="U491" s="3">
        <v>-606</v>
      </c>
      <c r="V491" s="3">
        <v>0</v>
      </c>
      <c r="W491" s="3">
        <v>218508</v>
      </c>
      <c r="X491" s="3">
        <v>365684</v>
      </c>
      <c r="Y491" s="4">
        <v>1</v>
      </c>
      <c r="Z491" s="4">
        <v>1.0900000000000001</v>
      </c>
      <c r="AA491" s="5" t="s">
        <v>76</v>
      </c>
      <c r="AB491" s="3">
        <v>1298699</v>
      </c>
      <c r="AC491" s="3">
        <v>12531302</v>
      </c>
      <c r="AD491" s="2">
        <v>5386.2249046999996</v>
      </c>
      <c r="AE491" s="3">
        <v>429614801</v>
      </c>
      <c r="AF491" s="3">
        <v>13083779</v>
      </c>
      <c r="AG491" s="3">
        <v>0</v>
      </c>
      <c r="AH491" s="3">
        <v>14557158</v>
      </c>
      <c r="AI491" s="4">
        <v>1.04</v>
      </c>
      <c r="AJ491" s="3">
        <v>1394815047</v>
      </c>
      <c r="AK491" s="3">
        <v>1526360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5140</v>
      </c>
      <c r="AR491" s="3">
        <v>5468</v>
      </c>
      <c r="AS491" s="3">
        <v>29264721</v>
      </c>
      <c r="AT491" s="2">
        <v>5429.2939999999999</v>
      </c>
      <c r="AV491" s="5" t="s">
        <v>1459</v>
      </c>
      <c r="AX491" s="3">
        <v>0</v>
      </c>
      <c r="AZ491" s="3">
        <v>0</v>
      </c>
      <c r="BA491" s="3">
        <f t="shared" si="190"/>
        <v>5686</v>
      </c>
      <c r="BB491" s="3">
        <f t="shared" si="176"/>
        <v>5140</v>
      </c>
      <c r="BC491" s="3">
        <f t="shared" si="177"/>
        <v>5468</v>
      </c>
      <c r="BD491" s="3">
        <f t="shared" si="178"/>
        <v>5686</v>
      </c>
      <c r="BE491" s="3">
        <f t="shared" si="179"/>
        <v>29264720.680899944</v>
      </c>
      <c r="BF491" s="3">
        <f t="shared" si="191"/>
        <v>28768837.680899944</v>
      </c>
      <c r="BG491" s="2">
        <f t="shared" si="180"/>
        <v>5429.1795725356906</v>
      </c>
      <c r="BH491" s="6">
        <f t="shared" si="181"/>
        <v>1.4999999999999999E-2</v>
      </c>
      <c r="BI491" s="3">
        <f t="shared" si="192"/>
        <v>12413934.036334947</v>
      </c>
      <c r="BJ491" s="3">
        <f t="shared" si="182"/>
        <v>2790598300.2833447</v>
      </c>
      <c r="BK491" s="3">
        <f t="shared" si="193"/>
        <v>0</v>
      </c>
      <c r="BL491" s="3">
        <f t="shared" si="194"/>
        <v>0</v>
      </c>
      <c r="BM491" s="3">
        <f t="shared" si="183"/>
        <v>0</v>
      </c>
      <c r="BN491" s="3">
        <f t="shared" si="184"/>
        <v>0</v>
      </c>
      <c r="BO491" s="3">
        <f t="shared" si="195"/>
        <v>0</v>
      </c>
      <c r="BP491" s="3">
        <f t="shared" si="196"/>
        <v>0</v>
      </c>
      <c r="BQ491" s="3">
        <f t="shared" si="185"/>
        <v>1734622873.4251533</v>
      </c>
      <c r="BR491" s="3">
        <f t="shared" si="197"/>
        <v>0</v>
      </c>
      <c r="BS491" s="3">
        <f t="shared" si="198"/>
        <v>0</v>
      </c>
      <c r="BT491" s="3">
        <f t="shared" si="186"/>
        <v>0</v>
      </c>
      <c r="BU491" s="3">
        <f t="shared" si="187"/>
        <v>0</v>
      </c>
      <c r="BV491" s="3">
        <f t="shared" si="188"/>
        <v>0</v>
      </c>
      <c r="BW491" s="3">
        <f t="shared" si="199"/>
        <v>0</v>
      </c>
      <c r="BX491" s="3">
        <f t="shared" si="189"/>
        <v>0</v>
      </c>
      <c r="BY491" s="3">
        <f t="shared" si="200"/>
        <v>15316570.210899943</v>
      </c>
    </row>
    <row r="492" spans="1:77" x14ac:dyDescent="0.25">
      <c r="A492">
        <v>15815</v>
      </c>
      <c r="B492" t="s">
        <v>939</v>
      </c>
      <c r="C492" s="37">
        <v>42776.52847222222</v>
      </c>
      <c r="D492" s="5" t="s">
        <v>76</v>
      </c>
      <c r="E492" s="2">
        <v>400.274</v>
      </c>
      <c r="F492" s="2">
        <v>8.1519999999999992</v>
      </c>
      <c r="G492" s="2">
        <v>17.547999999999998</v>
      </c>
      <c r="H492" s="2">
        <v>0</v>
      </c>
      <c r="I492" s="2">
        <v>0</v>
      </c>
      <c r="J492" s="2">
        <v>0</v>
      </c>
      <c r="K492" s="2">
        <v>0</v>
      </c>
      <c r="L492" s="2">
        <v>27.212</v>
      </c>
      <c r="M492" s="2">
        <v>0</v>
      </c>
      <c r="N492" s="2">
        <v>358.67</v>
      </c>
      <c r="O492" s="2">
        <v>0</v>
      </c>
      <c r="P492" s="2">
        <v>131.11600000000001</v>
      </c>
      <c r="Q492" s="2">
        <v>0</v>
      </c>
      <c r="R492" s="3">
        <v>32947</v>
      </c>
      <c r="S492" s="3">
        <v>0</v>
      </c>
      <c r="T492" s="3">
        <v>0</v>
      </c>
      <c r="U492" s="3">
        <v>0</v>
      </c>
      <c r="V492" s="3">
        <v>0</v>
      </c>
      <c r="W492" s="3">
        <v>12485</v>
      </c>
      <c r="X492" s="3">
        <v>84766</v>
      </c>
      <c r="Y492" s="4">
        <v>0</v>
      </c>
      <c r="Z492" s="4">
        <v>1</v>
      </c>
      <c r="AA492" s="5" t="s">
        <v>75</v>
      </c>
      <c r="AB492" s="3">
        <v>0</v>
      </c>
      <c r="AC492" s="3">
        <v>0</v>
      </c>
      <c r="AD492" s="2">
        <v>0</v>
      </c>
      <c r="AE492" s="3">
        <v>0</v>
      </c>
      <c r="AF492" s="3">
        <v>0</v>
      </c>
      <c r="AG492" s="3">
        <v>0</v>
      </c>
      <c r="AH492" s="3">
        <v>0</v>
      </c>
      <c r="AI492" s="4">
        <v>0</v>
      </c>
      <c r="AJ492" s="3">
        <v>0</v>
      </c>
      <c r="AK492" s="3">
        <v>164562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5050</v>
      </c>
      <c r="AR492" s="3">
        <v>5334</v>
      </c>
      <c r="AS492" s="3">
        <v>3596725</v>
      </c>
      <c r="AT492" s="2">
        <v>684.52499999999998</v>
      </c>
      <c r="AV492" s="5" t="s">
        <v>2031</v>
      </c>
      <c r="AX492" s="3">
        <v>0</v>
      </c>
      <c r="AZ492" s="3">
        <v>0</v>
      </c>
      <c r="BA492" s="3">
        <f t="shared" si="190"/>
        <v>6465</v>
      </c>
      <c r="BB492" s="3">
        <f t="shared" si="176"/>
        <v>5050</v>
      </c>
      <c r="BC492" s="3">
        <f t="shared" si="177"/>
        <v>5335</v>
      </c>
      <c r="BD492" s="3">
        <f t="shared" si="178"/>
        <v>6465</v>
      </c>
      <c r="BE492" s="3">
        <f t="shared" si="179"/>
        <v>3596725.0289999996</v>
      </c>
      <c r="BF492" s="3">
        <f t="shared" si="191"/>
        <v>3551293.0289999996</v>
      </c>
      <c r="BG492" s="2">
        <f t="shared" si="180"/>
        <v>684.44288337181126</v>
      </c>
      <c r="BH492" s="6">
        <f t="shared" si="181"/>
        <v>1.4999999999999999E-2</v>
      </c>
      <c r="BI492" s="3">
        <f t="shared" si="192"/>
        <v>0</v>
      </c>
      <c r="BJ492" s="3">
        <f t="shared" si="182"/>
        <v>351803642.05311102</v>
      </c>
      <c r="BK492" s="3">
        <f t="shared" si="193"/>
        <v>0</v>
      </c>
      <c r="BL492" s="3">
        <f t="shared" si="194"/>
        <v>0</v>
      </c>
      <c r="BM492" s="3">
        <f t="shared" si="183"/>
        <v>0</v>
      </c>
      <c r="BN492" s="3">
        <f t="shared" si="184"/>
        <v>0</v>
      </c>
      <c r="BO492" s="3">
        <f t="shared" si="195"/>
        <v>0</v>
      </c>
      <c r="BP492" s="3">
        <f t="shared" si="196"/>
        <v>0</v>
      </c>
      <c r="BQ492" s="3">
        <f t="shared" si="185"/>
        <v>218679501.23729369</v>
      </c>
      <c r="BR492" s="3">
        <f t="shared" si="197"/>
        <v>0</v>
      </c>
      <c r="BS492" s="3">
        <f t="shared" si="198"/>
        <v>0</v>
      </c>
      <c r="BT492" s="3">
        <f t="shared" si="186"/>
        <v>0</v>
      </c>
      <c r="BU492" s="3">
        <f t="shared" si="187"/>
        <v>0</v>
      </c>
      <c r="BV492" s="3">
        <f t="shared" si="188"/>
        <v>0</v>
      </c>
      <c r="BW492" s="3">
        <f t="shared" si="199"/>
        <v>0</v>
      </c>
      <c r="BX492" s="3">
        <f t="shared" si="189"/>
        <v>0</v>
      </c>
      <c r="BY492" s="3">
        <f t="shared" si="200"/>
        <v>3596725.0289999996</v>
      </c>
    </row>
    <row r="493" spans="1:77" x14ac:dyDescent="0.25">
      <c r="A493">
        <v>208901</v>
      </c>
      <c r="B493" t="s">
        <v>558</v>
      </c>
      <c r="C493" s="37">
        <v>42779.493055555555</v>
      </c>
      <c r="D493" s="5" t="s">
        <v>75</v>
      </c>
      <c r="E493" s="2">
        <v>204.494</v>
      </c>
      <c r="F493" s="2">
        <v>5.5510000000000002</v>
      </c>
      <c r="G493" s="2">
        <v>12.737</v>
      </c>
      <c r="H493" s="2">
        <v>0</v>
      </c>
      <c r="I493" s="2">
        <v>0</v>
      </c>
      <c r="J493" s="2">
        <v>0</v>
      </c>
      <c r="K493" s="2">
        <v>0</v>
      </c>
      <c r="L493" s="2">
        <v>23.356000000000002</v>
      </c>
      <c r="M493" s="2">
        <v>11.476000000000001</v>
      </c>
      <c r="N493" s="2">
        <v>137.46299999999999</v>
      </c>
      <c r="O493" s="2">
        <v>0.193</v>
      </c>
      <c r="P493" s="2">
        <v>6.391</v>
      </c>
      <c r="Q493" s="2">
        <v>0</v>
      </c>
      <c r="R493" s="3">
        <v>20059</v>
      </c>
      <c r="S493" s="3">
        <v>0</v>
      </c>
      <c r="T493" s="3">
        <v>-1462</v>
      </c>
      <c r="U493" s="3">
        <v>-57</v>
      </c>
      <c r="V493" s="3">
        <v>0</v>
      </c>
      <c r="W493" s="3">
        <v>29668</v>
      </c>
      <c r="X493" s="3">
        <v>4683</v>
      </c>
      <c r="Y493" s="4">
        <v>1</v>
      </c>
      <c r="Z493" s="4">
        <v>1.08</v>
      </c>
      <c r="AA493" s="5" t="s">
        <v>75</v>
      </c>
      <c r="AB493" s="3">
        <v>153386</v>
      </c>
      <c r="AC493" s="3">
        <v>786442</v>
      </c>
      <c r="AD493" s="2">
        <v>332.88181580000003</v>
      </c>
      <c r="AE493" s="3">
        <v>27684402</v>
      </c>
      <c r="AF493" s="3">
        <v>1250452</v>
      </c>
      <c r="AG493" s="3">
        <v>0</v>
      </c>
      <c r="AH493" s="3">
        <v>1300470</v>
      </c>
      <c r="AI493" s="4">
        <v>1.04</v>
      </c>
      <c r="AJ493" s="3">
        <v>130036554</v>
      </c>
      <c r="AK493" s="3">
        <v>85920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5140</v>
      </c>
      <c r="AR493" s="3">
        <v>5432</v>
      </c>
      <c r="AS493" s="3">
        <v>2140508</v>
      </c>
      <c r="AT493" s="2">
        <v>396.12099999999998</v>
      </c>
      <c r="AU493" s="2">
        <v>396.12099999999998</v>
      </c>
      <c r="AV493" s="5" t="s">
        <v>1892</v>
      </c>
      <c r="AW493" s="3">
        <v>0</v>
      </c>
      <c r="AX493" s="3">
        <v>0</v>
      </c>
      <c r="AY493" s="3">
        <v>0</v>
      </c>
      <c r="AZ493" s="3">
        <v>0</v>
      </c>
      <c r="BA493" s="3">
        <f t="shared" si="190"/>
        <v>7327</v>
      </c>
      <c r="BB493" s="3">
        <f t="shared" si="176"/>
        <v>5140</v>
      </c>
      <c r="BC493" s="3">
        <f t="shared" si="177"/>
        <v>5432</v>
      </c>
      <c r="BD493" s="3">
        <f t="shared" si="178"/>
        <v>7327</v>
      </c>
      <c r="BE493" s="3">
        <f t="shared" si="179"/>
        <v>2140507.9517499995</v>
      </c>
      <c r="BF493" s="3">
        <f t="shared" si="191"/>
        <v>2092242.9517499995</v>
      </c>
      <c r="BG493" s="2">
        <f t="shared" si="180"/>
        <v>396.11053402199735</v>
      </c>
      <c r="BH493" s="6">
        <f t="shared" si="181"/>
        <v>1.4999999999999999E-2</v>
      </c>
      <c r="BI493" s="3">
        <f t="shared" si="192"/>
        <v>1032422.1661953868</v>
      </c>
      <c r="BJ493" s="3">
        <f t="shared" si="182"/>
        <v>203600814.48730662</v>
      </c>
      <c r="BK493" s="3">
        <f t="shared" si="193"/>
        <v>0</v>
      </c>
      <c r="BL493" s="3">
        <f t="shared" si="194"/>
        <v>0</v>
      </c>
      <c r="BM493" s="3">
        <f t="shared" si="183"/>
        <v>0</v>
      </c>
      <c r="BN493" s="3">
        <f t="shared" si="184"/>
        <v>0</v>
      </c>
      <c r="BO493" s="3">
        <f t="shared" si="195"/>
        <v>0</v>
      </c>
      <c r="BP493" s="3">
        <f t="shared" si="196"/>
        <v>0</v>
      </c>
      <c r="BQ493" s="3">
        <f t="shared" si="185"/>
        <v>126557315.62002815</v>
      </c>
      <c r="BR493" s="3">
        <f t="shared" si="197"/>
        <v>3479238.3799718469</v>
      </c>
      <c r="BS493" s="3">
        <f t="shared" si="198"/>
        <v>0</v>
      </c>
      <c r="BT493" s="3">
        <f t="shared" si="186"/>
        <v>0</v>
      </c>
      <c r="BU493" s="3">
        <f t="shared" si="187"/>
        <v>0</v>
      </c>
      <c r="BV493" s="3">
        <f t="shared" si="188"/>
        <v>0</v>
      </c>
      <c r="BW493" s="3">
        <f t="shared" si="199"/>
        <v>0</v>
      </c>
      <c r="BX493" s="3">
        <f t="shared" si="189"/>
        <v>0</v>
      </c>
      <c r="BY493" s="3">
        <f t="shared" si="200"/>
        <v>840142.4117499995</v>
      </c>
    </row>
    <row r="494" spans="1:77" x14ac:dyDescent="0.25">
      <c r="A494">
        <v>97903</v>
      </c>
      <c r="B494" t="s">
        <v>559</v>
      </c>
      <c r="C494" s="37">
        <v>42779.493055555555</v>
      </c>
      <c r="D494" s="5" t="s">
        <v>75</v>
      </c>
      <c r="E494" s="2">
        <v>456.61700000000002</v>
      </c>
      <c r="F494" s="2">
        <v>48.408000000000001</v>
      </c>
      <c r="G494" s="2">
        <v>4.6710000000000003</v>
      </c>
      <c r="H494" s="2">
        <v>0</v>
      </c>
      <c r="I494" s="2">
        <v>0</v>
      </c>
      <c r="J494" s="2">
        <v>0</v>
      </c>
      <c r="K494" s="2">
        <v>0</v>
      </c>
      <c r="L494" s="2">
        <v>45.616</v>
      </c>
      <c r="M494" s="2">
        <v>9</v>
      </c>
      <c r="N494" s="2">
        <v>335</v>
      </c>
      <c r="O494" s="2">
        <v>0</v>
      </c>
      <c r="P494" s="2">
        <v>41.555</v>
      </c>
      <c r="Q494" s="2">
        <v>0</v>
      </c>
      <c r="R494" s="3">
        <v>41968</v>
      </c>
      <c r="S494" s="3">
        <v>0</v>
      </c>
      <c r="T494" s="3">
        <v>-1822</v>
      </c>
      <c r="U494" s="3">
        <v>-71</v>
      </c>
      <c r="V494" s="3">
        <v>0</v>
      </c>
      <c r="W494" s="3">
        <v>41621</v>
      </c>
      <c r="X494" s="3">
        <v>28045</v>
      </c>
      <c r="Y494" s="4">
        <v>1</v>
      </c>
      <c r="Z494" s="4">
        <v>1.03</v>
      </c>
      <c r="AA494" s="5" t="s">
        <v>75</v>
      </c>
      <c r="AB494" s="3">
        <v>65885</v>
      </c>
      <c r="AC494" s="3">
        <v>1915150</v>
      </c>
      <c r="AD494" s="2">
        <v>719.19441200000006</v>
      </c>
      <c r="AE494" s="3">
        <v>44785381</v>
      </c>
      <c r="AF494" s="3">
        <v>1839329</v>
      </c>
      <c r="AG494" s="3">
        <v>202326</v>
      </c>
      <c r="AH494" s="3">
        <v>2152015</v>
      </c>
      <c r="AI494" s="4">
        <v>1.17</v>
      </c>
      <c r="AJ494" s="3">
        <v>162100157</v>
      </c>
      <c r="AK494" s="3">
        <v>202345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5140</v>
      </c>
      <c r="AR494" s="3">
        <v>5249</v>
      </c>
      <c r="AS494" s="3">
        <v>4427918</v>
      </c>
      <c r="AT494" s="2">
        <v>836.78899999999999</v>
      </c>
      <c r="AV494" s="5" t="s">
        <v>1581</v>
      </c>
      <c r="BA494" s="3">
        <f t="shared" si="190"/>
        <v>6749</v>
      </c>
      <c r="BB494" s="3">
        <f t="shared" si="176"/>
        <v>5140</v>
      </c>
      <c r="BC494" s="3">
        <f t="shared" si="177"/>
        <v>5249</v>
      </c>
      <c r="BD494" s="3">
        <f t="shared" si="178"/>
        <v>6749</v>
      </c>
      <c r="BE494" s="3">
        <f t="shared" si="179"/>
        <v>4427918.3698000005</v>
      </c>
      <c r="BF494" s="3">
        <f t="shared" si="191"/>
        <v>4346151.3698000005</v>
      </c>
      <c r="BG494" s="2">
        <f t="shared" si="180"/>
        <v>836.77540544784529</v>
      </c>
      <c r="BH494" s="6">
        <f t="shared" si="181"/>
        <v>1.4999999999999999E-2</v>
      </c>
      <c r="BI494" s="3">
        <f t="shared" si="192"/>
        <v>2102569.1340260748</v>
      </c>
      <c r="BJ494" s="3">
        <f t="shared" si="182"/>
        <v>430102558.4001925</v>
      </c>
      <c r="BK494" s="3">
        <f t="shared" si="193"/>
        <v>0</v>
      </c>
      <c r="BL494" s="3">
        <f t="shared" si="194"/>
        <v>0</v>
      </c>
      <c r="BM494" s="3">
        <f t="shared" si="183"/>
        <v>0</v>
      </c>
      <c r="BN494" s="3">
        <f t="shared" si="184"/>
        <v>0</v>
      </c>
      <c r="BO494" s="3">
        <f t="shared" si="195"/>
        <v>0</v>
      </c>
      <c r="BP494" s="3">
        <f t="shared" si="196"/>
        <v>0</v>
      </c>
      <c r="BQ494" s="3">
        <f t="shared" si="185"/>
        <v>267349742.04058656</v>
      </c>
      <c r="BR494" s="3">
        <f t="shared" si="197"/>
        <v>0</v>
      </c>
      <c r="BS494" s="3">
        <f t="shared" si="198"/>
        <v>0</v>
      </c>
      <c r="BT494" s="3">
        <f t="shared" si="186"/>
        <v>0</v>
      </c>
      <c r="BU494" s="3">
        <f t="shared" si="187"/>
        <v>0</v>
      </c>
      <c r="BV494" s="3">
        <f t="shared" si="188"/>
        <v>0</v>
      </c>
      <c r="BW494" s="3">
        <f t="shared" si="199"/>
        <v>0</v>
      </c>
      <c r="BX494" s="3">
        <f t="shared" si="189"/>
        <v>0</v>
      </c>
      <c r="BY494" s="3">
        <f t="shared" si="200"/>
        <v>2806916.7998000002</v>
      </c>
    </row>
    <row r="495" spans="1:77" x14ac:dyDescent="0.25">
      <c r="A495">
        <v>108905</v>
      </c>
      <c r="B495" t="s">
        <v>560</v>
      </c>
      <c r="C495" s="37">
        <v>42779.493055555555</v>
      </c>
      <c r="D495" s="5" t="s">
        <v>75</v>
      </c>
      <c r="E495" s="2">
        <v>2675.9059999999999</v>
      </c>
      <c r="F495" s="2">
        <v>188.05099999999999</v>
      </c>
      <c r="G495" s="2">
        <v>41</v>
      </c>
      <c r="H495" s="2">
        <v>0</v>
      </c>
      <c r="I495" s="2">
        <v>0</v>
      </c>
      <c r="J495" s="2">
        <v>0</v>
      </c>
      <c r="K495" s="2">
        <v>0</v>
      </c>
      <c r="L495" s="2">
        <v>215</v>
      </c>
      <c r="M495" s="2">
        <v>147.5</v>
      </c>
      <c r="N495" s="2">
        <v>3273.78</v>
      </c>
      <c r="O495" s="2">
        <v>1.33</v>
      </c>
      <c r="P495" s="2">
        <v>1502.481</v>
      </c>
      <c r="Q495" s="2">
        <v>0</v>
      </c>
      <c r="R495" s="3">
        <v>239575</v>
      </c>
      <c r="S495" s="3">
        <v>0</v>
      </c>
      <c r="T495" s="3">
        <v>-4990</v>
      </c>
      <c r="U495" s="3">
        <v>-193</v>
      </c>
      <c r="V495" s="3">
        <v>0</v>
      </c>
      <c r="W495" s="3">
        <v>197400</v>
      </c>
      <c r="X495" s="3">
        <v>915762</v>
      </c>
      <c r="Y495" s="4">
        <v>1</v>
      </c>
      <c r="Z495" s="4">
        <v>1.17</v>
      </c>
      <c r="AA495" s="5" t="s">
        <v>75</v>
      </c>
      <c r="AB495" s="3">
        <v>17849</v>
      </c>
      <c r="AC495" s="3">
        <v>8110036</v>
      </c>
      <c r="AD495" s="2">
        <v>3337.2251022999999</v>
      </c>
      <c r="AE495" s="3">
        <v>115053583</v>
      </c>
      <c r="AF495" s="3">
        <v>4409752</v>
      </c>
      <c r="AG495" s="3">
        <v>485073</v>
      </c>
      <c r="AH495" s="3">
        <v>5159410</v>
      </c>
      <c r="AI495" s="4">
        <v>1.17</v>
      </c>
      <c r="AJ495" s="3">
        <v>443999424</v>
      </c>
      <c r="AK495" s="3">
        <v>1148490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5140</v>
      </c>
      <c r="AR495" s="3">
        <v>5760</v>
      </c>
      <c r="AS495" s="3">
        <v>24965487</v>
      </c>
      <c r="AT495" s="2">
        <v>4516.2070000000003</v>
      </c>
      <c r="AV495" s="5" t="s">
        <v>1614</v>
      </c>
      <c r="BA495" s="3">
        <f t="shared" si="190"/>
        <v>6095</v>
      </c>
      <c r="BB495" s="3">
        <f t="shared" si="176"/>
        <v>5140</v>
      </c>
      <c r="BC495" s="3">
        <f t="shared" si="177"/>
        <v>5760</v>
      </c>
      <c r="BD495" s="3">
        <f t="shared" si="178"/>
        <v>6095</v>
      </c>
      <c r="BE495" s="3">
        <f t="shared" si="179"/>
        <v>24965485.958000001</v>
      </c>
      <c r="BF495" s="3">
        <f t="shared" si="191"/>
        <v>24533500.958000001</v>
      </c>
      <c r="BG495" s="2">
        <f t="shared" si="180"/>
        <v>4516.1715109266916</v>
      </c>
      <c r="BH495" s="6">
        <f t="shared" si="181"/>
        <v>1.4999999999999999E-2</v>
      </c>
      <c r="BI495" s="3">
        <f t="shared" si="192"/>
        <v>9850744.86006088</v>
      </c>
      <c r="BJ495" s="3">
        <f t="shared" si="182"/>
        <v>2321312156.6163197</v>
      </c>
      <c r="BK495" s="3">
        <f t="shared" si="193"/>
        <v>0</v>
      </c>
      <c r="BL495" s="3">
        <f t="shared" si="194"/>
        <v>0</v>
      </c>
      <c r="BM495" s="3">
        <f t="shared" si="183"/>
        <v>0</v>
      </c>
      <c r="BN495" s="3">
        <f t="shared" si="184"/>
        <v>0</v>
      </c>
      <c r="BO495" s="3">
        <f t="shared" si="195"/>
        <v>0</v>
      </c>
      <c r="BP495" s="3">
        <f t="shared" si="196"/>
        <v>0</v>
      </c>
      <c r="BQ495" s="3">
        <f t="shared" si="185"/>
        <v>1442916797.7410779</v>
      </c>
      <c r="BR495" s="3">
        <f t="shared" si="197"/>
        <v>0</v>
      </c>
      <c r="BS495" s="3">
        <f t="shared" si="198"/>
        <v>0</v>
      </c>
      <c r="BT495" s="3">
        <f t="shared" si="186"/>
        <v>0</v>
      </c>
      <c r="BU495" s="3">
        <f t="shared" si="187"/>
        <v>0</v>
      </c>
      <c r="BV495" s="3">
        <f t="shared" si="188"/>
        <v>0</v>
      </c>
      <c r="BW495" s="3">
        <f t="shared" si="199"/>
        <v>0</v>
      </c>
      <c r="BX495" s="3">
        <f t="shared" si="189"/>
        <v>0</v>
      </c>
      <c r="BY495" s="3">
        <f t="shared" si="200"/>
        <v>20525491.718000002</v>
      </c>
    </row>
    <row r="496" spans="1:77" x14ac:dyDescent="0.25">
      <c r="A496">
        <v>148903</v>
      </c>
      <c r="B496" t="s">
        <v>561</v>
      </c>
      <c r="C496" s="37">
        <v>42779.493055555555</v>
      </c>
      <c r="D496" s="5" t="s">
        <v>75</v>
      </c>
      <c r="E496" s="2">
        <v>140.65</v>
      </c>
      <c r="F496" s="2">
        <v>14.5</v>
      </c>
      <c r="G496" s="2">
        <v>10.5</v>
      </c>
      <c r="H496" s="2">
        <v>0</v>
      </c>
      <c r="I496" s="2">
        <v>0</v>
      </c>
      <c r="J496" s="2">
        <v>0</v>
      </c>
      <c r="K496" s="2">
        <v>0</v>
      </c>
      <c r="L496" s="2">
        <v>4.75</v>
      </c>
      <c r="M496" s="2">
        <v>7.5</v>
      </c>
      <c r="N496" s="2">
        <v>92</v>
      </c>
      <c r="O496" s="2">
        <v>1.2999999999999999E-2</v>
      </c>
      <c r="P496" s="2">
        <v>5.5</v>
      </c>
      <c r="Q496" s="2">
        <v>0</v>
      </c>
      <c r="R496" s="3">
        <v>12100</v>
      </c>
      <c r="S496" s="3">
        <v>0</v>
      </c>
      <c r="T496" s="3">
        <v>0</v>
      </c>
      <c r="U496" s="3">
        <v>0</v>
      </c>
      <c r="V496" s="3">
        <v>0</v>
      </c>
      <c r="W496" s="3">
        <v>24562</v>
      </c>
      <c r="X496" s="3">
        <v>4078</v>
      </c>
      <c r="Y496" s="4">
        <v>1</v>
      </c>
      <c r="Z496" s="4">
        <v>1.08</v>
      </c>
      <c r="AA496" s="5" t="s">
        <v>75</v>
      </c>
      <c r="AB496" s="3">
        <v>287295</v>
      </c>
      <c r="AC496" s="3">
        <v>514448</v>
      </c>
      <c r="AD496" s="2">
        <v>215.98828610000001</v>
      </c>
      <c r="AE496" s="3">
        <v>47677328</v>
      </c>
      <c r="AF496" s="3">
        <v>3507003</v>
      </c>
      <c r="AG496" s="3">
        <v>0</v>
      </c>
      <c r="AH496" s="3">
        <v>3647283</v>
      </c>
      <c r="AI496" s="4">
        <v>1.04</v>
      </c>
      <c r="AJ496" s="3">
        <v>331024627</v>
      </c>
      <c r="AK496" s="3">
        <v>49565</v>
      </c>
      <c r="AL496" s="3">
        <v>0</v>
      </c>
      <c r="AM496" s="3">
        <v>0</v>
      </c>
      <c r="AN496" s="3">
        <v>50000</v>
      </c>
      <c r="AO496" s="3">
        <v>0</v>
      </c>
      <c r="AP496" s="3">
        <v>0</v>
      </c>
      <c r="AQ496" s="3">
        <v>5140</v>
      </c>
      <c r="AR496" s="3">
        <v>5432</v>
      </c>
      <c r="AS496" s="3">
        <v>1467519</v>
      </c>
      <c r="AT496" s="2">
        <v>270.89499999999998</v>
      </c>
      <c r="AU496" s="2">
        <v>248.208</v>
      </c>
      <c r="AV496" s="5" t="s">
        <v>1327</v>
      </c>
      <c r="AW496" s="3">
        <v>1209015</v>
      </c>
      <c r="AX496" s="3">
        <v>0</v>
      </c>
      <c r="AY496" s="3">
        <v>31665</v>
      </c>
      <c r="AZ496" s="3">
        <v>0</v>
      </c>
      <c r="BA496" s="3">
        <f t="shared" si="190"/>
        <v>7414</v>
      </c>
      <c r="BB496" s="3">
        <f t="shared" si="176"/>
        <v>5140</v>
      </c>
      <c r="BC496" s="3">
        <f t="shared" si="177"/>
        <v>5432</v>
      </c>
      <c r="BD496" s="3">
        <f t="shared" si="178"/>
        <v>7414</v>
      </c>
      <c r="BE496" s="3">
        <f t="shared" si="179"/>
        <v>1467518.2556200002</v>
      </c>
      <c r="BF496" s="3">
        <f t="shared" si="191"/>
        <v>1430856.2556200002</v>
      </c>
      <c r="BG496" s="2">
        <f t="shared" si="180"/>
        <v>270.89456081010508</v>
      </c>
      <c r="BH496" s="6">
        <f t="shared" si="181"/>
        <v>1.4999999999999999E-2</v>
      </c>
      <c r="BI496" s="3">
        <f t="shared" si="192"/>
        <v>955988.68899506284</v>
      </c>
      <c r="BJ496" s="3">
        <f t="shared" si="182"/>
        <v>139239804.256394</v>
      </c>
      <c r="BK496" s="3">
        <f t="shared" si="193"/>
        <v>191784822.743606</v>
      </c>
      <c r="BL496" s="3">
        <f t="shared" si="194"/>
        <v>2031842.6299934913</v>
      </c>
      <c r="BM496" s="3">
        <f t="shared" si="183"/>
        <v>5445.5149102849064</v>
      </c>
      <c r="BN496" s="3">
        <f t="shared" si="184"/>
        <v>29849.777858927009</v>
      </c>
      <c r="BO496" s="3">
        <f t="shared" si="195"/>
        <v>27854.194889641018</v>
      </c>
      <c r="BP496" s="3">
        <f t="shared" si="196"/>
        <v>2001992.8521345642</v>
      </c>
      <c r="BQ496" s="3">
        <f t="shared" si="185"/>
        <v>86550812.178828567</v>
      </c>
      <c r="BR496" s="3">
        <f t="shared" si="197"/>
        <v>244473814.82117143</v>
      </c>
      <c r="BS496" s="3">
        <f t="shared" si="198"/>
        <v>0</v>
      </c>
      <c r="BT496" s="3">
        <f t="shared" si="186"/>
        <v>0</v>
      </c>
      <c r="BU496" s="3">
        <f t="shared" si="187"/>
        <v>0</v>
      </c>
      <c r="BV496" s="3">
        <f t="shared" si="188"/>
        <v>0</v>
      </c>
      <c r="BW496" s="3">
        <f t="shared" si="199"/>
        <v>0</v>
      </c>
      <c r="BX496" s="3">
        <f t="shared" si="189"/>
        <v>2001992.8521345642</v>
      </c>
      <c r="BY496" s="3">
        <f t="shared" si="200"/>
        <v>0</v>
      </c>
    </row>
    <row r="497" spans="1:77" x14ac:dyDescent="0.25">
      <c r="A497">
        <v>84903</v>
      </c>
      <c r="B497" t="s">
        <v>562</v>
      </c>
      <c r="C497" s="37">
        <v>42779.493055555555</v>
      </c>
      <c r="D497" s="5" t="s">
        <v>75</v>
      </c>
      <c r="E497" s="2">
        <v>130</v>
      </c>
      <c r="F497" s="2">
        <v>4.4800000000000004</v>
      </c>
      <c r="G497" s="2">
        <v>4.24</v>
      </c>
      <c r="H497" s="2">
        <v>0</v>
      </c>
      <c r="I497" s="2">
        <v>0</v>
      </c>
      <c r="J497" s="2">
        <v>0</v>
      </c>
      <c r="K497" s="2">
        <v>0</v>
      </c>
      <c r="L497" s="2">
        <v>6.1340000000000003</v>
      </c>
      <c r="M497" s="2">
        <v>1.726</v>
      </c>
      <c r="N497" s="2">
        <v>92.727999999999994</v>
      </c>
      <c r="O497" s="2">
        <v>0</v>
      </c>
      <c r="P497" s="2">
        <v>0</v>
      </c>
      <c r="Q497" s="2">
        <v>0</v>
      </c>
      <c r="R497" s="3">
        <v>14031</v>
      </c>
      <c r="S497" s="3">
        <v>0</v>
      </c>
      <c r="T497" s="3">
        <v>-907</v>
      </c>
      <c r="U497" s="3">
        <v>-36</v>
      </c>
      <c r="V497" s="3">
        <v>0</v>
      </c>
      <c r="W497" s="3">
        <v>30584</v>
      </c>
      <c r="X497" s="3">
        <v>0</v>
      </c>
      <c r="Y497" s="4">
        <v>1</v>
      </c>
      <c r="Z497" s="4">
        <v>1.1000000000000001</v>
      </c>
      <c r="AA497" s="5" t="s">
        <v>75</v>
      </c>
      <c r="AB497" s="3">
        <v>356061</v>
      </c>
      <c r="AC497" s="3">
        <v>1151091</v>
      </c>
      <c r="AD497" s="2">
        <v>269.10029279999998</v>
      </c>
      <c r="AE497" s="3">
        <v>69178176</v>
      </c>
      <c r="AF497" s="3">
        <v>879782</v>
      </c>
      <c r="AG497" s="3">
        <v>96776</v>
      </c>
      <c r="AH497" s="3">
        <v>1029345</v>
      </c>
      <c r="AI497" s="4">
        <v>1.17</v>
      </c>
      <c r="AJ497" s="3">
        <v>80674261</v>
      </c>
      <c r="AK497" s="3">
        <v>50428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5140</v>
      </c>
      <c r="AR497" s="3">
        <v>5505</v>
      </c>
      <c r="AS497" s="3">
        <v>1294657</v>
      </c>
      <c r="AT497" s="2">
        <v>235.31399999999999</v>
      </c>
      <c r="AU497" s="2">
        <v>235.31399999999999</v>
      </c>
      <c r="AV497" s="5" t="s">
        <v>1540</v>
      </c>
      <c r="AW497" s="3">
        <v>0</v>
      </c>
      <c r="AX497" s="3">
        <v>0</v>
      </c>
      <c r="AY497" s="3">
        <v>0</v>
      </c>
      <c r="AZ497" s="3">
        <v>0</v>
      </c>
      <c r="BA497" s="3">
        <f t="shared" si="190"/>
        <v>7528</v>
      </c>
      <c r="BB497" s="3">
        <f t="shared" si="176"/>
        <v>5140</v>
      </c>
      <c r="BC497" s="3">
        <f t="shared" si="177"/>
        <v>5505</v>
      </c>
      <c r="BD497" s="3">
        <f t="shared" si="178"/>
        <v>7528</v>
      </c>
      <c r="BE497" s="3">
        <f t="shared" si="179"/>
        <v>1294657.1233599999</v>
      </c>
      <c r="BF497" s="3">
        <f t="shared" si="191"/>
        <v>1250949.1233599999</v>
      </c>
      <c r="BG497" s="2">
        <f t="shared" si="180"/>
        <v>235.30701516780286</v>
      </c>
      <c r="BH497" s="6">
        <f t="shared" si="181"/>
        <v>1.4999999999999999E-2</v>
      </c>
      <c r="BI497" s="3">
        <f t="shared" si="192"/>
        <v>1267457.7400492001</v>
      </c>
      <c r="BJ497" s="3">
        <f t="shared" si="182"/>
        <v>155112685.32983071</v>
      </c>
      <c r="BK497" s="3">
        <f t="shared" si="193"/>
        <v>0</v>
      </c>
      <c r="BL497" s="3">
        <f t="shared" si="194"/>
        <v>0</v>
      </c>
      <c r="BM497" s="3">
        <f t="shared" si="183"/>
        <v>0</v>
      </c>
      <c r="BN497" s="3">
        <f t="shared" si="184"/>
        <v>0</v>
      </c>
      <c r="BO497" s="3">
        <f t="shared" si="195"/>
        <v>0</v>
      </c>
      <c r="BP497" s="3">
        <f t="shared" si="196"/>
        <v>0</v>
      </c>
      <c r="BQ497" s="3">
        <f t="shared" si="185"/>
        <v>96417320.939457029</v>
      </c>
      <c r="BR497" s="3">
        <f t="shared" si="197"/>
        <v>0</v>
      </c>
      <c r="BS497" s="3">
        <f t="shared" si="198"/>
        <v>0</v>
      </c>
      <c r="BT497" s="3">
        <f t="shared" si="186"/>
        <v>0</v>
      </c>
      <c r="BU497" s="3">
        <f t="shared" si="187"/>
        <v>0</v>
      </c>
      <c r="BV497" s="3">
        <f t="shared" si="188"/>
        <v>0</v>
      </c>
      <c r="BW497" s="3">
        <f t="shared" si="199"/>
        <v>0</v>
      </c>
      <c r="BX497" s="3">
        <f t="shared" si="189"/>
        <v>0</v>
      </c>
      <c r="BY497" s="3">
        <f t="shared" si="200"/>
        <v>487914.51335999987</v>
      </c>
    </row>
    <row r="498" spans="1:77" x14ac:dyDescent="0.25">
      <c r="A498">
        <v>177905</v>
      </c>
      <c r="B498" t="s">
        <v>563</v>
      </c>
      <c r="C498" s="37">
        <v>42779.493055555555</v>
      </c>
      <c r="D498" s="5" t="s">
        <v>75</v>
      </c>
      <c r="E498" s="2">
        <v>204.03</v>
      </c>
      <c r="F498" s="2">
        <v>12.055</v>
      </c>
      <c r="G498" s="2">
        <v>4.7</v>
      </c>
      <c r="H498" s="2">
        <v>0</v>
      </c>
      <c r="I498" s="2">
        <v>0</v>
      </c>
      <c r="J498" s="2">
        <v>0</v>
      </c>
      <c r="K498" s="2">
        <v>0</v>
      </c>
      <c r="L498" s="2">
        <v>7</v>
      </c>
      <c r="M498" s="2">
        <v>10.75</v>
      </c>
      <c r="N498" s="2">
        <v>80</v>
      </c>
      <c r="O498" s="2">
        <v>0</v>
      </c>
      <c r="P498" s="2">
        <v>0</v>
      </c>
      <c r="Q498" s="2">
        <v>0</v>
      </c>
      <c r="R498" s="3">
        <v>17875</v>
      </c>
      <c r="S498" s="3">
        <v>0</v>
      </c>
      <c r="T498" s="3">
        <v>0</v>
      </c>
      <c r="U498" s="3">
        <v>0</v>
      </c>
      <c r="V498" s="3">
        <v>0</v>
      </c>
      <c r="W498" s="3">
        <v>16780</v>
      </c>
      <c r="X498" s="3">
        <v>0</v>
      </c>
      <c r="Y498" s="4">
        <v>0.95420000000000005</v>
      </c>
      <c r="Z498" s="4">
        <v>1.06</v>
      </c>
      <c r="AA498" s="5" t="s">
        <v>75</v>
      </c>
      <c r="AB498" s="3">
        <v>317533</v>
      </c>
      <c r="AC498" s="3">
        <v>619584</v>
      </c>
      <c r="AD498" s="2">
        <v>142.59499049999999</v>
      </c>
      <c r="AE498" s="3">
        <v>44286780</v>
      </c>
      <c r="AF498" s="3">
        <v>1692714</v>
      </c>
      <c r="AG498" s="3">
        <v>258643</v>
      </c>
      <c r="AH498" s="3">
        <v>2057795</v>
      </c>
      <c r="AI498" s="4">
        <v>1.1599999999999999</v>
      </c>
      <c r="AJ498" s="3">
        <v>174658032</v>
      </c>
      <c r="AK498" s="3">
        <v>82263</v>
      </c>
      <c r="AL498" s="3">
        <v>0</v>
      </c>
      <c r="AM498" s="3">
        <v>0</v>
      </c>
      <c r="AN498" s="3">
        <v>60939</v>
      </c>
      <c r="AO498" s="3">
        <v>0</v>
      </c>
      <c r="AP498" s="3">
        <v>0</v>
      </c>
      <c r="AQ498" s="3">
        <v>4905</v>
      </c>
      <c r="AR498" s="3">
        <v>5114</v>
      </c>
      <c r="AS498" s="3">
        <v>1745573</v>
      </c>
      <c r="AT498" s="2">
        <v>341.69799999999998</v>
      </c>
      <c r="AU498" s="2">
        <v>347</v>
      </c>
      <c r="AV498" s="5" t="s">
        <v>1814</v>
      </c>
      <c r="AW498" s="3">
        <v>0</v>
      </c>
      <c r="AX498" s="3">
        <v>15362</v>
      </c>
      <c r="AY498" s="3">
        <v>0</v>
      </c>
      <c r="AZ498" s="3">
        <v>660</v>
      </c>
      <c r="BA498" s="3">
        <f t="shared" si="190"/>
        <v>6899</v>
      </c>
      <c r="BB498" s="3">
        <f t="shared" si="176"/>
        <v>4905</v>
      </c>
      <c r="BC498" s="3">
        <f t="shared" si="177"/>
        <v>5114</v>
      </c>
      <c r="BD498" s="3">
        <f t="shared" si="178"/>
        <v>6899</v>
      </c>
      <c r="BE498" s="3">
        <f t="shared" si="179"/>
        <v>1745572.5049999999</v>
      </c>
      <c r="BF498" s="3">
        <f t="shared" si="191"/>
        <v>1710917.5049999999</v>
      </c>
      <c r="BG498" s="2">
        <f t="shared" si="180"/>
        <v>341.68327041705987</v>
      </c>
      <c r="BH498" s="6">
        <f t="shared" si="181"/>
        <v>1.5369927459165015E-2</v>
      </c>
      <c r="BI498" s="3">
        <f t="shared" si="192"/>
        <v>2163238.0530220829</v>
      </c>
      <c r="BJ498" s="3">
        <f t="shared" si="182"/>
        <v>257362001.70521554</v>
      </c>
      <c r="BK498" s="3">
        <f t="shared" si="193"/>
        <v>0</v>
      </c>
      <c r="BL498" s="3">
        <f t="shared" si="194"/>
        <v>0</v>
      </c>
      <c r="BM498" s="3">
        <f t="shared" si="183"/>
        <v>0</v>
      </c>
      <c r="BN498" s="3">
        <f t="shared" si="184"/>
        <v>0</v>
      </c>
      <c r="BO498" s="3">
        <f t="shared" si="195"/>
        <v>0</v>
      </c>
      <c r="BP498" s="3">
        <f t="shared" si="196"/>
        <v>0</v>
      </c>
      <c r="BQ498" s="3">
        <f t="shared" si="185"/>
        <v>160430219.47910252</v>
      </c>
      <c r="BR498" s="3">
        <f t="shared" si="197"/>
        <v>14227812.520897478</v>
      </c>
      <c r="BS498" s="3">
        <f t="shared" si="198"/>
        <v>21069.30939106474</v>
      </c>
      <c r="BT498" s="3">
        <f t="shared" si="186"/>
        <v>695.30384182682371</v>
      </c>
      <c r="BU498" s="3">
        <f t="shared" si="187"/>
        <v>660</v>
      </c>
      <c r="BV498" s="3">
        <f t="shared" si="188"/>
        <v>623.94098779620629</v>
      </c>
      <c r="BW498" s="3">
        <f t="shared" si="199"/>
        <v>19785.368403268534</v>
      </c>
      <c r="BX498" s="3">
        <f t="shared" si="189"/>
        <v>19785.368403268534</v>
      </c>
      <c r="BY498" s="3">
        <f t="shared" si="200"/>
        <v>78985.563655999722</v>
      </c>
    </row>
    <row r="499" spans="1:77" x14ac:dyDescent="0.25">
      <c r="A499">
        <v>57911</v>
      </c>
      <c r="B499" t="s">
        <v>564</v>
      </c>
      <c r="C499" s="37">
        <v>42779.493055555555</v>
      </c>
      <c r="D499" s="5" t="s">
        <v>75</v>
      </c>
      <c r="E499" s="2">
        <v>7028.4340000000002</v>
      </c>
      <c r="F499" s="2">
        <v>422.00200000000001</v>
      </c>
      <c r="G499" s="2">
        <v>127.79799999999901</v>
      </c>
      <c r="H499" s="2">
        <v>0</v>
      </c>
      <c r="I499" s="2">
        <v>0</v>
      </c>
      <c r="J499" s="2">
        <v>0</v>
      </c>
      <c r="K499" s="2">
        <v>0</v>
      </c>
      <c r="L499" s="2">
        <v>87.828000000000003</v>
      </c>
      <c r="M499" s="2">
        <v>362.37599999999998</v>
      </c>
      <c r="N499" s="2">
        <v>0</v>
      </c>
      <c r="O499" s="2">
        <v>0</v>
      </c>
      <c r="P499" s="2">
        <v>47.896999999999998</v>
      </c>
      <c r="Q499" s="2">
        <v>0</v>
      </c>
      <c r="R499" s="3">
        <v>596615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25826</v>
      </c>
      <c r="Y499" s="4">
        <v>0.9667</v>
      </c>
      <c r="Z499" s="4">
        <v>1.1200000000000001</v>
      </c>
      <c r="AA499" s="5" t="s">
        <v>75</v>
      </c>
      <c r="AB499" s="3">
        <v>12045245</v>
      </c>
      <c r="AC499" s="3">
        <v>10678308</v>
      </c>
      <c r="AD499" s="2">
        <v>4629.8776121000001</v>
      </c>
      <c r="AE499" s="3">
        <v>3633130182</v>
      </c>
      <c r="AF499" s="3">
        <v>130696156</v>
      </c>
      <c r="AG499" s="3">
        <v>0</v>
      </c>
      <c r="AH499" s="3">
        <v>138808051</v>
      </c>
      <c r="AI499" s="4">
        <v>1.0266999999999999</v>
      </c>
      <c r="AJ499" s="3">
        <v>14417484000</v>
      </c>
      <c r="AK499" s="3">
        <v>2662925</v>
      </c>
      <c r="AL499" s="3">
        <v>0</v>
      </c>
      <c r="AM499" s="3">
        <v>0</v>
      </c>
      <c r="AN499" s="3">
        <v>400000</v>
      </c>
      <c r="AO499" s="3">
        <v>0</v>
      </c>
      <c r="AP499" s="3">
        <v>0</v>
      </c>
      <c r="AQ499" s="3">
        <v>4969</v>
      </c>
      <c r="AR499" s="3">
        <v>5392</v>
      </c>
      <c r="AS499" s="3">
        <v>42426977</v>
      </c>
      <c r="AT499" s="2">
        <v>8088.1980000000003</v>
      </c>
      <c r="AU499" s="2">
        <v>8088.1980000000003</v>
      </c>
      <c r="AV499" s="5" t="s">
        <v>1452</v>
      </c>
      <c r="AW499" s="3">
        <v>86818027</v>
      </c>
      <c r="AX499" s="3">
        <v>0</v>
      </c>
      <c r="AY499" s="3">
        <v>1353614</v>
      </c>
      <c r="AZ499" s="3">
        <v>0</v>
      </c>
      <c r="BA499" s="3">
        <f t="shared" si="190"/>
        <v>5392</v>
      </c>
      <c r="BB499" s="3">
        <f t="shared" si="176"/>
        <v>4969</v>
      </c>
      <c r="BC499" s="3">
        <f t="shared" si="177"/>
        <v>5392</v>
      </c>
      <c r="BD499" s="3">
        <f t="shared" si="178"/>
        <v>5392</v>
      </c>
      <c r="BE499" s="3">
        <f t="shared" si="179"/>
        <v>42426976.816639997</v>
      </c>
      <c r="BF499" s="3">
        <f t="shared" si="191"/>
        <v>41830361.816639997</v>
      </c>
      <c r="BG499" s="2">
        <f t="shared" si="180"/>
        <v>8088.0610150553421</v>
      </c>
      <c r="BH499" s="6">
        <f t="shared" si="181"/>
        <v>1.4999999999999999E-2</v>
      </c>
      <c r="BI499" s="3">
        <f t="shared" si="192"/>
        <v>37033477.052295595</v>
      </c>
      <c r="BJ499" s="3">
        <f t="shared" si="182"/>
        <v>4279482798.2288442</v>
      </c>
      <c r="BK499" s="3">
        <f t="shared" si="193"/>
        <v>10138001201.771156</v>
      </c>
      <c r="BL499" s="3">
        <f t="shared" si="194"/>
        <v>91902150.652282372</v>
      </c>
      <c r="BM499" s="3">
        <f t="shared" si="183"/>
        <v>4796.45310235734</v>
      </c>
      <c r="BN499" s="3">
        <f t="shared" si="184"/>
        <v>1353614</v>
      </c>
      <c r="BO499" s="3">
        <f t="shared" si="195"/>
        <v>264832.33498403447</v>
      </c>
      <c r="BP499" s="3">
        <f t="shared" si="196"/>
        <v>90548536.652282387</v>
      </c>
      <c r="BQ499" s="3">
        <f t="shared" si="185"/>
        <v>2774531294.7641263</v>
      </c>
      <c r="BR499" s="3">
        <f t="shared" si="197"/>
        <v>11642952705.235874</v>
      </c>
      <c r="BS499" s="3">
        <f t="shared" si="198"/>
        <v>0</v>
      </c>
      <c r="BT499" s="3">
        <f t="shared" si="186"/>
        <v>0</v>
      </c>
      <c r="BU499" s="3">
        <f t="shared" si="187"/>
        <v>0</v>
      </c>
      <c r="BV499" s="3">
        <f t="shared" si="188"/>
        <v>0</v>
      </c>
      <c r="BW499" s="3">
        <f t="shared" si="199"/>
        <v>0</v>
      </c>
      <c r="BX499" s="3">
        <f t="shared" si="189"/>
        <v>90548536.652282387</v>
      </c>
      <c r="BY499" s="3">
        <f t="shared" si="200"/>
        <v>0</v>
      </c>
    </row>
    <row r="500" spans="1:77" x14ac:dyDescent="0.25">
      <c r="A500">
        <v>188903</v>
      </c>
      <c r="B500" t="s">
        <v>564</v>
      </c>
      <c r="C500" s="37">
        <v>42779.493055555555</v>
      </c>
      <c r="D500" s="5" t="s">
        <v>75</v>
      </c>
      <c r="E500" s="2">
        <v>762.32399999999996</v>
      </c>
      <c r="F500" s="2">
        <v>43.896999999999998</v>
      </c>
      <c r="G500" s="2">
        <v>39.088999999999999</v>
      </c>
      <c r="H500" s="2">
        <v>0</v>
      </c>
      <c r="I500" s="2">
        <v>0</v>
      </c>
      <c r="J500" s="2">
        <v>0</v>
      </c>
      <c r="K500" s="2">
        <v>0</v>
      </c>
      <c r="L500" s="2">
        <v>51.383999999999901</v>
      </c>
      <c r="M500" s="2">
        <v>41.374000000000002</v>
      </c>
      <c r="N500" s="2">
        <v>590.83000000000004</v>
      </c>
      <c r="O500" s="2">
        <v>0</v>
      </c>
      <c r="P500" s="2">
        <v>62.247</v>
      </c>
      <c r="Q500" s="2">
        <v>0</v>
      </c>
      <c r="R500" s="3">
        <v>65567</v>
      </c>
      <c r="S500" s="3">
        <v>0</v>
      </c>
      <c r="T500" s="3">
        <v>0</v>
      </c>
      <c r="U500" s="3">
        <v>0</v>
      </c>
      <c r="V500" s="3">
        <v>0</v>
      </c>
      <c r="W500" s="3">
        <v>98289</v>
      </c>
      <c r="X500" s="3">
        <v>39265</v>
      </c>
      <c r="Y500" s="4">
        <v>0.98</v>
      </c>
      <c r="Z500" s="4">
        <v>1.05</v>
      </c>
      <c r="AA500" s="5" t="s">
        <v>75</v>
      </c>
      <c r="AB500" s="3">
        <v>1451112</v>
      </c>
      <c r="AC500" s="3">
        <v>2217113</v>
      </c>
      <c r="AD500" s="2">
        <v>887.48809419999998</v>
      </c>
      <c r="AE500" s="3">
        <v>679735276</v>
      </c>
      <c r="AF500" s="3">
        <v>10176600</v>
      </c>
      <c r="AG500" s="3">
        <v>0</v>
      </c>
      <c r="AH500" s="3">
        <v>10799657</v>
      </c>
      <c r="AI500" s="4">
        <v>1.04</v>
      </c>
      <c r="AJ500" s="3">
        <v>1008381159</v>
      </c>
      <c r="AK500" s="3">
        <v>309518</v>
      </c>
      <c r="AL500" s="3">
        <v>0</v>
      </c>
      <c r="AM500" s="3">
        <v>0</v>
      </c>
      <c r="AN500" s="3">
        <v>133346</v>
      </c>
      <c r="AO500" s="3">
        <v>0</v>
      </c>
      <c r="AP500" s="3">
        <v>0</v>
      </c>
      <c r="AQ500" s="3">
        <v>5037</v>
      </c>
      <c r="AR500" s="3">
        <v>5216</v>
      </c>
      <c r="AS500" s="3">
        <v>6774279</v>
      </c>
      <c r="AT500" s="2">
        <v>1289.828</v>
      </c>
      <c r="AU500" s="2">
        <v>1326.498</v>
      </c>
      <c r="AV500" s="5" t="s">
        <v>1559</v>
      </c>
      <c r="AW500" s="3">
        <v>3216680</v>
      </c>
      <c r="AX500" s="3">
        <v>0</v>
      </c>
      <c r="AY500" s="3">
        <v>50827</v>
      </c>
      <c r="AZ500" s="3">
        <v>0</v>
      </c>
      <c r="BA500" s="3">
        <f t="shared" si="190"/>
        <v>6308</v>
      </c>
      <c r="BB500" s="3">
        <f t="shared" si="176"/>
        <v>5037</v>
      </c>
      <c r="BC500" s="3">
        <f t="shared" si="177"/>
        <v>5216</v>
      </c>
      <c r="BD500" s="3">
        <f t="shared" si="178"/>
        <v>6308</v>
      </c>
      <c r="BE500" s="3">
        <f t="shared" si="179"/>
        <v>6774279.6870399993</v>
      </c>
      <c r="BF500" s="3">
        <f t="shared" si="191"/>
        <v>6610423.6870399993</v>
      </c>
      <c r="BG500" s="2">
        <f t="shared" si="180"/>
        <v>1289.8545027384225</v>
      </c>
      <c r="BH500" s="6">
        <f t="shared" si="181"/>
        <v>1.4999999999999999E-2</v>
      </c>
      <c r="BI500" s="3">
        <f t="shared" si="192"/>
        <v>5021794.6837748736</v>
      </c>
      <c r="BJ500" s="3">
        <f t="shared" si="182"/>
        <v>662985214.40754914</v>
      </c>
      <c r="BK500" s="3">
        <f t="shared" si="193"/>
        <v>345395944.59245086</v>
      </c>
      <c r="BL500" s="3">
        <f t="shared" si="194"/>
        <v>3485741.8133687438</v>
      </c>
      <c r="BM500" s="3">
        <f t="shared" si="183"/>
        <v>5187.2968404004059</v>
      </c>
      <c r="BN500" s="3">
        <f t="shared" si="184"/>
        <v>50827</v>
      </c>
      <c r="BO500" s="3">
        <f t="shared" si="195"/>
        <v>43039.304659904337</v>
      </c>
      <c r="BP500" s="3">
        <f t="shared" si="196"/>
        <v>3434914.8133687433</v>
      </c>
      <c r="BQ500" s="3">
        <f t="shared" si="185"/>
        <v>412108513.62492597</v>
      </c>
      <c r="BR500" s="3">
        <f t="shared" si="197"/>
        <v>596272645.37507403</v>
      </c>
      <c r="BS500" s="3">
        <f t="shared" si="198"/>
        <v>0</v>
      </c>
      <c r="BT500" s="3">
        <f t="shared" si="186"/>
        <v>0</v>
      </c>
      <c r="BU500" s="3">
        <f t="shared" si="187"/>
        <v>0</v>
      </c>
      <c r="BV500" s="3">
        <f t="shared" si="188"/>
        <v>0</v>
      </c>
      <c r="BW500" s="3">
        <f t="shared" si="199"/>
        <v>0</v>
      </c>
      <c r="BX500" s="3">
        <f t="shared" si="189"/>
        <v>3434914.8133687433</v>
      </c>
      <c r="BY500" s="3">
        <f t="shared" si="200"/>
        <v>0</v>
      </c>
    </row>
    <row r="501" spans="1:77" x14ac:dyDescent="0.25">
      <c r="A501">
        <v>109904</v>
      </c>
      <c r="B501" t="s">
        <v>565</v>
      </c>
      <c r="C501" s="37">
        <v>42779.493055555555</v>
      </c>
      <c r="D501" s="5" t="s">
        <v>75</v>
      </c>
      <c r="E501" s="2">
        <v>1738.1010000000001</v>
      </c>
      <c r="F501" s="2">
        <v>190.45099999999999</v>
      </c>
      <c r="G501" s="2">
        <v>57.308999999999997</v>
      </c>
      <c r="H501" s="2">
        <v>0</v>
      </c>
      <c r="I501" s="2">
        <v>0</v>
      </c>
      <c r="J501" s="2">
        <v>0</v>
      </c>
      <c r="K501" s="2">
        <v>0</v>
      </c>
      <c r="L501" s="2">
        <v>87.947000000000003</v>
      </c>
      <c r="M501" s="2">
        <v>94.373000000000005</v>
      </c>
      <c r="N501" s="2">
        <v>1681.5550000000001</v>
      </c>
      <c r="O501" s="2">
        <v>0.308</v>
      </c>
      <c r="P501" s="2">
        <v>270.476</v>
      </c>
      <c r="Q501" s="2">
        <v>0</v>
      </c>
      <c r="R501" s="3">
        <v>124967</v>
      </c>
      <c r="S501" s="3">
        <v>0</v>
      </c>
      <c r="T501" s="3">
        <v>-6481</v>
      </c>
      <c r="U501" s="3">
        <v>-251</v>
      </c>
      <c r="V501" s="3">
        <v>0</v>
      </c>
      <c r="W501" s="3">
        <v>118489</v>
      </c>
      <c r="X501" s="3">
        <v>157471</v>
      </c>
      <c r="Y501" s="4">
        <v>1</v>
      </c>
      <c r="Z501" s="4">
        <v>1.0665</v>
      </c>
      <c r="AA501" s="5" t="s">
        <v>75</v>
      </c>
      <c r="AB501" s="3">
        <v>264233</v>
      </c>
      <c r="AC501" s="3">
        <v>4680544</v>
      </c>
      <c r="AD501" s="2">
        <v>2110.6864427</v>
      </c>
      <c r="AE501" s="3">
        <v>217625090</v>
      </c>
      <c r="AF501" s="3">
        <v>6034902</v>
      </c>
      <c r="AG501" s="3">
        <v>543141</v>
      </c>
      <c r="AH501" s="3">
        <v>6940137</v>
      </c>
      <c r="AI501" s="4">
        <v>1.1499999999999999</v>
      </c>
      <c r="AJ501" s="3">
        <v>576753962</v>
      </c>
      <c r="AK501" s="3">
        <v>702938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5140</v>
      </c>
      <c r="AR501" s="3">
        <v>5383</v>
      </c>
      <c r="AS501" s="3">
        <v>14708738</v>
      </c>
      <c r="AT501" s="2">
        <v>2752.0169999999998</v>
      </c>
      <c r="AV501" s="5" t="s">
        <v>1624</v>
      </c>
      <c r="BA501" s="3">
        <f t="shared" si="190"/>
        <v>5822</v>
      </c>
      <c r="BB501" s="3">
        <f t="shared" si="176"/>
        <v>5140</v>
      </c>
      <c r="BC501" s="3">
        <f t="shared" si="177"/>
        <v>5383</v>
      </c>
      <c r="BD501" s="3">
        <f t="shared" si="178"/>
        <v>5822</v>
      </c>
      <c r="BE501" s="3">
        <f t="shared" si="179"/>
        <v>14708737.15378</v>
      </c>
      <c r="BF501" s="3">
        <f t="shared" si="191"/>
        <v>14471762.15378</v>
      </c>
      <c r="BG501" s="2">
        <f t="shared" si="180"/>
        <v>2751.9687130082189</v>
      </c>
      <c r="BH501" s="6">
        <f t="shared" si="181"/>
        <v>1.4999999999999999E-2</v>
      </c>
      <c r="BI501" s="3">
        <f t="shared" si="192"/>
        <v>5744192.8108633077</v>
      </c>
      <c r="BJ501" s="3">
        <f t="shared" si="182"/>
        <v>1414511918.4862244</v>
      </c>
      <c r="BK501" s="3">
        <f t="shared" si="193"/>
        <v>0</v>
      </c>
      <c r="BL501" s="3">
        <f t="shared" si="194"/>
        <v>0</v>
      </c>
      <c r="BM501" s="3">
        <f t="shared" si="183"/>
        <v>0</v>
      </c>
      <c r="BN501" s="3">
        <f t="shared" si="184"/>
        <v>0</v>
      </c>
      <c r="BO501" s="3">
        <f t="shared" si="195"/>
        <v>0</v>
      </c>
      <c r="BP501" s="3">
        <f t="shared" si="196"/>
        <v>0</v>
      </c>
      <c r="BQ501" s="3">
        <f t="shared" si="185"/>
        <v>879254003.80612588</v>
      </c>
      <c r="BR501" s="3">
        <f t="shared" si="197"/>
        <v>0</v>
      </c>
      <c r="BS501" s="3">
        <f t="shared" si="198"/>
        <v>0</v>
      </c>
      <c r="BT501" s="3">
        <f t="shared" si="186"/>
        <v>0</v>
      </c>
      <c r="BU501" s="3">
        <f t="shared" si="187"/>
        <v>0</v>
      </c>
      <c r="BV501" s="3">
        <f t="shared" si="188"/>
        <v>0</v>
      </c>
      <c r="BW501" s="3">
        <f t="shared" si="199"/>
        <v>0</v>
      </c>
      <c r="BX501" s="3">
        <f t="shared" si="189"/>
        <v>0</v>
      </c>
      <c r="BY501" s="3">
        <f t="shared" si="200"/>
        <v>8941197.5337800011</v>
      </c>
    </row>
    <row r="502" spans="1:77" x14ac:dyDescent="0.25">
      <c r="A502">
        <v>84908</v>
      </c>
      <c r="B502" t="s">
        <v>566</v>
      </c>
      <c r="C502" s="37">
        <v>42779.493055555555</v>
      </c>
      <c r="D502" s="5" t="s">
        <v>75</v>
      </c>
      <c r="E502" s="2">
        <v>1281.0440000000001</v>
      </c>
      <c r="F502" s="2">
        <v>72.811999999999998</v>
      </c>
      <c r="G502" s="2">
        <v>57.000999999999998</v>
      </c>
      <c r="H502" s="2">
        <v>0</v>
      </c>
      <c r="I502" s="2">
        <v>0</v>
      </c>
      <c r="J502" s="2">
        <v>0</v>
      </c>
      <c r="K502" s="2">
        <v>0</v>
      </c>
      <c r="L502" s="2">
        <v>50.753</v>
      </c>
      <c r="M502" s="2">
        <v>55</v>
      </c>
      <c r="N502" s="2">
        <v>1341.194</v>
      </c>
      <c r="O502" s="2">
        <v>0.1</v>
      </c>
      <c r="P502" s="2">
        <v>86</v>
      </c>
      <c r="Q502" s="2">
        <v>0</v>
      </c>
      <c r="R502" s="3">
        <v>89170</v>
      </c>
      <c r="S502" s="3">
        <v>0</v>
      </c>
      <c r="T502" s="3">
        <v>-6529</v>
      </c>
      <c r="U502" s="3">
        <v>-253</v>
      </c>
      <c r="V502" s="3">
        <v>0</v>
      </c>
      <c r="W502" s="3">
        <v>89358</v>
      </c>
      <c r="X502" s="3">
        <v>52434</v>
      </c>
      <c r="Y502" s="4">
        <v>1</v>
      </c>
      <c r="Z502" s="4">
        <v>1.1200000000000001</v>
      </c>
      <c r="AA502" s="5" t="s">
        <v>75</v>
      </c>
      <c r="AB502" s="3">
        <v>540055</v>
      </c>
      <c r="AC502" s="3">
        <v>4294848</v>
      </c>
      <c r="AD502" s="2">
        <v>1780.5447778</v>
      </c>
      <c r="AE502" s="3">
        <v>179796960</v>
      </c>
      <c r="AF502" s="3">
        <v>5663085</v>
      </c>
      <c r="AG502" s="3">
        <v>0</v>
      </c>
      <c r="AH502" s="3">
        <v>5889608</v>
      </c>
      <c r="AI502" s="4">
        <v>1.04</v>
      </c>
      <c r="AJ502" s="3">
        <v>580959180</v>
      </c>
      <c r="AK502" s="3">
        <v>534287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5140</v>
      </c>
      <c r="AR502" s="3">
        <v>5578</v>
      </c>
      <c r="AS502" s="3">
        <v>10955835</v>
      </c>
      <c r="AT502" s="2">
        <v>2015.6989999999901</v>
      </c>
      <c r="AV502" s="5" t="s">
        <v>1542</v>
      </c>
      <c r="AX502" s="3">
        <v>0</v>
      </c>
      <c r="AZ502" s="3">
        <v>0</v>
      </c>
      <c r="BA502" s="3">
        <f t="shared" si="190"/>
        <v>6097</v>
      </c>
      <c r="BB502" s="3">
        <f t="shared" si="176"/>
        <v>5140</v>
      </c>
      <c r="BC502" s="3">
        <f t="shared" si="177"/>
        <v>5578</v>
      </c>
      <c r="BD502" s="3">
        <f t="shared" si="178"/>
        <v>6097</v>
      </c>
      <c r="BE502" s="3">
        <f t="shared" si="179"/>
        <v>10955835.78465</v>
      </c>
      <c r="BF502" s="3">
        <f t="shared" si="191"/>
        <v>10783836.78465</v>
      </c>
      <c r="BG502" s="2">
        <f t="shared" si="180"/>
        <v>2015.6514450509208</v>
      </c>
      <c r="BH502" s="6">
        <f t="shared" si="181"/>
        <v>1.4999999999999999E-2</v>
      </c>
      <c r="BI502" s="3">
        <f t="shared" si="192"/>
        <v>4939026.1905125799</v>
      </c>
      <c r="BJ502" s="3">
        <f t="shared" si="182"/>
        <v>1036044842.7561733</v>
      </c>
      <c r="BK502" s="3">
        <f t="shared" si="193"/>
        <v>0</v>
      </c>
      <c r="BL502" s="3">
        <f t="shared" si="194"/>
        <v>0</v>
      </c>
      <c r="BM502" s="3">
        <f t="shared" si="183"/>
        <v>0</v>
      </c>
      <c r="BN502" s="3">
        <f t="shared" si="184"/>
        <v>0</v>
      </c>
      <c r="BO502" s="3">
        <f t="shared" si="195"/>
        <v>0</v>
      </c>
      <c r="BP502" s="3">
        <f t="shared" si="196"/>
        <v>0</v>
      </c>
      <c r="BQ502" s="3">
        <f t="shared" si="185"/>
        <v>644000636.69376922</v>
      </c>
      <c r="BR502" s="3">
        <f t="shared" si="197"/>
        <v>0</v>
      </c>
      <c r="BS502" s="3">
        <f t="shared" si="198"/>
        <v>0</v>
      </c>
      <c r="BT502" s="3">
        <f t="shared" si="186"/>
        <v>0</v>
      </c>
      <c r="BU502" s="3">
        <f t="shared" si="187"/>
        <v>0</v>
      </c>
      <c r="BV502" s="3">
        <f t="shared" si="188"/>
        <v>0</v>
      </c>
      <c r="BW502" s="3">
        <f t="shared" si="199"/>
        <v>0</v>
      </c>
      <c r="BX502" s="3">
        <f t="shared" si="189"/>
        <v>0</v>
      </c>
      <c r="BY502" s="3">
        <f t="shared" si="200"/>
        <v>5146243.98465</v>
      </c>
    </row>
    <row r="503" spans="1:77" x14ac:dyDescent="0.25">
      <c r="A503">
        <v>14905</v>
      </c>
      <c r="B503" t="s">
        <v>567</v>
      </c>
      <c r="C503" s="37">
        <v>42779.493055555555</v>
      </c>
      <c r="D503" s="5" t="s">
        <v>75</v>
      </c>
      <c r="E503" s="2">
        <v>603.78499999999997</v>
      </c>
      <c r="F503" s="2">
        <v>43.276000000000003</v>
      </c>
      <c r="G503" s="2">
        <v>16.773</v>
      </c>
      <c r="H503" s="2">
        <v>0</v>
      </c>
      <c r="I503" s="2">
        <v>0</v>
      </c>
      <c r="J503" s="2">
        <v>0</v>
      </c>
      <c r="K503" s="2">
        <v>0</v>
      </c>
      <c r="L503" s="2">
        <v>57.82</v>
      </c>
      <c r="M503" s="2">
        <v>33.799999999999997</v>
      </c>
      <c r="N503" s="2">
        <v>421.90699999999998</v>
      </c>
      <c r="O503" s="2">
        <v>0</v>
      </c>
      <c r="P503" s="2">
        <v>20.594000000000001</v>
      </c>
      <c r="Q503" s="2">
        <v>0</v>
      </c>
      <c r="R503" s="3">
        <v>56252</v>
      </c>
      <c r="S503" s="3">
        <v>0</v>
      </c>
      <c r="T503" s="3">
        <v>-1091</v>
      </c>
      <c r="U503" s="3">
        <v>-43</v>
      </c>
      <c r="V503" s="3">
        <v>0</v>
      </c>
      <c r="W503" s="3">
        <v>60156</v>
      </c>
      <c r="X503" s="3">
        <v>13324</v>
      </c>
      <c r="Y503" s="4">
        <v>0.98</v>
      </c>
      <c r="Z503" s="4">
        <v>1.04</v>
      </c>
      <c r="AA503" s="5" t="s">
        <v>75</v>
      </c>
      <c r="AB503" s="3">
        <v>0</v>
      </c>
      <c r="AC503" s="3">
        <v>1603694</v>
      </c>
      <c r="AD503" s="2">
        <v>680.74043400000005</v>
      </c>
      <c r="AE503" s="3">
        <v>33507316</v>
      </c>
      <c r="AF503" s="3">
        <v>1014373</v>
      </c>
      <c r="AG503" s="3">
        <v>0</v>
      </c>
      <c r="AH503" s="3">
        <v>1076477</v>
      </c>
      <c r="AI503" s="4">
        <v>1.04</v>
      </c>
      <c r="AJ503" s="3">
        <v>97087547</v>
      </c>
      <c r="AK503" s="3">
        <v>244200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5037</v>
      </c>
      <c r="AR503" s="3">
        <v>5180</v>
      </c>
      <c r="AS503" s="3">
        <v>5511674</v>
      </c>
      <c r="AT503" s="2">
        <v>1056.5429999999999</v>
      </c>
      <c r="AV503" s="5" t="s">
        <v>1310</v>
      </c>
      <c r="AX503" s="3">
        <v>0</v>
      </c>
      <c r="AZ503" s="3">
        <v>0</v>
      </c>
      <c r="BA503" s="3">
        <f t="shared" si="190"/>
        <v>6470</v>
      </c>
      <c r="BB503" s="3">
        <f t="shared" si="176"/>
        <v>5037</v>
      </c>
      <c r="BC503" s="3">
        <f t="shared" si="177"/>
        <v>5180</v>
      </c>
      <c r="BD503" s="3">
        <f t="shared" si="178"/>
        <v>6470</v>
      </c>
      <c r="BE503" s="3">
        <f t="shared" si="179"/>
        <v>5511675.1969999997</v>
      </c>
      <c r="BF503" s="3">
        <f t="shared" si="191"/>
        <v>5396358.1969999997</v>
      </c>
      <c r="BG503" s="2">
        <f t="shared" si="180"/>
        <v>1056.5558438740386</v>
      </c>
      <c r="BH503" s="6">
        <f t="shared" si="181"/>
        <v>1.4999999999999999E-2</v>
      </c>
      <c r="BI503" s="3">
        <f t="shared" si="192"/>
        <v>2244843.0814129259</v>
      </c>
      <c r="BJ503" s="3">
        <f t="shared" si="182"/>
        <v>543069703.75125587</v>
      </c>
      <c r="BK503" s="3">
        <f t="shared" si="193"/>
        <v>0</v>
      </c>
      <c r="BL503" s="3">
        <f t="shared" si="194"/>
        <v>0</v>
      </c>
      <c r="BM503" s="3">
        <f t="shared" si="183"/>
        <v>0</v>
      </c>
      <c r="BN503" s="3">
        <f t="shared" si="184"/>
        <v>0</v>
      </c>
      <c r="BO503" s="3">
        <f t="shared" si="195"/>
        <v>0</v>
      </c>
      <c r="BP503" s="3">
        <f t="shared" si="196"/>
        <v>0</v>
      </c>
      <c r="BQ503" s="3">
        <f t="shared" si="185"/>
        <v>337569592.11775535</v>
      </c>
      <c r="BR503" s="3">
        <f t="shared" si="197"/>
        <v>0</v>
      </c>
      <c r="BS503" s="3">
        <f t="shared" si="198"/>
        <v>0</v>
      </c>
      <c r="BT503" s="3">
        <f t="shared" si="186"/>
        <v>0</v>
      </c>
      <c r="BU503" s="3">
        <f t="shared" si="187"/>
        <v>0</v>
      </c>
      <c r="BV503" s="3">
        <f t="shared" si="188"/>
        <v>0</v>
      </c>
      <c r="BW503" s="3">
        <f t="shared" si="199"/>
        <v>0</v>
      </c>
      <c r="BX503" s="3">
        <f t="shared" si="189"/>
        <v>0</v>
      </c>
      <c r="BY503" s="3">
        <f t="shared" si="200"/>
        <v>4560217.2363999998</v>
      </c>
    </row>
    <row r="504" spans="1:77" x14ac:dyDescent="0.25">
      <c r="A504">
        <v>5902</v>
      </c>
      <c r="B504" t="s">
        <v>568</v>
      </c>
      <c r="C504" s="37">
        <v>42779.493055555555</v>
      </c>
      <c r="D504" s="5" t="s">
        <v>75</v>
      </c>
      <c r="E504" s="2">
        <v>803.6</v>
      </c>
      <c r="F504" s="2">
        <v>52</v>
      </c>
      <c r="G504" s="2">
        <v>36</v>
      </c>
      <c r="H504" s="2">
        <v>0</v>
      </c>
      <c r="I504" s="2">
        <v>0</v>
      </c>
      <c r="J504" s="2">
        <v>0</v>
      </c>
      <c r="K504" s="2">
        <v>0</v>
      </c>
      <c r="L504" s="2">
        <v>55</v>
      </c>
      <c r="M504" s="2">
        <v>42</v>
      </c>
      <c r="N504" s="2">
        <v>270</v>
      </c>
      <c r="O504" s="2">
        <v>0</v>
      </c>
      <c r="P504" s="2">
        <v>1</v>
      </c>
      <c r="Q504" s="2">
        <v>0</v>
      </c>
      <c r="R504" s="3">
        <v>75625</v>
      </c>
      <c r="S504" s="3">
        <v>0</v>
      </c>
      <c r="T504" s="3">
        <v>-3481</v>
      </c>
      <c r="U504" s="3">
        <v>-135</v>
      </c>
      <c r="V504" s="3">
        <v>0</v>
      </c>
      <c r="W504" s="3">
        <v>55058</v>
      </c>
      <c r="X504" s="3">
        <v>638</v>
      </c>
      <c r="Y504" s="4">
        <v>1</v>
      </c>
      <c r="Z504" s="4">
        <v>1.05</v>
      </c>
      <c r="AA504" s="5" t="s">
        <v>75</v>
      </c>
      <c r="AB504" s="3">
        <v>138627</v>
      </c>
      <c r="AC504" s="3">
        <v>2716411</v>
      </c>
      <c r="AD504" s="2">
        <v>1143.0707549000001</v>
      </c>
      <c r="AE504" s="3">
        <v>117564134</v>
      </c>
      <c r="AF504" s="3">
        <v>3198887</v>
      </c>
      <c r="AG504" s="3">
        <v>0</v>
      </c>
      <c r="AH504" s="3">
        <v>3326842</v>
      </c>
      <c r="AI504" s="4">
        <v>1.04</v>
      </c>
      <c r="AJ504" s="3">
        <v>309774588</v>
      </c>
      <c r="AK504" s="3">
        <v>357797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5140</v>
      </c>
      <c r="AR504" s="3">
        <v>5322</v>
      </c>
      <c r="AS504" s="3">
        <v>6691528</v>
      </c>
      <c r="AT504" s="2">
        <v>1255.2950000000001</v>
      </c>
      <c r="AV504" s="5" t="s">
        <v>1283</v>
      </c>
      <c r="AX504" s="3">
        <v>0</v>
      </c>
      <c r="AZ504" s="3">
        <v>0</v>
      </c>
      <c r="BA504" s="3">
        <f t="shared" si="190"/>
        <v>6382</v>
      </c>
      <c r="BB504" s="3">
        <f t="shared" si="176"/>
        <v>5140</v>
      </c>
      <c r="BC504" s="3">
        <f t="shared" si="177"/>
        <v>5322</v>
      </c>
      <c r="BD504" s="3">
        <f t="shared" si="178"/>
        <v>6382</v>
      </c>
      <c r="BE504" s="3">
        <f t="shared" si="179"/>
        <v>6691528.3799999999</v>
      </c>
      <c r="BF504" s="3">
        <f t="shared" si="191"/>
        <v>6564326.3799999999</v>
      </c>
      <c r="BG504" s="2">
        <f t="shared" si="180"/>
        <v>1255.2692696851918</v>
      </c>
      <c r="BH504" s="6">
        <f t="shared" si="181"/>
        <v>1.4999999999999999E-2</v>
      </c>
      <c r="BI504" s="3">
        <f t="shared" si="192"/>
        <v>2777478.2660503485</v>
      </c>
      <c r="BJ504" s="3">
        <f t="shared" si="182"/>
        <v>645208404.61818862</v>
      </c>
      <c r="BK504" s="3">
        <f t="shared" si="193"/>
        <v>0</v>
      </c>
      <c r="BL504" s="3">
        <f t="shared" si="194"/>
        <v>0</v>
      </c>
      <c r="BM504" s="3">
        <f t="shared" si="183"/>
        <v>0</v>
      </c>
      <c r="BN504" s="3">
        <f t="shared" si="184"/>
        <v>0</v>
      </c>
      <c r="BO504" s="3">
        <f t="shared" si="195"/>
        <v>0</v>
      </c>
      <c r="BP504" s="3">
        <f t="shared" si="196"/>
        <v>0</v>
      </c>
      <c r="BQ504" s="3">
        <f t="shared" si="185"/>
        <v>401058531.66441882</v>
      </c>
      <c r="BR504" s="3">
        <f t="shared" si="197"/>
        <v>0</v>
      </c>
      <c r="BS504" s="3">
        <f t="shared" si="198"/>
        <v>0</v>
      </c>
      <c r="BT504" s="3">
        <f t="shared" si="186"/>
        <v>0</v>
      </c>
      <c r="BU504" s="3">
        <f t="shared" si="187"/>
        <v>0</v>
      </c>
      <c r="BV504" s="3">
        <f t="shared" si="188"/>
        <v>0</v>
      </c>
      <c r="BW504" s="3">
        <f t="shared" si="199"/>
        <v>0</v>
      </c>
      <c r="BX504" s="3">
        <f t="shared" si="189"/>
        <v>0</v>
      </c>
      <c r="BY504" s="3">
        <f t="shared" si="200"/>
        <v>3593782.5</v>
      </c>
    </row>
    <row r="505" spans="1:77" x14ac:dyDescent="0.25">
      <c r="A505">
        <v>163904</v>
      </c>
      <c r="B505" t="s">
        <v>569</v>
      </c>
      <c r="C505" s="37">
        <v>42779.493055555555</v>
      </c>
      <c r="D505" s="5" t="s">
        <v>75</v>
      </c>
      <c r="E505" s="2">
        <v>1901.297</v>
      </c>
      <c r="F505" s="2">
        <v>112.40900000000001</v>
      </c>
      <c r="G505" s="2">
        <v>30.1</v>
      </c>
      <c r="H505" s="2">
        <v>0</v>
      </c>
      <c r="I505" s="2">
        <v>0</v>
      </c>
      <c r="J505" s="2">
        <v>0</v>
      </c>
      <c r="K505" s="2">
        <v>0</v>
      </c>
      <c r="L505" s="2">
        <v>91</v>
      </c>
      <c r="M505" s="2">
        <v>101.5</v>
      </c>
      <c r="N505" s="2">
        <v>1380</v>
      </c>
      <c r="O505" s="2">
        <v>0</v>
      </c>
      <c r="P505" s="2">
        <v>42</v>
      </c>
      <c r="Q505" s="2">
        <v>0</v>
      </c>
      <c r="R505" s="3">
        <v>156750</v>
      </c>
      <c r="S505" s="3">
        <v>0</v>
      </c>
      <c r="T505" s="3">
        <v>-6473</v>
      </c>
      <c r="U505" s="3">
        <v>-251</v>
      </c>
      <c r="V505" s="3">
        <v>0</v>
      </c>
      <c r="W505" s="3">
        <v>141146</v>
      </c>
      <c r="X505" s="3">
        <v>24583</v>
      </c>
      <c r="Y505" s="4">
        <v>1</v>
      </c>
      <c r="Z505" s="4">
        <v>1.08</v>
      </c>
      <c r="AA505" s="5" t="s">
        <v>76</v>
      </c>
      <c r="AB505" s="3">
        <v>291271</v>
      </c>
      <c r="AC505" s="3">
        <v>5346733</v>
      </c>
      <c r="AD505" s="2">
        <v>2244.9116371999999</v>
      </c>
      <c r="AE505" s="3">
        <v>174431183</v>
      </c>
      <c r="AF505" s="3">
        <v>6202341</v>
      </c>
      <c r="AG505" s="3">
        <v>0</v>
      </c>
      <c r="AH505" s="3">
        <v>6450435</v>
      </c>
      <c r="AI505" s="4">
        <v>1.04</v>
      </c>
      <c r="AJ505" s="3">
        <v>575965061</v>
      </c>
      <c r="AK505" s="3">
        <v>745935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5140</v>
      </c>
      <c r="AR505" s="3">
        <v>5432</v>
      </c>
      <c r="AS505" s="3">
        <v>14701528</v>
      </c>
      <c r="AT505" s="2">
        <v>2728.2170000000001</v>
      </c>
      <c r="AV505" s="5" t="s">
        <v>1567</v>
      </c>
      <c r="AX505" s="3">
        <v>0</v>
      </c>
      <c r="AZ505" s="3">
        <v>0</v>
      </c>
      <c r="BA505" s="3">
        <f t="shared" si="190"/>
        <v>5853</v>
      </c>
      <c r="BB505" s="3">
        <f t="shared" si="176"/>
        <v>5140</v>
      </c>
      <c r="BC505" s="3">
        <f t="shared" si="177"/>
        <v>5432</v>
      </c>
      <c r="BD505" s="3">
        <f t="shared" si="178"/>
        <v>5853</v>
      </c>
      <c r="BE505" s="3">
        <f t="shared" si="179"/>
        <v>14701527.237999998</v>
      </c>
      <c r="BF505" s="3">
        <f t="shared" si="191"/>
        <v>14410104.237999998</v>
      </c>
      <c r="BG505" s="2">
        <f t="shared" si="180"/>
        <v>2728.1698238020258</v>
      </c>
      <c r="BH505" s="6">
        <f t="shared" si="181"/>
        <v>1.4999999999999999E-2</v>
      </c>
      <c r="BI505" s="3">
        <f t="shared" si="192"/>
        <v>6105752.2220680546</v>
      </c>
      <c r="BJ505" s="3">
        <f t="shared" si="182"/>
        <v>1402279289.4342413</v>
      </c>
      <c r="BK505" s="3">
        <f t="shared" si="193"/>
        <v>0</v>
      </c>
      <c r="BL505" s="3">
        <f t="shared" si="194"/>
        <v>0</v>
      </c>
      <c r="BM505" s="3">
        <f t="shared" si="183"/>
        <v>0</v>
      </c>
      <c r="BN505" s="3">
        <f t="shared" si="184"/>
        <v>0</v>
      </c>
      <c r="BO505" s="3">
        <f t="shared" si="195"/>
        <v>0</v>
      </c>
      <c r="BP505" s="3">
        <f t="shared" si="196"/>
        <v>0</v>
      </c>
      <c r="BQ505" s="3">
        <f t="shared" si="185"/>
        <v>871650258.7047472</v>
      </c>
      <c r="BR505" s="3">
        <f t="shared" si="197"/>
        <v>0</v>
      </c>
      <c r="BS505" s="3">
        <f t="shared" si="198"/>
        <v>0</v>
      </c>
      <c r="BT505" s="3">
        <f t="shared" si="186"/>
        <v>0</v>
      </c>
      <c r="BU505" s="3">
        <f t="shared" si="187"/>
        <v>0</v>
      </c>
      <c r="BV505" s="3">
        <f t="shared" si="188"/>
        <v>0</v>
      </c>
      <c r="BW505" s="3">
        <f t="shared" si="199"/>
        <v>0</v>
      </c>
      <c r="BX505" s="3">
        <f t="shared" si="189"/>
        <v>0</v>
      </c>
      <c r="BY505" s="3">
        <f t="shared" si="200"/>
        <v>8941876.6279999986</v>
      </c>
    </row>
    <row r="506" spans="1:77" x14ac:dyDescent="0.25">
      <c r="A506">
        <v>74907</v>
      </c>
      <c r="B506" t="s">
        <v>570</v>
      </c>
      <c r="C506" s="37">
        <v>42779.493055555555</v>
      </c>
      <c r="D506" s="5" t="s">
        <v>75</v>
      </c>
      <c r="E506" s="2">
        <v>469.26900000000001</v>
      </c>
      <c r="F506" s="2">
        <v>85.656000000000006</v>
      </c>
      <c r="G506" s="2">
        <v>2.411</v>
      </c>
      <c r="H506" s="2">
        <v>0</v>
      </c>
      <c r="I506" s="2">
        <v>0</v>
      </c>
      <c r="J506" s="2">
        <v>0</v>
      </c>
      <c r="K506" s="2">
        <v>0</v>
      </c>
      <c r="L506" s="2">
        <v>53.744999999999997</v>
      </c>
      <c r="M506" s="2">
        <v>27.582000000000001</v>
      </c>
      <c r="N506" s="2">
        <v>384.5</v>
      </c>
      <c r="O506" s="2">
        <v>0</v>
      </c>
      <c r="P506" s="2">
        <v>36.741999999999997</v>
      </c>
      <c r="Q506" s="2">
        <v>0</v>
      </c>
      <c r="R506" s="3">
        <v>42762</v>
      </c>
      <c r="S506" s="3">
        <v>0</v>
      </c>
      <c r="T506" s="3">
        <v>-1959</v>
      </c>
      <c r="U506" s="3">
        <v>-76</v>
      </c>
      <c r="V506" s="3">
        <v>0</v>
      </c>
      <c r="W506" s="3">
        <v>66787</v>
      </c>
      <c r="X506" s="3">
        <v>24922</v>
      </c>
      <c r="Y506" s="4">
        <v>0.98</v>
      </c>
      <c r="Z506" s="4">
        <v>1.07</v>
      </c>
      <c r="AA506" s="5" t="s">
        <v>75</v>
      </c>
      <c r="AB506" s="3">
        <v>140306</v>
      </c>
      <c r="AC506" s="3">
        <v>2334017</v>
      </c>
      <c r="AD506" s="2">
        <v>943.50950399999999</v>
      </c>
      <c r="AE506" s="3">
        <v>69575019</v>
      </c>
      <c r="AF506" s="3">
        <v>1797469</v>
      </c>
      <c r="AG506" s="3">
        <v>0</v>
      </c>
      <c r="AH506" s="3">
        <v>1907518</v>
      </c>
      <c r="AI506" s="4">
        <v>1.04</v>
      </c>
      <c r="AJ506" s="3">
        <v>174289603</v>
      </c>
      <c r="AK506" s="3">
        <v>217044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5037</v>
      </c>
      <c r="AR506" s="3">
        <v>5288</v>
      </c>
      <c r="AS506" s="3">
        <v>4950689</v>
      </c>
      <c r="AT506" s="2">
        <v>938.68100000000004</v>
      </c>
      <c r="AV506" s="5" t="s">
        <v>1515</v>
      </c>
      <c r="AX506" s="3">
        <v>0</v>
      </c>
      <c r="AZ506" s="3">
        <v>0</v>
      </c>
      <c r="BA506" s="3">
        <f t="shared" si="190"/>
        <v>6783</v>
      </c>
      <c r="BB506" s="3">
        <f t="shared" si="176"/>
        <v>5037</v>
      </c>
      <c r="BC506" s="3">
        <f t="shared" si="177"/>
        <v>5288</v>
      </c>
      <c r="BD506" s="3">
        <f t="shared" si="178"/>
        <v>6783</v>
      </c>
      <c r="BE506" s="3">
        <f t="shared" si="179"/>
        <v>4950690.5648699999</v>
      </c>
      <c r="BF506" s="3">
        <f t="shared" si="191"/>
        <v>4843100.5648699999</v>
      </c>
      <c r="BG506" s="2">
        <f t="shared" si="180"/>
        <v>938.68559746158962</v>
      </c>
      <c r="BH506" s="6">
        <f t="shared" si="181"/>
        <v>1.4999999999999999E-2</v>
      </c>
      <c r="BI506" s="3">
        <f t="shared" si="192"/>
        <v>2244628.4619320342</v>
      </c>
      <c r="BJ506" s="3">
        <f t="shared" si="182"/>
        <v>482484397.09525704</v>
      </c>
      <c r="BK506" s="3">
        <f t="shared" si="193"/>
        <v>0</v>
      </c>
      <c r="BL506" s="3">
        <f t="shared" si="194"/>
        <v>0</v>
      </c>
      <c r="BM506" s="3">
        <f t="shared" si="183"/>
        <v>0</v>
      </c>
      <c r="BN506" s="3">
        <f t="shared" si="184"/>
        <v>0</v>
      </c>
      <c r="BO506" s="3">
        <f t="shared" si="195"/>
        <v>0</v>
      </c>
      <c r="BP506" s="3">
        <f t="shared" si="196"/>
        <v>0</v>
      </c>
      <c r="BQ506" s="3">
        <f t="shared" si="185"/>
        <v>299910048.38897789</v>
      </c>
      <c r="BR506" s="3">
        <f t="shared" si="197"/>
        <v>0</v>
      </c>
      <c r="BS506" s="3">
        <f t="shared" si="198"/>
        <v>0</v>
      </c>
      <c r="BT506" s="3">
        <f t="shared" si="186"/>
        <v>0</v>
      </c>
      <c r="BU506" s="3">
        <f t="shared" si="187"/>
        <v>0</v>
      </c>
      <c r="BV506" s="3">
        <f t="shared" si="188"/>
        <v>0</v>
      </c>
      <c r="BW506" s="3">
        <f t="shared" si="199"/>
        <v>0</v>
      </c>
      <c r="BX506" s="3">
        <f t="shared" si="189"/>
        <v>0</v>
      </c>
      <c r="BY506" s="3">
        <f t="shared" si="200"/>
        <v>3242652.4554699999</v>
      </c>
    </row>
    <row r="507" spans="1:77" x14ac:dyDescent="0.25">
      <c r="A507">
        <v>19902</v>
      </c>
      <c r="B507" t="s">
        <v>571</v>
      </c>
      <c r="C507" s="37">
        <v>42779.493055555555</v>
      </c>
      <c r="D507" s="5" t="s">
        <v>75</v>
      </c>
      <c r="E507" s="2">
        <v>703.91</v>
      </c>
      <c r="F507" s="2">
        <v>101.556</v>
      </c>
      <c r="G507" s="2">
        <v>11</v>
      </c>
      <c r="H507" s="2">
        <v>0</v>
      </c>
      <c r="I507" s="2">
        <v>0</v>
      </c>
      <c r="J507" s="2">
        <v>0</v>
      </c>
      <c r="K507" s="2">
        <v>0</v>
      </c>
      <c r="L507" s="2">
        <v>82</v>
      </c>
      <c r="M507" s="2">
        <v>41</v>
      </c>
      <c r="N507" s="2">
        <v>550</v>
      </c>
      <c r="O507" s="2">
        <v>0.13</v>
      </c>
      <c r="P507" s="2">
        <v>24</v>
      </c>
      <c r="Q507" s="2">
        <v>0</v>
      </c>
      <c r="R507" s="3">
        <v>74250</v>
      </c>
      <c r="S507" s="3">
        <v>0</v>
      </c>
      <c r="T507" s="3">
        <v>-1598</v>
      </c>
      <c r="U507" s="3">
        <v>-62</v>
      </c>
      <c r="V507" s="3">
        <v>0</v>
      </c>
      <c r="W507" s="3">
        <v>0</v>
      </c>
      <c r="X507" s="3">
        <v>15528</v>
      </c>
      <c r="Y507" s="4">
        <v>1</v>
      </c>
      <c r="Z507" s="4">
        <v>1.04</v>
      </c>
      <c r="AA507" s="5" t="s">
        <v>75</v>
      </c>
      <c r="AB507" s="3">
        <v>186105</v>
      </c>
      <c r="AC507" s="3">
        <v>3461499</v>
      </c>
      <c r="AD507" s="2">
        <v>1346.497417</v>
      </c>
      <c r="AE507" s="3">
        <v>60168664</v>
      </c>
      <c r="AF507" s="3">
        <v>1500132</v>
      </c>
      <c r="AG507" s="3">
        <v>165015</v>
      </c>
      <c r="AH507" s="3">
        <v>1755155</v>
      </c>
      <c r="AI507" s="4">
        <v>1.17</v>
      </c>
      <c r="AJ507" s="3">
        <v>142183650</v>
      </c>
      <c r="AK507" s="3">
        <v>323313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5140</v>
      </c>
      <c r="AR507" s="3">
        <v>5286</v>
      </c>
      <c r="AS507" s="3">
        <v>6839558</v>
      </c>
      <c r="AT507" s="2">
        <v>1298.3489999999999</v>
      </c>
      <c r="AV507" s="5" t="s">
        <v>1310</v>
      </c>
      <c r="BA507" s="3">
        <f t="shared" si="190"/>
        <v>6470</v>
      </c>
      <c r="BB507" s="3">
        <f t="shared" si="176"/>
        <v>5140</v>
      </c>
      <c r="BC507" s="3">
        <f t="shared" si="177"/>
        <v>5286</v>
      </c>
      <c r="BD507" s="3">
        <f t="shared" si="178"/>
        <v>6470</v>
      </c>
      <c r="BE507" s="3">
        <f t="shared" si="179"/>
        <v>6839558.4710000018</v>
      </c>
      <c r="BF507" s="3">
        <f t="shared" si="191"/>
        <v>6766906.4710000018</v>
      </c>
      <c r="BG507" s="2">
        <f t="shared" si="180"/>
        <v>1298.3375598020104</v>
      </c>
      <c r="BH507" s="6">
        <f t="shared" si="181"/>
        <v>1.4999999999999999E-2</v>
      </c>
      <c r="BI507" s="3">
        <f t="shared" si="192"/>
        <v>3193828.0035345447</v>
      </c>
      <c r="BJ507" s="3">
        <f t="shared" si="182"/>
        <v>667345505.73823333</v>
      </c>
      <c r="BK507" s="3">
        <f t="shared" si="193"/>
        <v>0</v>
      </c>
      <c r="BL507" s="3">
        <f t="shared" si="194"/>
        <v>0</v>
      </c>
      <c r="BM507" s="3">
        <f t="shared" si="183"/>
        <v>0</v>
      </c>
      <c r="BN507" s="3">
        <f t="shared" si="184"/>
        <v>0</v>
      </c>
      <c r="BO507" s="3">
        <f t="shared" si="195"/>
        <v>0</v>
      </c>
      <c r="BP507" s="3">
        <f t="shared" si="196"/>
        <v>0</v>
      </c>
      <c r="BQ507" s="3">
        <f t="shared" si="185"/>
        <v>414818850.35674232</v>
      </c>
      <c r="BR507" s="3">
        <f t="shared" si="197"/>
        <v>0</v>
      </c>
      <c r="BS507" s="3">
        <f t="shared" si="198"/>
        <v>0</v>
      </c>
      <c r="BT507" s="3">
        <f t="shared" si="186"/>
        <v>0</v>
      </c>
      <c r="BU507" s="3">
        <f t="shared" si="187"/>
        <v>0</v>
      </c>
      <c r="BV507" s="3">
        <f t="shared" si="188"/>
        <v>0</v>
      </c>
      <c r="BW507" s="3">
        <f t="shared" si="199"/>
        <v>0</v>
      </c>
      <c r="BX507" s="3">
        <f t="shared" si="189"/>
        <v>0</v>
      </c>
      <c r="BY507" s="3">
        <f t="shared" si="200"/>
        <v>5417721.9710000018</v>
      </c>
    </row>
    <row r="508" spans="1:77" x14ac:dyDescent="0.25">
      <c r="A508">
        <v>108802</v>
      </c>
      <c r="B508" t="s">
        <v>1071</v>
      </c>
      <c r="C508" s="37">
        <v>42776.52847222222</v>
      </c>
      <c r="D508" s="5" t="s">
        <v>76</v>
      </c>
      <c r="E508" s="2">
        <v>1063.837</v>
      </c>
      <c r="F508" s="2">
        <v>59.677</v>
      </c>
      <c r="G508" s="2">
        <v>6.4530000000000003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1014.17</v>
      </c>
      <c r="O508" s="2">
        <v>0</v>
      </c>
      <c r="P508" s="2">
        <v>386.85199999999998</v>
      </c>
      <c r="Q508" s="2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250100</v>
      </c>
      <c r="Y508" s="4">
        <v>0</v>
      </c>
      <c r="Z508" s="4">
        <v>1</v>
      </c>
      <c r="AA508" s="5" t="s">
        <v>75</v>
      </c>
      <c r="AB508" s="3">
        <v>0</v>
      </c>
      <c r="AC508" s="3">
        <v>0</v>
      </c>
      <c r="AD508" s="2">
        <v>0</v>
      </c>
      <c r="AE508" s="3">
        <v>0</v>
      </c>
      <c r="AF508" s="3">
        <v>0</v>
      </c>
      <c r="AG508" s="3">
        <v>0</v>
      </c>
      <c r="AH508" s="3">
        <v>0</v>
      </c>
      <c r="AI508" s="4">
        <v>0</v>
      </c>
      <c r="AJ508" s="3">
        <v>0</v>
      </c>
      <c r="AK508" s="3">
        <v>397266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5050</v>
      </c>
      <c r="AR508" s="3">
        <v>5334</v>
      </c>
      <c r="AS508" s="3">
        <v>8870831</v>
      </c>
      <c r="AT508" s="2">
        <v>1709.885</v>
      </c>
      <c r="AV508" s="5" t="s">
        <v>2031</v>
      </c>
      <c r="AX508" s="3">
        <v>0</v>
      </c>
      <c r="AZ508" s="3">
        <v>0</v>
      </c>
      <c r="BA508" s="3">
        <f t="shared" si="190"/>
        <v>6465</v>
      </c>
      <c r="BB508" s="3">
        <f t="shared" si="176"/>
        <v>5050</v>
      </c>
      <c r="BC508" s="3">
        <f t="shared" si="177"/>
        <v>5335</v>
      </c>
      <c r="BD508" s="3">
        <f t="shared" si="178"/>
        <v>6465</v>
      </c>
      <c r="BE508" s="3">
        <f t="shared" si="179"/>
        <v>8870830.147499999</v>
      </c>
      <c r="BF508" s="3">
        <f t="shared" si="191"/>
        <v>8870830.147499999</v>
      </c>
      <c r="BG508" s="2">
        <f t="shared" si="180"/>
        <v>1709.6805345196117</v>
      </c>
      <c r="BH508" s="6">
        <f t="shared" si="181"/>
        <v>1.4999999999999999E-2</v>
      </c>
      <c r="BI508" s="3">
        <f t="shared" si="192"/>
        <v>0</v>
      </c>
      <c r="BJ508" s="3">
        <f t="shared" si="182"/>
        <v>878775794.74308038</v>
      </c>
      <c r="BK508" s="3">
        <f t="shared" si="193"/>
        <v>0</v>
      </c>
      <c r="BL508" s="3">
        <f t="shared" si="194"/>
        <v>0</v>
      </c>
      <c r="BM508" s="3">
        <f t="shared" si="183"/>
        <v>0</v>
      </c>
      <c r="BN508" s="3">
        <f t="shared" si="184"/>
        <v>0</v>
      </c>
      <c r="BO508" s="3">
        <f t="shared" si="195"/>
        <v>0</v>
      </c>
      <c r="BP508" s="3">
        <f t="shared" si="196"/>
        <v>0</v>
      </c>
      <c r="BQ508" s="3">
        <f t="shared" si="185"/>
        <v>546242930.7790159</v>
      </c>
      <c r="BR508" s="3">
        <f t="shared" si="197"/>
        <v>0</v>
      </c>
      <c r="BS508" s="3">
        <f t="shared" si="198"/>
        <v>0</v>
      </c>
      <c r="BT508" s="3">
        <f t="shared" si="186"/>
        <v>0</v>
      </c>
      <c r="BU508" s="3">
        <f t="shared" si="187"/>
        <v>0</v>
      </c>
      <c r="BV508" s="3">
        <f t="shared" si="188"/>
        <v>0</v>
      </c>
      <c r="BW508" s="3">
        <f t="shared" si="199"/>
        <v>0</v>
      </c>
      <c r="BX508" s="3">
        <f t="shared" si="189"/>
        <v>0</v>
      </c>
      <c r="BY508" s="3">
        <f t="shared" si="200"/>
        <v>8870830.147499999</v>
      </c>
    </row>
    <row r="509" spans="1:77" x14ac:dyDescent="0.25">
      <c r="A509">
        <v>101828</v>
      </c>
      <c r="B509" t="s">
        <v>572</v>
      </c>
      <c r="C509" s="37">
        <v>42776.52847222222</v>
      </c>
      <c r="D509" s="5" t="s">
        <v>76</v>
      </c>
      <c r="E509" s="2">
        <v>1944.848</v>
      </c>
      <c r="F509" s="2">
        <v>49.631</v>
      </c>
      <c r="G509" s="2">
        <v>8.26</v>
      </c>
      <c r="H509" s="2">
        <v>0</v>
      </c>
      <c r="I509" s="2">
        <v>0</v>
      </c>
      <c r="J509" s="2">
        <v>0</v>
      </c>
      <c r="K509" s="2">
        <v>0</v>
      </c>
      <c r="L509" s="2">
        <v>14.348000000000001</v>
      </c>
      <c r="M509" s="2">
        <v>0</v>
      </c>
      <c r="N509" s="2">
        <v>1841.5</v>
      </c>
      <c r="O509" s="2">
        <v>0</v>
      </c>
      <c r="P509" s="2">
        <v>828.66</v>
      </c>
      <c r="Q509" s="2">
        <v>0</v>
      </c>
      <c r="R509" s="3">
        <v>67141</v>
      </c>
      <c r="S509" s="3">
        <v>0</v>
      </c>
      <c r="T509" s="3">
        <v>0</v>
      </c>
      <c r="U509" s="3">
        <v>0</v>
      </c>
      <c r="V509" s="3">
        <v>0</v>
      </c>
      <c r="W509" s="3">
        <v>29082</v>
      </c>
      <c r="X509" s="3">
        <v>535729</v>
      </c>
      <c r="Y509" s="4">
        <v>0</v>
      </c>
      <c r="Z509" s="4">
        <v>1</v>
      </c>
      <c r="AA509" s="5" t="s">
        <v>75</v>
      </c>
      <c r="AB509" s="3">
        <v>0</v>
      </c>
      <c r="AC509" s="3">
        <v>0</v>
      </c>
      <c r="AD509" s="2">
        <v>0</v>
      </c>
      <c r="AE509" s="3">
        <v>0</v>
      </c>
      <c r="AF509" s="3">
        <v>0</v>
      </c>
      <c r="AG509" s="3">
        <v>0</v>
      </c>
      <c r="AH509" s="3">
        <v>0</v>
      </c>
      <c r="AI509" s="4">
        <v>0</v>
      </c>
      <c r="AJ509" s="3">
        <v>0</v>
      </c>
      <c r="AK509" s="3">
        <v>708960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5050</v>
      </c>
      <c r="AR509" s="3">
        <v>5334</v>
      </c>
      <c r="AS509" s="3">
        <v>16091285</v>
      </c>
      <c r="AT509" s="2">
        <v>3083.1060000000002</v>
      </c>
      <c r="AV509" s="5" t="s">
        <v>2031</v>
      </c>
      <c r="AX509" s="3">
        <v>0</v>
      </c>
      <c r="AZ509" s="3">
        <v>0</v>
      </c>
      <c r="BA509" s="3">
        <f t="shared" si="190"/>
        <v>6465</v>
      </c>
      <c r="BB509" s="3">
        <f t="shared" si="176"/>
        <v>5050</v>
      </c>
      <c r="BC509" s="3">
        <f t="shared" si="177"/>
        <v>5335</v>
      </c>
      <c r="BD509" s="3">
        <f t="shared" si="178"/>
        <v>6465</v>
      </c>
      <c r="BE509" s="3">
        <f t="shared" si="179"/>
        <v>16091284.672</v>
      </c>
      <c r="BF509" s="3">
        <f t="shared" si="191"/>
        <v>15995061.672</v>
      </c>
      <c r="BG509" s="2">
        <f t="shared" si="180"/>
        <v>3082.7380452962411</v>
      </c>
      <c r="BH509" s="6">
        <f t="shared" si="181"/>
        <v>1.4999999999999999E-2</v>
      </c>
      <c r="BI509" s="3">
        <f t="shared" si="192"/>
        <v>0</v>
      </c>
      <c r="BJ509" s="3">
        <f t="shared" si="182"/>
        <v>1584527355.282268</v>
      </c>
      <c r="BK509" s="3">
        <f t="shared" si="193"/>
        <v>0</v>
      </c>
      <c r="BL509" s="3">
        <f t="shared" si="194"/>
        <v>0</v>
      </c>
      <c r="BM509" s="3">
        <f t="shared" si="183"/>
        <v>0</v>
      </c>
      <c r="BN509" s="3">
        <f t="shared" si="184"/>
        <v>0</v>
      </c>
      <c r="BO509" s="3">
        <f t="shared" si="195"/>
        <v>0</v>
      </c>
      <c r="BP509" s="3">
        <f t="shared" si="196"/>
        <v>0</v>
      </c>
      <c r="BQ509" s="3">
        <f t="shared" si="185"/>
        <v>984934805.47214901</v>
      </c>
      <c r="BR509" s="3">
        <f t="shared" si="197"/>
        <v>0</v>
      </c>
      <c r="BS509" s="3">
        <f t="shared" si="198"/>
        <v>0</v>
      </c>
      <c r="BT509" s="3">
        <f t="shared" si="186"/>
        <v>0</v>
      </c>
      <c r="BU509" s="3">
        <f t="shared" si="187"/>
        <v>0</v>
      </c>
      <c r="BV509" s="3">
        <f t="shared" si="188"/>
        <v>0</v>
      </c>
      <c r="BW509" s="3">
        <f t="shared" si="199"/>
        <v>0</v>
      </c>
      <c r="BX509" s="3">
        <f t="shared" si="189"/>
        <v>0</v>
      </c>
      <c r="BY509" s="3">
        <f t="shared" si="200"/>
        <v>16091284.672</v>
      </c>
    </row>
    <row r="510" spans="1:77" x14ac:dyDescent="0.25">
      <c r="A510">
        <v>101821</v>
      </c>
      <c r="B510" t="s">
        <v>573</v>
      </c>
      <c r="C510" s="37">
        <v>42776.52847222222</v>
      </c>
      <c r="D510" s="5" t="s">
        <v>76</v>
      </c>
      <c r="E510" s="2">
        <v>176.072</v>
      </c>
      <c r="F510" s="2">
        <v>19.289000000000001</v>
      </c>
      <c r="G510" s="2">
        <v>5.8479999999999999</v>
      </c>
      <c r="H510" s="2">
        <v>0</v>
      </c>
      <c r="I510" s="2">
        <v>0</v>
      </c>
      <c r="J510" s="2">
        <v>0</v>
      </c>
      <c r="K510" s="2">
        <v>0</v>
      </c>
      <c r="L510" s="2">
        <v>24.498000000000001</v>
      </c>
      <c r="M510" s="2">
        <v>10</v>
      </c>
      <c r="N510" s="2">
        <v>178.33</v>
      </c>
      <c r="O510" s="2">
        <v>0.65700000000000003</v>
      </c>
      <c r="P510" s="2">
        <v>0</v>
      </c>
      <c r="Q510" s="2">
        <v>0</v>
      </c>
      <c r="R510" s="3">
        <v>54127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4">
        <v>0</v>
      </c>
      <c r="Z510" s="4">
        <v>1</v>
      </c>
      <c r="AA510" s="5" t="s">
        <v>75</v>
      </c>
      <c r="AB510" s="3">
        <v>0</v>
      </c>
      <c r="AC510" s="3">
        <v>0</v>
      </c>
      <c r="AD510" s="2">
        <v>0</v>
      </c>
      <c r="AE510" s="3">
        <v>0</v>
      </c>
      <c r="AF510" s="3">
        <v>0</v>
      </c>
      <c r="AG510" s="3">
        <v>0</v>
      </c>
      <c r="AH510" s="3">
        <v>0</v>
      </c>
      <c r="AI510" s="4">
        <v>0</v>
      </c>
      <c r="AJ510" s="3">
        <v>0</v>
      </c>
      <c r="AK510" s="3">
        <v>82534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5050</v>
      </c>
      <c r="AR510" s="3">
        <v>5334</v>
      </c>
      <c r="AS510" s="3">
        <v>1821110</v>
      </c>
      <c r="AT510" s="2">
        <v>340.59199999999998</v>
      </c>
      <c r="AV510" s="5" t="s">
        <v>2031</v>
      </c>
      <c r="AX510" s="3">
        <v>0</v>
      </c>
      <c r="AZ510" s="3">
        <v>0</v>
      </c>
      <c r="BA510" s="3">
        <f t="shared" si="190"/>
        <v>6465</v>
      </c>
      <c r="BB510" s="3">
        <f t="shared" si="176"/>
        <v>5050</v>
      </c>
      <c r="BC510" s="3">
        <f t="shared" si="177"/>
        <v>5335</v>
      </c>
      <c r="BD510" s="3">
        <f t="shared" si="178"/>
        <v>6465</v>
      </c>
      <c r="BE510" s="3">
        <f t="shared" si="179"/>
        <v>1821111.51355</v>
      </c>
      <c r="BF510" s="3">
        <f t="shared" si="191"/>
        <v>1766984.51355</v>
      </c>
      <c r="BG510" s="2">
        <f t="shared" si="180"/>
        <v>340.55200893068843</v>
      </c>
      <c r="BH510" s="6">
        <f t="shared" si="181"/>
        <v>1.4999999999999999E-2</v>
      </c>
      <c r="BI510" s="3">
        <f t="shared" si="192"/>
        <v>0</v>
      </c>
      <c r="BJ510" s="3">
        <f t="shared" si="182"/>
        <v>175043732.59037384</v>
      </c>
      <c r="BK510" s="3">
        <f t="shared" si="193"/>
        <v>0</v>
      </c>
      <c r="BL510" s="3">
        <f t="shared" si="194"/>
        <v>0</v>
      </c>
      <c r="BM510" s="3">
        <f t="shared" si="183"/>
        <v>0</v>
      </c>
      <c r="BN510" s="3">
        <f t="shared" si="184"/>
        <v>0</v>
      </c>
      <c r="BO510" s="3">
        <f t="shared" si="195"/>
        <v>0</v>
      </c>
      <c r="BP510" s="3">
        <f t="shared" si="196"/>
        <v>0</v>
      </c>
      <c r="BQ510" s="3">
        <f t="shared" si="185"/>
        <v>108806366.85335496</v>
      </c>
      <c r="BR510" s="3">
        <f t="shared" si="197"/>
        <v>0</v>
      </c>
      <c r="BS510" s="3">
        <f t="shared" si="198"/>
        <v>0</v>
      </c>
      <c r="BT510" s="3">
        <f t="shared" si="186"/>
        <v>0</v>
      </c>
      <c r="BU510" s="3">
        <f t="shared" si="187"/>
        <v>0</v>
      </c>
      <c r="BV510" s="3">
        <f t="shared" si="188"/>
        <v>0</v>
      </c>
      <c r="BW510" s="3">
        <f t="shared" si="199"/>
        <v>0</v>
      </c>
      <c r="BX510" s="3">
        <f t="shared" si="189"/>
        <v>0</v>
      </c>
      <c r="BY510" s="3">
        <f t="shared" si="200"/>
        <v>1821111.51355</v>
      </c>
    </row>
    <row r="511" spans="1:77" x14ac:dyDescent="0.25">
      <c r="A511">
        <v>101829</v>
      </c>
      <c r="B511" t="s">
        <v>574</v>
      </c>
      <c r="C511" s="37">
        <v>42712.649305555555</v>
      </c>
      <c r="D511" s="5" t="s">
        <v>76</v>
      </c>
      <c r="E511" s="2">
        <v>10.3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111.67</v>
      </c>
      <c r="O511" s="2">
        <v>0</v>
      </c>
      <c r="P511" s="2">
        <v>0.16699999999999901</v>
      </c>
      <c r="Q511" s="2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108</v>
      </c>
      <c r="Y511" s="4">
        <v>0</v>
      </c>
      <c r="Z511" s="4">
        <v>1</v>
      </c>
      <c r="AA511" s="5" t="s">
        <v>75</v>
      </c>
      <c r="AB511" s="3">
        <v>0</v>
      </c>
      <c r="AC511" s="3">
        <v>0</v>
      </c>
      <c r="AD511" s="2">
        <v>0</v>
      </c>
      <c r="AE511" s="3">
        <v>0</v>
      </c>
      <c r="AF511" s="3">
        <v>0</v>
      </c>
      <c r="AG511" s="3">
        <v>0</v>
      </c>
      <c r="AH511" s="3">
        <v>0</v>
      </c>
      <c r="AI511" s="4">
        <v>0</v>
      </c>
      <c r="AJ511" s="3">
        <v>0</v>
      </c>
      <c r="AK511" s="3">
        <v>52482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5050</v>
      </c>
      <c r="AR511" s="3">
        <v>5335</v>
      </c>
      <c r="AS511" s="3">
        <v>211120</v>
      </c>
      <c r="AT511" s="2">
        <v>40.69</v>
      </c>
      <c r="AV511" s="5" t="s">
        <v>1302</v>
      </c>
      <c r="AX511" s="3">
        <v>0</v>
      </c>
      <c r="AZ511" s="3">
        <v>0</v>
      </c>
      <c r="BA511" s="3">
        <f t="shared" si="190"/>
        <v>6466</v>
      </c>
      <c r="BB511" s="3">
        <f t="shared" si="176"/>
        <v>5050</v>
      </c>
      <c r="BC511" s="3">
        <f t="shared" si="177"/>
        <v>5335</v>
      </c>
      <c r="BD511" s="3">
        <f t="shared" si="178"/>
        <v>6466</v>
      </c>
      <c r="BE511" s="3">
        <f t="shared" si="179"/>
        <v>211119.42620000002</v>
      </c>
      <c r="BF511" s="3">
        <f t="shared" si="191"/>
        <v>211119.42620000002</v>
      </c>
      <c r="BG511" s="2">
        <f t="shared" si="180"/>
        <v>40.689176484211309</v>
      </c>
      <c r="BH511" s="6">
        <f t="shared" si="181"/>
        <v>1.4999999999999999E-2</v>
      </c>
      <c r="BI511" s="3">
        <f t="shared" si="192"/>
        <v>0</v>
      </c>
      <c r="BJ511" s="3">
        <f t="shared" si="182"/>
        <v>20914236.712884612</v>
      </c>
      <c r="BK511" s="3">
        <f t="shared" si="193"/>
        <v>0</v>
      </c>
      <c r="BL511" s="3">
        <f t="shared" si="194"/>
        <v>0</v>
      </c>
      <c r="BM511" s="3">
        <f t="shared" si="183"/>
        <v>0</v>
      </c>
      <c r="BN511" s="3">
        <f t="shared" si="184"/>
        <v>0</v>
      </c>
      <c r="BO511" s="3">
        <f t="shared" si="195"/>
        <v>0</v>
      </c>
      <c r="BP511" s="3">
        <f t="shared" si="196"/>
        <v>0</v>
      </c>
      <c r="BQ511" s="3">
        <f t="shared" si="185"/>
        <v>13000191.886705514</v>
      </c>
      <c r="BR511" s="3">
        <f t="shared" si="197"/>
        <v>0</v>
      </c>
      <c r="BS511" s="3">
        <f t="shared" si="198"/>
        <v>0</v>
      </c>
      <c r="BT511" s="3">
        <f t="shared" si="186"/>
        <v>0</v>
      </c>
      <c r="BU511" s="3">
        <f t="shared" si="187"/>
        <v>0</v>
      </c>
      <c r="BV511" s="3">
        <f t="shared" si="188"/>
        <v>0</v>
      </c>
      <c r="BW511" s="3">
        <f t="shared" si="199"/>
        <v>0</v>
      </c>
      <c r="BX511" s="3">
        <f t="shared" si="189"/>
        <v>0</v>
      </c>
      <c r="BY511" s="3">
        <f t="shared" si="200"/>
        <v>211119.42620000002</v>
      </c>
    </row>
    <row r="512" spans="1:77" x14ac:dyDescent="0.25">
      <c r="A512">
        <v>101912</v>
      </c>
      <c r="B512" t="s">
        <v>575</v>
      </c>
      <c r="C512" s="37">
        <v>42779.493055555555</v>
      </c>
      <c r="D512" s="5" t="s">
        <v>75</v>
      </c>
      <c r="E512" s="2">
        <v>186150.07500000001</v>
      </c>
      <c r="F512" s="2">
        <v>8029.5569999999998</v>
      </c>
      <c r="G512" s="2">
        <v>4827.7690000000002</v>
      </c>
      <c r="H512" s="2">
        <v>25.018999999999998</v>
      </c>
      <c r="I512" s="2">
        <v>0</v>
      </c>
      <c r="J512" s="2">
        <v>57.582000000000001</v>
      </c>
      <c r="K512" s="2">
        <v>0</v>
      </c>
      <c r="L512" s="2">
        <v>6294.0389999999998</v>
      </c>
      <c r="M512" s="2">
        <v>9746.7559999999994</v>
      </c>
      <c r="N512" s="2">
        <v>181736.08100000001</v>
      </c>
      <c r="O512" s="2">
        <v>47.101999999999997</v>
      </c>
      <c r="P512" s="2">
        <v>51803.97</v>
      </c>
      <c r="Q512" s="2">
        <v>0</v>
      </c>
      <c r="R512" s="3">
        <v>12662773</v>
      </c>
      <c r="S512" s="3">
        <v>0</v>
      </c>
      <c r="T512" s="3">
        <v>0</v>
      </c>
      <c r="U512" s="3">
        <v>0</v>
      </c>
      <c r="V512" s="3">
        <v>696765</v>
      </c>
      <c r="W512" s="3">
        <v>13412250</v>
      </c>
      <c r="X512" s="3">
        <v>28849631</v>
      </c>
      <c r="Y512" s="4">
        <v>0.9667</v>
      </c>
      <c r="Z512" s="4">
        <v>1.17</v>
      </c>
      <c r="AA512" s="5" t="s">
        <v>75</v>
      </c>
      <c r="AB512" s="3">
        <v>162062592</v>
      </c>
      <c r="AC512" s="3">
        <v>614839302</v>
      </c>
      <c r="AD512" s="2">
        <v>254269.38039390001</v>
      </c>
      <c r="AE512" s="3">
        <v>48024109708</v>
      </c>
      <c r="AF512" s="3">
        <v>1511846738</v>
      </c>
      <c r="AG512" s="3">
        <v>0</v>
      </c>
      <c r="AH512" s="3">
        <v>1605682265</v>
      </c>
      <c r="AI512" s="4">
        <v>1.0266999999999999</v>
      </c>
      <c r="AJ512" s="3">
        <v>152992253415</v>
      </c>
      <c r="AK512" s="3">
        <v>76319025</v>
      </c>
      <c r="AL512" s="3">
        <v>0</v>
      </c>
      <c r="AM512" s="3">
        <v>0</v>
      </c>
      <c r="AN512" s="3">
        <v>14070760</v>
      </c>
      <c r="AO512" s="3">
        <v>0</v>
      </c>
      <c r="AP512" s="3">
        <v>0</v>
      </c>
      <c r="AQ512" s="3">
        <v>4969</v>
      </c>
      <c r="AR512" s="3">
        <v>5569</v>
      </c>
      <c r="AS512" s="3">
        <v>1424567597</v>
      </c>
      <c r="AT512" s="2">
        <v>266154.12400000001</v>
      </c>
      <c r="AU512" s="2">
        <v>270154.46799999999</v>
      </c>
      <c r="AV512" s="5" t="s">
        <v>1592</v>
      </c>
      <c r="AW512" s="3">
        <v>77498234</v>
      </c>
      <c r="AX512" s="3">
        <v>0</v>
      </c>
      <c r="AY512" s="3">
        <v>0</v>
      </c>
      <c r="AZ512" s="3">
        <v>0</v>
      </c>
      <c r="BA512" s="3">
        <f t="shared" si="190"/>
        <v>5569</v>
      </c>
      <c r="BB512" s="3">
        <f t="shared" si="176"/>
        <v>4969</v>
      </c>
      <c r="BC512" s="3">
        <f t="shared" si="177"/>
        <v>5569</v>
      </c>
      <c r="BD512" s="3">
        <f t="shared" si="178"/>
        <v>5569</v>
      </c>
      <c r="BE512" s="3">
        <f t="shared" si="179"/>
        <v>1424567596.9576099</v>
      </c>
      <c r="BF512" s="3">
        <f t="shared" si="191"/>
        <v>1397795808.9576099</v>
      </c>
      <c r="BG512" s="2">
        <f t="shared" si="180"/>
        <v>266149.53879062383</v>
      </c>
      <c r="BH512" s="6">
        <f t="shared" si="181"/>
        <v>1.4999999999999999E-2</v>
      </c>
      <c r="BI512" s="3">
        <f t="shared" si="192"/>
        <v>736881842.73068118</v>
      </c>
      <c r="BJ512" s="3">
        <f t="shared" si="182"/>
        <v>136800862938.38065</v>
      </c>
      <c r="BK512" s="3">
        <f t="shared" si="193"/>
        <v>16191390476.619354</v>
      </c>
      <c r="BL512" s="3">
        <f t="shared" si="194"/>
        <v>160000917.23180819</v>
      </c>
      <c r="BM512" s="3">
        <f t="shared" si="183"/>
        <v>5079.2717015815324</v>
      </c>
      <c r="BN512" s="3">
        <f t="shared" si="184"/>
        <v>0</v>
      </c>
      <c r="BO512" s="3">
        <f t="shared" si="195"/>
        <v>1402104.6101226243</v>
      </c>
      <c r="BP512" s="3">
        <f t="shared" si="196"/>
        <v>159304152.23180819</v>
      </c>
      <c r="BQ512" s="3">
        <f t="shared" si="185"/>
        <v>85034777643.604309</v>
      </c>
      <c r="BR512" s="3">
        <f t="shared" si="197"/>
        <v>67957475771.395691</v>
      </c>
      <c r="BS512" s="3">
        <f t="shared" si="198"/>
        <v>0</v>
      </c>
      <c r="BT512" s="3">
        <f t="shared" si="186"/>
        <v>0</v>
      </c>
      <c r="BU512" s="3">
        <f t="shared" si="187"/>
        <v>0</v>
      </c>
      <c r="BV512" s="3">
        <f t="shared" si="188"/>
        <v>0</v>
      </c>
      <c r="BW512" s="3">
        <f t="shared" si="199"/>
        <v>0</v>
      </c>
      <c r="BX512" s="3">
        <f t="shared" si="189"/>
        <v>159304152.23180819</v>
      </c>
      <c r="BY512" s="3">
        <f t="shared" si="200"/>
        <v>0</v>
      </c>
    </row>
    <row r="513" spans="1:77" x14ac:dyDescent="0.25">
      <c r="A513">
        <v>91905</v>
      </c>
      <c r="B513" t="s">
        <v>576</v>
      </c>
      <c r="C513" s="37">
        <v>42779.493055555555</v>
      </c>
      <c r="D513" s="5" t="s">
        <v>75</v>
      </c>
      <c r="E513" s="2">
        <v>923.19100000000003</v>
      </c>
      <c r="F513" s="2">
        <v>58.744999999999997</v>
      </c>
      <c r="G513" s="2">
        <v>42.161999999999999</v>
      </c>
      <c r="H513" s="2">
        <v>0</v>
      </c>
      <c r="I513" s="2">
        <v>0</v>
      </c>
      <c r="J513" s="2">
        <v>0</v>
      </c>
      <c r="K513" s="2">
        <v>0</v>
      </c>
      <c r="L513" s="2">
        <v>80.97</v>
      </c>
      <c r="M513" s="2">
        <v>44.027999999999999</v>
      </c>
      <c r="N513" s="2">
        <v>511.5</v>
      </c>
      <c r="O513" s="2">
        <v>0</v>
      </c>
      <c r="P513" s="2">
        <v>38.85</v>
      </c>
      <c r="Q513" s="2">
        <v>0</v>
      </c>
      <c r="R513" s="3">
        <v>82335</v>
      </c>
      <c r="S513" s="3">
        <v>0</v>
      </c>
      <c r="T513" s="3">
        <v>-2317</v>
      </c>
      <c r="U513" s="3">
        <v>-90</v>
      </c>
      <c r="V513" s="3">
        <v>0</v>
      </c>
      <c r="W513" s="3">
        <v>42610</v>
      </c>
      <c r="X513" s="3">
        <v>24507</v>
      </c>
      <c r="Y513" s="4">
        <v>1</v>
      </c>
      <c r="Z513" s="4">
        <v>1.07</v>
      </c>
      <c r="AA513" s="5" t="s">
        <v>75</v>
      </c>
      <c r="AB513" s="3">
        <v>0</v>
      </c>
      <c r="AC513" s="3">
        <v>2776975</v>
      </c>
      <c r="AD513" s="2">
        <v>1148.0358123000001</v>
      </c>
      <c r="AE513" s="3">
        <v>73322686</v>
      </c>
      <c r="AF513" s="3">
        <v>2271593</v>
      </c>
      <c r="AG513" s="3">
        <v>249875</v>
      </c>
      <c r="AH513" s="3">
        <v>2657764</v>
      </c>
      <c r="AI513" s="4">
        <v>1.17</v>
      </c>
      <c r="AJ513" s="3">
        <v>206116970</v>
      </c>
      <c r="AK513" s="3">
        <v>383718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5140</v>
      </c>
      <c r="AR513" s="3">
        <v>5395</v>
      </c>
      <c r="AS513" s="3">
        <v>8001812</v>
      </c>
      <c r="AT513" s="2">
        <v>1496.7049999999999</v>
      </c>
      <c r="AV513" s="5" t="s">
        <v>1559</v>
      </c>
      <c r="BA513" s="3">
        <f t="shared" si="190"/>
        <v>6308</v>
      </c>
      <c r="BB513" s="3">
        <f t="shared" si="176"/>
        <v>5140</v>
      </c>
      <c r="BC513" s="3">
        <f t="shared" si="177"/>
        <v>5395</v>
      </c>
      <c r="BD513" s="3">
        <f t="shared" si="178"/>
        <v>6308</v>
      </c>
      <c r="BE513" s="3">
        <f t="shared" si="179"/>
        <v>8001810.7144799996</v>
      </c>
      <c r="BF513" s="3">
        <f t="shared" si="191"/>
        <v>7879182.7144799996</v>
      </c>
      <c r="BG513" s="2">
        <f t="shared" si="180"/>
        <v>1496.6875565184437</v>
      </c>
      <c r="BH513" s="6">
        <f t="shared" si="181"/>
        <v>1.4999999999999999E-2</v>
      </c>
      <c r="BI513" s="3">
        <f t="shared" si="192"/>
        <v>3236608.0235724309</v>
      </c>
      <c r="BJ513" s="3">
        <f t="shared" si="182"/>
        <v>769297404.05048001</v>
      </c>
      <c r="BK513" s="3">
        <f t="shared" si="193"/>
        <v>0</v>
      </c>
      <c r="BL513" s="3">
        <f t="shared" si="194"/>
        <v>0</v>
      </c>
      <c r="BM513" s="3">
        <f t="shared" si="183"/>
        <v>0</v>
      </c>
      <c r="BN513" s="3">
        <f t="shared" si="184"/>
        <v>0</v>
      </c>
      <c r="BO513" s="3">
        <f t="shared" si="195"/>
        <v>0</v>
      </c>
      <c r="BP513" s="3">
        <f t="shared" si="196"/>
        <v>0</v>
      </c>
      <c r="BQ513" s="3">
        <f t="shared" si="185"/>
        <v>478191674.30764276</v>
      </c>
      <c r="BR513" s="3">
        <f t="shared" si="197"/>
        <v>0</v>
      </c>
      <c r="BS513" s="3">
        <f t="shared" si="198"/>
        <v>0</v>
      </c>
      <c r="BT513" s="3">
        <f t="shared" si="186"/>
        <v>0</v>
      </c>
      <c r="BU513" s="3">
        <f t="shared" si="187"/>
        <v>0</v>
      </c>
      <c r="BV513" s="3">
        <f t="shared" si="188"/>
        <v>0</v>
      </c>
      <c r="BW513" s="3">
        <f t="shared" si="199"/>
        <v>0</v>
      </c>
      <c r="BX513" s="3">
        <f t="shared" si="189"/>
        <v>0</v>
      </c>
      <c r="BY513" s="3">
        <f t="shared" si="200"/>
        <v>5940641.0144799994</v>
      </c>
    </row>
    <row r="514" spans="1:77" x14ac:dyDescent="0.25">
      <c r="A514">
        <v>19913</v>
      </c>
      <c r="B514" t="s">
        <v>577</v>
      </c>
      <c r="C514" s="37">
        <v>42776.52847222222</v>
      </c>
      <c r="D514" s="5" t="s">
        <v>75</v>
      </c>
      <c r="E514" s="2">
        <v>83.7</v>
      </c>
      <c r="F514" s="2">
        <v>1.5</v>
      </c>
      <c r="G514" s="2">
        <v>4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55</v>
      </c>
      <c r="O514" s="2">
        <v>0</v>
      </c>
      <c r="P514" s="2">
        <v>5</v>
      </c>
      <c r="Q514" s="2">
        <v>0</v>
      </c>
      <c r="R514" s="3">
        <v>0</v>
      </c>
      <c r="S514" s="3">
        <v>0</v>
      </c>
      <c r="T514" s="3">
        <v>-210</v>
      </c>
      <c r="U514" s="3">
        <v>0</v>
      </c>
      <c r="V514" s="3">
        <v>0</v>
      </c>
      <c r="W514" s="3">
        <v>0</v>
      </c>
      <c r="X514" s="3">
        <v>3548</v>
      </c>
      <c r="Y514" s="4">
        <v>0.97330000000000005</v>
      </c>
      <c r="Z514" s="4">
        <v>1.04</v>
      </c>
      <c r="AA514" s="5" t="s">
        <v>75</v>
      </c>
      <c r="AB514" s="3">
        <v>23709</v>
      </c>
      <c r="AC514" s="3">
        <v>276805</v>
      </c>
      <c r="AD514" s="2">
        <v>156.61355040000001</v>
      </c>
      <c r="AE514" s="3">
        <v>7484569</v>
      </c>
      <c r="AF514" s="3">
        <v>194399</v>
      </c>
      <c r="AG514" s="3">
        <v>1338</v>
      </c>
      <c r="AH514" s="3">
        <v>207721</v>
      </c>
      <c r="AI514" s="4">
        <v>1.04</v>
      </c>
      <c r="AJ514" s="3">
        <v>18613271</v>
      </c>
      <c r="AK514" s="3">
        <v>29853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5003</v>
      </c>
      <c r="AR514" s="3">
        <v>5145</v>
      </c>
      <c r="AS514" s="3">
        <v>717096</v>
      </c>
      <c r="AT514" s="2">
        <v>141.4</v>
      </c>
      <c r="AV514" s="5" t="s">
        <v>1344</v>
      </c>
      <c r="BA514" s="3">
        <f t="shared" si="190"/>
        <v>7095</v>
      </c>
      <c r="BB514" s="3">
        <f t="shared" ref="BB514:BB577" si="201">IF(D514="Y",EWLev1/100*AQ514/5140,ROUND(EWLev1*MIN(1, IF(Y514&lt;0.1,1,Y514))/100,0))</f>
        <v>5003</v>
      </c>
      <c r="BC514" s="3">
        <f t="shared" ref="BC514:BC577" si="202">ROUND((IF(D514="Y",EWLev1/100*AQ514/5140,EWLev1*MIN(1, IF(Y514&lt;0.1,1,Y514))/100))*(1+(IF(D514="Y",CharterSchoolAdjCEI,Z514)-1)*0.71),0)</f>
        <v>5145</v>
      </c>
      <c r="BD514" s="3">
        <f t="shared" ref="BD514:BD577" si="203">ROUND(IF(D514="Y",EWLev1/100*BA514/5140,BC514*MAX(1,1 + IF(E514&lt;SmallDistrictADACap,(SmallDistrictADACap-E514)*IF(AA514="Y",SparseSmallDistrictMult,SmallDistrictMult),0),1+IF(E514&lt;MedDistrictADACap,(MedDistrictADACap-E514)*MedDistrictMult,0))),0)</f>
        <v>7095</v>
      </c>
      <c r="BE514" s="3">
        <f t="shared" ref="BE514:BE577" si="204">BD514*(E514*RegularProgramTIAAWeight+F514*RegularSpEdTIAAWeight+G514*MainstreamSpEdTIAAWeight+H514*ResCareSpEdTIAAWeight+I514*StateSchoolsSpEdTIAAWeight+J514*NonPublicContractSpEdTIAAWeight+K514*ExtYearSpEdTIAAWeight+L514*RegCTETIAAWeight+M514*GTTIAAWeight+N514*StateCompEdTIAAWeight+O514*PregnantTIAAWeight+P514*BilingualTIAAWeight+Q514*PegTIAAWeight)+SUM(R514:W514)+IF(P514=0,X514*EWLev1/514000,0)</f>
        <v>717094.50000000012</v>
      </c>
      <c r="BF514" s="3">
        <f t="shared" si="191"/>
        <v>717304.50000000012</v>
      </c>
      <c r="BG514" s="2">
        <f t="shared" ref="BG514:BG577" si="205">IF(UseCoRWADA,AU514,BF514/BB514*(BC514+BB514)/(2*BC514))</f>
        <v>141.39632966575741</v>
      </c>
      <c r="BH514" s="6">
        <f t="shared" ref="BH514:BH577" si="206">MAX(HHTaxRateFloor,IFERROR(AB514/AE514,0)+HHCEDRate)</f>
        <v>1.4999999999999999E-2</v>
      </c>
      <c r="BI514" s="3">
        <f t="shared" si="192"/>
        <v>241461.81602102431</v>
      </c>
      <c r="BJ514" s="3">
        <f t="shared" ref="BJ514:BJ577" si="207">IFERROR(BG514*MAX(EWLev1, BI514/BH514/BG514*((EWLev1/HHEWL-1)*AI514/HHMOTaxRate+1)),0)</f>
        <v>72677713.448199302</v>
      </c>
      <c r="BK514" s="3">
        <f t="shared" si="193"/>
        <v>0</v>
      </c>
      <c r="BL514" s="3">
        <f t="shared" si="194"/>
        <v>0</v>
      </c>
      <c r="BM514" s="3">
        <f t="shared" ref="BM514:BM577" si="208">IF(BL514=0,0,MAX(CostPerWADAFloorLev1,BL514/(BK514/(BJ514/BG514))))</f>
        <v>0</v>
      </c>
      <c r="BN514" s="3">
        <f t="shared" ref="BN514:BN577" si="209">IFERROR(MIN(BL514*EarlyAgreementCreditPct,BK514/(BJ514/BG514)*EarlyAgreementCreditPerWADA,AY514),0)</f>
        <v>0</v>
      </c>
      <c r="BO514" s="3">
        <f t="shared" si="195"/>
        <v>0</v>
      </c>
      <c r="BP514" s="3">
        <f t="shared" si="196"/>
        <v>0</v>
      </c>
      <c r="BQ514" s="3">
        <f t="shared" ref="BQ514:BQ577" si="210">IFERROR(BG514*MAX(EWLev3, BI514/BH514/BG514*((EWLev3/HHEWL-1)*AI514/HHMOTaxRate+1)),0)</f>
        <v>45176127.32820949</v>
      </c>
      <c r="BR514" s="3">
        <f t="shared" si="197"/>
        <v>0</v>
      </c>
      <c r="BS514" s="3">
        <f t="shared" si="198"/>
        <v>0</v>
      </c>
      <c r="BT514" s="3">
        <f t="shared" ref="BT514:BT577" si="211">IF(BS514=0,0,MAX(CostPerWADAFloorLev3,BS514/(BR514/(BQ514/BG514))))</f>
        <v>0</v>
      </c>
      <c r="BU514" s="3">
        <f t="shared" ref="BU514:BU577" si="212">IFERROR(MIN(BR514/(BQ514/BG514)*BT514*EarlyAgreementCreditPct,BR514/(BQ514/BG514)*EarlyAgreementCreditPerWADA,AZ514),0)</f>
        <v>0</v>
      </c>
      <c r="BV514" s="3">
        <f t="shared" ref="BV514:BV577" si="213">IFERROR(AN514*BS514/AH514+AO514+AP514,0)</f>
        <v>0</v>
      </c>
      <c r="BW514" s="3">
        <f t="shared" si="199"/>
        <v>0</v>
      </c>
      <c r="BX514" s="3">
        <f t="shared" ref="BX514:BX577" si="214">BW514+BP514</f>
        <v>0</v>
      </c>
      <c r="BY514" s="3">
        <f t="shared" si="200"/>
        <v>535931.53335700009</v>
      </c>
    </row>
    <row r="515" spans="1:77" x14ac:dyDescent="0.25">
      <c r="A515">
        <v>109905</v>
      </c>
      <c r="B515" t="s">
        <v>577</v>
      </c>
      <c r="C515" s="37">
        <v>42779.493055555555</v>
      </c>
      <c r="D515" s="5" t="s">
        <v>75</v>
      </c>
      <c r="E515" s="2">
        <v>300.51499999999999</v>
      </c>
      <c r="F515" s="2">
        <v>29.875</v>
      </c>
      <c r="G515" s="2">
        <v>6.1</v>
      </c>
      <c r="H515" s="2">
        <v>0</v>
      </c>
      <c r="I515" s="2">
        <v>0</v>
      </c>
      <c r="J515" s="2">
        <v>0</v>
      </c>
      <c r="K515" s="2">
        <v>0</v>
      </c>
      <c r="L515" s="2">
        <v>31</v>
      </c>
      <c r="M515" s="2">
        <v>17.05</v>
      </c>
      <c r="N515" s="2">
        <v>257</v>
      </c>
      <c r="O515" s="2">
        <v>0.02</v>
      </c>
      <c r="P515" s="2">
        <v>3</v>
      </c>
      <c r="Q515" s="2">
        <v>0</v>
      </c>
      <c r="R515" s="3">
        <v>28875</v>
      </c>
      <c r="S515" s="3">
        <v>0</v>
      </c>
      <c r="T515" s="3">
        <v>-776</v>
      </c>
      <c r="U515" s="3">
        <v>-30</v>
      </c>
      <c r="V515" s="3">
        <v>0</v>
      </c>
      <c r="W515" s="3">
        <v>47092</v>
      </c>
      <c r="X515" s="3">
        <v>2115</v>
      </c>
      <c r="Y515" s="4">
        <v>1</v>
      </c>
      <c r="Z515" s="4">
        <v>1.05</v>
      </c>
      <c r="AA515" s="5" t="s">
        <v>75</v>
      </c>
      <c r="AB515" s="3">
        <v>75401</v>
      </c>
      <c r="AC515" s="3">
        <v>1849281</v>
      </c>
      <c r="AD515" s="2">
        <v>693.79137100000003</v>
      </c>
      <c r="AE515" s="3">
        <v>34321582</v>
      </c>
      <c r="AF515" s="3">
        <v>706088</v>
      </c>
      <c r="AG515" s="3">
        <v>0</v>
      </c>
      <c r="AH515" s="3">
        <v>734331</v>
      </c>
      <c r="AI515" s="4">
        <v>1.04</v>
      </c>
      <c r="AJ515" s="3">
        <v>68993637</v>
      </c>
      <c r="AK515" s="3">
        <v>129807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5140</v>
      </c>
      <c r="AR515" s="3">
        <v>5322</v>
      </c>
      <c r="AS515" s="3">
        <v>3126439</v>
      </c>
      <c r="AT515" s="2">
        <v>583.48299999999995</v>
      </c>
      <c r="AV515" s="5" t="s">
        <v>1625</v>
      </c>
      <c r="AX515" s="3">
        <v>0</v>
      </c>
      <c r="AZ515" s="3">
        <v>0</v>
      </c>
      <c r="BA515" s="3">
        <f t="shared" ref="BA515:BA578" si="215">RIGHT(AV515,6)*1</f>
        <v>7051</v>
      </c>
      <c r="BB515" s="3">
        <f t="shared" si="201"/>
        <v>5140</v>
      </c>
      <c r="BC515" s="3">
        <f t="shared" si="202"/>
        <v>5322</v>
      </c>
      <c r="BD515" s="3">
        <f t="shared" si="203"/>
        <v>7051</v>
      </c>
      <c r="BE515" s="3">
        <f t="shared" si="204"/>
        <v>3126440.3541999999</v>
      </c>
      <c r="BF515" s="3">
        <f t="shared" ref="BF515:BF578" si="216">BE515-W515-V515-R515-T515</f>
        <v>3051249.3541999999</v>
      </c>
      <c r="BG515" s="2">
        <f t="shared" si="205"/>
        <v>583.47792701831611</v>
      </c>
      <c r="BH515" s="6">
        <f t="shared" si="206"/>
        <v>1.4999999999999999E-2</v>
      </c>
      <c r="BI515" s="3">
        <f t="shared" ref="BI515:BI578" si="217">IFERROR((AB515+AC515)*BG515/AD515-AK515,0)</f>
        <v>1488848.8531433027</v>
      </c>
      <c r="BJ515" s="3">
        <f t="shared" si="207"/>
        <v>299907654.48741448</v>
      </c>
      <c r="BK515" s="3">
        <f t="shared" ref="BK515:BK578" si="218">MAX(0,AJ515-BJ515)</f>
        <v>0</v>
      </c>
      <c r="BL515" s="3">
        <f t="shared" ref="BL515:BL578" si="219">IFERROR(BK515/AJ515*AF515,0)</f>
        <v>0</v>
      </c>
      <c r="BM515" s="3">
        <f t="shared" si="208"/>
        <v>0</v>
      </c>
      <c r="BN515" s="3">
        <f t="shared" si="209"/>
        <v>0</v>
      </c>
      <c r="BO515" s="3">
        <f t="shared" ref="BO515:BO578" si="220">IFERROR(AN515*BL515/AH515+AO515+AP515,0)</f>
        <v>0</v>
      </c>
      <c r="BP515" s="3">
        <f t="shared" ref="BP515:BP578" si="221">MAX(0, IFERROR(BM515*BK515/(BJ515/BG515)-BN515-BO515*0-AL515*AM515-V515,0))</f>
        <v>0</v>
      </c>
      <c r="BQ515" s="3">
        <f t="shared" si="210"/>
        <v>186421197.68235201</v>
      </c>
      <c r="BR515" s="3">
        <f t="shared" ref="BR515:BR578" si="222">MAX(0,AJ515-BQ515)</f>
        <v>0</v>
      </c>
      <c r="BS515" s="3">
        <f t="shared" ref="BS515:BS578" si="223">IFERROR(BR515/AJ515*AG515,0)</f>
        <v>0</v>
      </c>
      <c r="BT515" s="3">
        <f t="shared" si="211"/>
        <v>0</v>
      </c>
      <c r="BU515" s="3">
        <f t="shared" si="212"/>
        <v>0</v>
      </c>
      <c r="BV515" s="3">
        <f t="shared" si="213"/>
        <v>0</v>
      </c>
      <c r="BW515" s="3">
        <f t="shared" ref="BW515:BW578" si="224">MAX(0, IFERROR(BT515*BR515/(BQ515/BG515)-BU515-BV515-AL515*AM515-V515,0))</f>
        <v>0</v>
      </c>
      <c r="BX515" s="3">
        <f t="shared" si="214"/>
        <v>0</v>
      </c>
      <c r="BY515" s="3">
        <f t="shared" ref="BY515:BY578" si="225">MAX(0,BE515-AJ515*Y515/100)</f>
        <v>2436503.9841999998</v>
      </c>
    </row>
    <row r="516" spans="1:77" x14ac:dyDescent="0.25">
      <c r="A516">
        <v>72908</v>
      </c>
      <c r="B516" t="s">
        <v>578</v>
      </c>
      <c r="C516" s="37">
        <v>42776.52847222222</v>
      </c>
      <c r="D516" s="5" t="s">
        <v>75</v>
      </c>
      <c r="E516" s="2">
        <v>180.49</v>
      </c>
      <c r="F516" s="2">
        <v>6.18</v>
      </c>
      <c r="G516" s="2">
        <v>3.3</v>
      </c>
      <c r="H516" s="2">
        <v>0</v>
      </c>
      <c r="I516" s="2">
        <v>0</v>
      </c>
      <c r="J516" s="2">
        <v>0</v>
      </c>
      <c r="K516" s="2">
        <v>0</v>
      </c>
      <c r="L516" s="2">
        <v>8.09</v>
      </c>
      <c r="M516" s="2">
        <v>5.94</v>
      </c>
      <c r="N516" s="2">
        <v>77</v>
      </c>
      <c r="O516" s="2">
        <v>0</v>
      </c>
      <c r="P516" s="2">
        <v>4.1100000000000003</v>
      </c>
      <c r="Q516" s="2">
        <v>0</v>
      </c>
      <c r="R516" s="3">
        <v>16324</v>
      </c>
      <c r="S516" s="3">
        <v>0</v>
      </c>
      <c r="T516" s="3">
        <v>-1372</v>
      </c>
      <c r="U516" s="3">
        <v>-53</v>
      </c>
      <c r="V516" s="3">
        <v>0</v>
      </c>
      <c r="W516" s="3">
        <v>21078</v>
      </c>
      <c r="X516" s="3">
        <v>2984</v>
      </c>
      <c r="Y516" s="4">
        <v>1</v>
      </c>
      <c r="Z516" s="4">
        <v>1.06</v>
      </c>
      <c r="AA516" s="5" t="s">
        <v>75</v>
      </c>
      <c r="AB516" s="3">
        <v>145209</v>
      </c>
      <c r="AC516" s="3">
        <v>698733</v>
      </c>
      <c r="AD516" s="2">
        <v>300.68494070000003</v>
      </c>
      <c r="AE516" s="3">
        <v>37246743</v>
      </c>
      <c r="AF516" s="3">
        <v>1284313</v>
      </c>
      <c r="AG516" s="3">
        <v>0</v>
      </c>
      <c r="AH516" s="3">
        <v>1335685</v>
      </c>
      <c r="AI516" s="4">
        <v>1.04</v>
      </c>
      <c r="AJ516" s="3">
        <v>122061319</v>
      </c>
      <c r="AK516" s="3">
        <v>77800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5140</v>
      </c>
      <c r="AR516" s="3">
        <v>5359</v>
      </c>
      <c r="AS516" s="3">
        <v>1617025</v>
      </c>
      <c r="AT516" s="2">
        <v>301.31200000000001</v>
      </c>
      <c r="AU516" s="2">
        <v>301.31200000000001</v>
      </c>
      <c r="AV516" s="5" t="s">
        <v>1507</v>
      </c>
      <c r="AW516" s="3">
        <v>0</v>
      </c>
      <c r="AX516" s="3">
        <v>0</v>
      </c>
      <c r="AY516" s="3">
        <v>0</v>
      </c>
      <c r="AZ516" s="3">
        <v>0</v>
      </c>
      <c r="BA516" s="3">
        <f t="shared" si="215"/>
        <v>7261</v>
      </c>
      <c r="BB516" s="3">
        <f t="shared" si="201"/>
        <v>5140</v>
      </c>
      <c r="BC516" s="3">
        <f t="shared" si="202"/>
        <v>5359</v>
      </c>
      <c r="BD516" s="3">
        <f t="shared" si="203"/>
        <v>7261</v>
      </c>
      <c r="BE516" s="3">
        <f t="shared" si="204"/>
        <v>1617025.6233000001</v>
      </c>
      <c r="BF516" s="3">
        <f t="shared" si="216"/>
        <v>1580995.6233000001</v>
      </c>
      <c r="BG516" s="2">
        <f t="shared" si="205"/>
        <v>301.3018038135545</v>
      </c>
      <c r="BH516" s="6">
        <f t="shared" si="206"/>
        <v>1.4999999999999999E-2</v>
      </c>
      <c r="BI516" s="3">
        <f t="shared" si="217"/>
        <v>767873.3693481537</v>
      </c>
      <c r="BJ516" s="3">
        <f t="shared" si="207"/>
        <v>154869127.16016701</v>
      </c>
      <c r="BK516" s="3">
        <f t="shared" si="218"/>
        <v>0</v>
      </c>
      <c r="BL516" s="3">
        <f t="shared" si="219"/>
        <v>0</v>
      </c>
      <c r="BM516" s="3">
        <f t="shared" si="208"/>
        <v>0</v>
      </c>
      <c r="BN516" s="3">
        <f t="shared" si="209"/>
        <v>0</v>
      </c>
      <c r="BO516" s="3">
        <f t="shared" si="220"/>
        <v>0</v>
      </c>
      <c r="BP516" s="3">
        <f t="shared" si="221"/>
        <v>0</v>
      </c>
      <c r="BQ516" s="3">
        <f t="shared" si="210"/>
        <v>96265926.318430662</v>
      </c>
      <c r="BR516" s="3">
        <f t="shared" si="222"/>
        <v>25795392.681569338</v>
      </c>
      <c r="BS516" s="3">
        <f t="shared" si="223"/>
        <v>0</v>
      </c>
      <c r="BT516" s="3">
        <f t="shared" si="211"/>
        <v>0</v>
      </c>
      <c r="BU516" s="3">
        <f t="shared" si="212"/>
        <v>0</v>
      </c>
      <c r="BV516" s="3">
        <f t="shared" si="213"/>
        <v>0</v>
      </c>
      <c r="BW516" s="3">
        <f t="shared" si="224"/>
        <v>0</v>
      </c>
      <c r="BX516" s="3">
        <f t="shared" si="214"/>
        <v>0</v>
      </c>
      <c r="BY516" s="3">
        <f t="shared" si="225"/>
        <v>396412.43330000015</v>
      </c>
    </row>
    <row r="517" spans="1:77" x14ac:dyDescent="0.25">
      <c r="A517">
        <v>3902</v>
      </c>
      <c r="B517" t="s">
        <v>579</v>
      </c>
      <c r="C517" s="37">
        <v>42779.493055555555</v>
      </c>
      <c r="D517" s="5" t="s">
        <v>75</v>
      </c>
      <c r="E517" s="2">
        <v>2504.69</v>
      </c>
      <c r="F517" s="2">
        <v>80.5</v>
      </c>
      <c r="G517" s="2">
        <v>105</v>
      </c>
      <c r="H517" s="2">
        <v>0</v>
      </c>
      <c r="I517" s="2">
        <v>0</v>
      </c>
      <c r="J517" s="2">
        <v>0</v>
      </c>
      <c r="K517" s="2">
        <v>0</v>
      </c>
      <c r="L517" s="2">
        <v>190</v>
      </c>
      <c r="M517" s="2">
        <v>136</v>
      </c>
      <c r="N517" s="2">
        <v>1632</v>
      </c>
      <c r="O517" s="2">
        <v>0.313</v>
      </c>
      <c r="P517" s="2">
        <v>155</v>
      </c>
      <c r="Q517" s="2">
        <v>0</v>
      </c>
      <c r="R517" s="3">
        <v>213125</v>
      </c>
      <c r="S517" s="3">
        <v>0</v>
      </c>
      <c r="T517" s="3">
        <v>-4940</v>
      </c>
      <c r="U517" s="3">
        <v>-191</v>
      </c>
      <c r="V517" s="3">
        <v>0</v>
      </c>
      <c r="W517" s="3">
        <v>225679</v>
      </c>
      <c r="X517" s="3">
        <v>87048</v>
      </c>
      <c r="Y517" s="4">
        <v>1</v>
      </c>
      <c r="Z517" s="4">
        <v>1.04</v>
      </c>
      <c r="AA517" s="5" t="s">
        <v>75</v>
      </c>
      <c r="AB517" s="3">
        <v>29543</v>
      </c>
      <c r="AC517" s="3">
        <v>4960910</v>
      </c>
      <c r="AD517" s="2">
        <v>2056.7002461000002</v>
      </c>
      <c r="AE517" s="3">
        <v>119592505</v>
      </c>
      <c r="AF517" s="3">
        <v>4614746</v>
      </c>
      <c r="AG517" s="3">
        <v>507622</v>
      </c>
      <c r="AH517" s="3">
        <v>5399253</v>
      </c>
      <c r="AI517" s="4">
        <v>1.17</v>
      </c>
      <c r="AJ517" s="3">
        <v>439588785</v>
      </c>
      <c r="AK517" s="3">
        <v>1022251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5140</v>
      </c>
      <c r="AR517" s="3">
        <v>5286</v>
      </c>
      <c r="AS517" s="3">
        <v>19057251</v>
      </c>
      <c r="AT517" s="2">
        <v>3573.2269999999999</v>
      </c>
      <c r="AV517" s="5" t="s">
        <v>1275</v>
      </c>
      <c r="BA517" s="3">
        <f t="shared" si="215"/>
        <v>5616</v>
      </c>
      <c r="BB517" s="3">
        <f t="shared" si="201"/>
        <v>5140</v>
      </c>
      <c r="BC517" s="3">
        <f t="shared" si="202"/>
        <v>5286</v>
      </c>
      <c r="BD517" s="3">
        <f t="shared" si="203"/>
        <v>5616</v>
      </c>
      <c r="BE517" s="3">
        <f t="shared" si="204"/>
        <v>19057251.877280004</v>
      </c>
      <c r="BF517" s="3">
        <f t="shared" si="216"/>
        <v>18623387.877280004</v>
      </c>
      <c r="BG517" s="2">
        <f t="shared" si="205"/>
        <v>3573.1902126114155</v>
      </c>
      <c r="BH517" s="6">
        <f t="shared" si="206"/>
        <v>1.4999999999999999E-2</v>
      </c>
      <c r="BI517" s="3">
        <f t="shared" si="217"/>
        <v>7647868.9408668038</v>
      </c>
      <c r="BJ517" s="3">
        <f t="shared" si="207"/>
        <v>1836619769.2822676</v>
      </c>
      <c r="BK517" s="3">
        <f t="shared" si="218"/>
        <v>0</v>
      </c>
      <c r="BL517" s="3">
        <f t="shared" si="219"/>
        <v>0</v>
      </c>
      <c r="BM517" s="3">
        <f t="shared" si="208"/>
        <v>0</v>
      </c>
      <c r="BN517" s="3">
        <f t="shared" si="209"/>
        <v>0</v>
      </c>
      <c r="BO517" s="3">
        <f t="shared" si="220"/>
        <v>0</v>
      </c>
      <c r="BP517" s="3">
        <f t="shared" si="221"/>
        <v>0</v>
      </c>
      <c r="BQ517" s="3">
        <f t="shared" si="210"/>
        <v>1141634272.9293473</v>
      </c>
      <c r="BR517" s="3">
        <f t="shared" si="222"/>
        <v>0</v>
      </c>
      <c r="BS517" s="3">
        <f t="shared" si="223"/>
        <v>0</v>
      </c>
      <c r="BT517" s="3">
        <f t="shared" si="211"/>
        <v>0</v>
      </c>
      <c r="BU517" s="3">
        <f t="shared" si="212"/>
        <v>0</v>
      </c>
      <c r="BV517" s="3">
        <f t="shared" si="213"/>
        <v>0</v>
      </c>
      <c r="BW517" s="3">
        <f t="shared" si="224"/>
        <v>0</v>
      </c>
      <c r="BX517" s="3">
        <f t="shared" si="214"/>
        <v>0</v>
      </c>
      <c r="BY517" s="3">
        <f t="shared" si="225"/>
        <v>14661364.027280005</v>
      </c>
    </row>
    <row r="518" spans="1:77" x14ac:dyDescent="0.25">
      <c r="A518">
        <v>101925</v>
      </c>
      <c r="B518" t="s">
        <v>580</v>
      </c>
      <c r="C518" s="37">
        <v>42779.493055555555</v>
      </c>
      <c r="D518" s="5" t="s">
        <v>75</v>
      </c>
      <c r="E518" s="2">
        <v>2922.5459999999998</v>
      </c>
      <c r="F518" s="2">
        <v>209.02699999999999</v>
      </c>
      <c r="G518" s="2">
        <v>74.501000000000005</v>
      </c>
      <c r="H518" s="2">
        <v>0</v>
      </c>
      <c r="I518" s="2">
        <v>0</v>
      </c>
      <c r="J518" s="2">
        <v>0</v>
      </c>
      <c r="K518" s="2">
        <v>0</v>
      </c>
      <c r="L518" s="2">
        <v>284.19200000000001</v>
      </c>
      <c r="M518" s="2">
        <v>163.70099999999999</v>
      </c>
      <c r="N518" s="2">
        <v>1356.729</v>
      </c>
      <c r="O518" s="2">
        <v>0.376</v>
      </c>
      <c r="P518" s="2">
        <v>152.13999999999999</v>
      </c>
      <c r="Q518" s="2">
        <v>0</v>
      </c>
      <c r="R518" s="3">
        <v>259432</v>
      </c>
      <c r="S518" s="3">
        <v>0</v>
      </c>
      <c r="T518" s="3">
        <v>-10900</v>
      </c>
      <c r="U518" s="3">
        <v>-422</v>
      </c>
      <c r="V518" s="3">
        <v>0</v>
      </c>
      <c r="W518" s="3">
        <v>362697</v>
      </c>
      <c r="X518" s="3">
        <v>89276</v>
      </c>
      <c r="Y518" s="4">
        <v>1</v>
      </c>
      <c r="Z518" s="4">
        <v>1.1200000000000001</v>
      </c>
      <c r="AA518" s="5" t="s">
        <v>75</v>
      </c>
      <c r="AB518" s="3">
        <v>1057401</v>
      </c>
      <c r="AC518" s="3">
        <v>5484686</v>
      </c>
      <c r="AD518" s="2">
        <v>2240.584069</v>
      </c>
      <c r="AE518" s="3">
        <v>200344294</v>
      </c>
      <c r="AF518" s="3">
        <v>10507838</v>
      </c>
      <c r="AG518" s="3">
        <v>0</v>
      </c>
      <c r="AH518" s="3">
        <v>10928152</v>
      </c>
      <c r="AI518" s="4">
        <v>1.04</v>
      </c>
      <c r="AJ518" s="3">
        <v>969962932</v>
      </c>
      <c r="AK518" s="3">
        <v>1273612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5140</v>
      </c>
      <c r="AR518" s="3">
        <v>5578</v>
      </c>
      <c r="AS518" s="3">
        <v>23521200</v>
      </c>
      <c r="AT518" s="2">
        <v>4282.2759999999998</v>
      </c>
      <c r="AV518" s="5" t="s">
        <v>1594</v>
      </c>
      <c r="AX518" s="3">
        <v>0</v>
      </c>
      <c r="AZ518" s="3">
        <v>0</v>
      </c>
      <c r="BA518" s="3">
        <f t="shared" si="215"/>
        <v>5868</v>
      </c>
      <c r="BB518" s="3">
        <f t="shared" si="201"/>
        <v>5140</v>
      </c>
      <c r="BC518" s="3">
        <f t="shared" si="202"/>
        <v>5578</v>
      </c>
      <c r="BD518" s="3">
        <f t="shared" si="203"/>
        <v>5868</v>
      </c>
      <c r="BE518" s="3">
        <f t="shared" si="204"/>
        <v>23521200.55384</v>
      </c>
      <c r="BF518" s="3">
        <f t="shared" si="216"/>
        <v>22909971.55384</v>
      </c>
      <c r="BG518" s="2">
        <f t="shared" si="205"/>
        <v>4282.1973468946435</v>
      </c>
      <c r="BH518" s="6">
        <f t="shared" si="206"/>
        <v>1.4999999999999999E-2</v>
      </c>
      <c r="BI518" s="3">
        <f t="shared" si="217"/>
        <v>11229604.452421334</v>
      </c>
      <c r="BJ518" s="3">
        <f t="shared" si="207"/>
        <v>2201049436.3038468</v>
      </c>
      <c r="BK518" s="3">
        <f t="shared" si="218"/>
        <v>0</v>
      </c>
      <c r="BL518" s="3">
        <f t="shared" si="219"/>
        <v>0</v>
      </c>
      <c r="BM518" s="3">
        <f t="shared" si="208"/>
        <v>0</v>
      </c>
      <c r="BN518" s="3">
        <f t="shared" si="209"/>
        <v>0</v>
      </c>
      <c r="BO518" s="3">
        <f t="shared" si="220"/>
        <v>0</v>
      </c>
      <c r="BP518" s="3">
        <f t="shared" si="221"/>
        <v>0</v>
      </c>
      <c r="BQ518" s="3">
        <f t="shared" si="210"/>
        <v>1368162052.3328385</v>
      </c>
      <c r="BR518" s="3">
        <f t="shared" si="222"/>
        <v>0</v>
      </c>
      <c r="BS518" s="3">
        <f t="shared" si="223"/>
        <v>0</v>
      </c>
      <c r="BT518" s="3">
        <f t="shared" si="211"/>
        <v>0</v>
      </c>
      <c r="BU518" s="3">
        <f t="shared" si="212"/>
        <v>0</v>
      </c>
      <c r="BV518" s="3">
        <f t="shared" si="213"/>
        <v>0</v>
      </c>
      <c r="BW518" s="3">
        <f t="shared" si="224"/>
        <v>0</v>
      </c>
      <c r="BX518" s="3">
        <f t="shared" si="214"/>
        <v>0</v>
      </c>
      <c r="BY518" s="3">
        <f t="shared" si="225"/>
        <v>13821571.23384</v>
      </c>
    </row>
    <row r="519" spans="1:77" x14ac:dyDescent="0.25">
      <c r="A519">
        <v>34903</v>
      </c>
      <c r="B519" t="s">
        <v>581</v>
      </c>
      <c r="C519" s="37">
        <v>42779.493055555555</v>
      </c>
      <c r="D519" s="5" t="s">
        <v>75</v>
      </c>
      <c r="E519" s="2">
        <v>1016.766</v>
      </c>
      <c r="F519" s="2">
        <v>87.956999999999994</v>
      </c>
      <c r="G519" s="2">
        <v>7.8259999999999996</v>
      </c>
      <c r="H519" s="2">
        <v>0</v>
      </c>
      <c r="I519" s="2">
        <v>0</v>
      </c>
      <c r="J519" s="2">
        <v>0</v>
      </c>
      <c r="K519" s="2">
        <v>0</v>
      </c>
      <c r="L519" s="2">
        <v>115</v>
      </c>
      <c r="M519" s="2">
        <v>58</v>
      </c>
      <c r="N519" s="2">
        <v>799.60400000000004</v>
      </c>
      <c r="O519" s="2">
        <v>0</v>
      </c>
      <c r="P519" s="2">
        <v>38.774999999999999</v>
      </c>
      <c r="Q519" s="2">
        <v>0</v>
      </c>
      <c r="R519" s="3">
        <v>87221</v>
      </c>
      <c r="S519" s="3">
        <v>0</v>
      </c>
      <c r="T519" s="3">
        <v>-3710</v>
      </c>
      <c r="U519" s="3">
        <v>-144</v>
      </c>
      <c r="V519" s="3">
        <v>0</v>
      </c>
      <c r="W519" s="3">
        <v>104380</v>
      </c>
      <c r="X519" s="3">
        <v>23013</v>
      </c>
      <c r="Y519" s="4">
        <v>0.98</v>
      </c>
      <c r="Z519" s="4">
        <v>1.04</v>
      </c>
      <c r="AA519" s="5" t="s">
        <v>75</v>
      </c>
      <c r="AB519" s="3">
        <v>220236</v>
      </c>
      <c r="AC519" s="3">
        <v>2982552</v>
      </c>
      <c r="AD519" s="2">
        <v>1279.1114674</v>
      </c>
      <c r="AE519" s="3">
        <v>144114276</v>
      </c>
      <c r="AF519" s="3">
        <v>3504707</v>
      </c>
      <c r="AG519" s="3">
        <v>282522</v>
      </c>
      <c r="AH519" s="3">
        <v>4001803</v>
      </c>
      <c r="AI519" s="4">
        <v>1.119</v>
      </c>
      <c r="AJ519" s="3">
        <v>330135955</v>
      </c>
      <c r="AK519" s="3">
        <v>451872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5037</v>
      </c>
      <c r="AR519" s="3">
        <v>5180</v>
      </c>
      <c r="AS519" s="3">
        <v>8730227</v>
      </c>
      <c r="AT519" s="2">
        <v>1672.5029999999999</v>
      </c>
      <c r="AV519" s="5" t="s">
        <v>1387</v>
      </c>
      <c r="BA519" s="3">
        <f t="shared" si="215"/>
        <v>5935</v>
      </c>
      <c r="BB519" s="3">
        <f t="shared" si="201"/>
        <v>5037</v>
      </c>
      <c r="BC519" s="3">
        <f t="shared" si="202"/>
        <v>5180</v>
      </c>
      <c r="BD519" s="3">
        <f t="shared" si="203"/>
        <v>5935</v>
      </c>
      <c r="BE519" s="3">
        <f t="shared" si="204"/>
        <v>8730229.3065000009</v>
      </c>
      <c r="BF519" s="3">
        <f t="shared" si="216"/>
        <v>8542338.3065000009</v>
      </c>
      <c r="BG519" s="2">
        <f t="shared" si="205"/>
        <v>1672.5089641193874</v>
      </c>
      <c r="BH519" s="6">
        <f t="shared" si="206"/>
        <v>1.4999999999999999E-2</v>
      </c>
      <c r="BI519" s="3">
        <f t="shared" si="217"/>
        <v>3735950.3881944725</v>
      </c>
      <c r="BJ519" s="3">
        <f t="shared" si="207"/>
        <v>859669607.55736518</v>
      </c>
      <c r="BK519" s="3">
        <f t="shared" si="218"/>
        <v>0</v>
      </c>
      <c r="BL519" s="3">
        <f t="shared" si="219"/>
        <v>0</v>
      </c>
      <c r="BM519" s="3">
        <f t="shared" si="208"/>
        <v>0</v>
      </c>
      <c r="BN519" s="3">
        <f t="shared" si="209"/>
        <v>0</v>
      </c>
      <c r="BO519" s="3">
        <f t="shared" si="220"/>
        <v>0</v>
      </c>
      <c r="BP519" s="3">
        <f t="shared" si="221"/>
        <v>0</v>
      </c>
      <c r="BQ519" s="3">
        <f t="shared" si="210"/>
        <v>534366614.03614426</v>
      </c>
      <c r="BR519" s="3">
        <f t="shared" si="222"/>
        <v>0</v>
      </c>
      <c r="BS519" s="3">
        <f t="shared" si="223"/>
        <v>0</v>
      </c>
      <c r="BT519" s="3">
        <f t="shared" si="211"/>
        <v>0</v>
      </c>
      <c r="BU519" s="3">
        <f t="shared" si="212"/>
        <v>0</v>
      </c>
      <c r="BV519" s="3">
        <f t="shared" si="213"/>
        <v>0</v>
      </c>
      <c r="BW519" s="3">
        <f t="shared" si="224"/>
        <v>0</v>
      </c>
      <c r="BX519" s="3">
        <f t="shared" si="214"/>
        <v>0</v>
      </c>
      <c r="BY519" s="3">
        <f t="shared" si="225"/>
        <v>5494896.9475000016</v>
      </c>
    </row>
    <row r="520" spans="1:77" x14ac:dyDescent="0.25">
      <c r="A520">
        <v>146905</v>
      </c>
      <c r="B520" t="s">
        <v>582</v>
      </c>
      <c r="C520" s="37">
        <v>42779.493055555555</v>
      </c>
      <c r="D520" s="5" t="s">
        <v>75</v>
      </c>
      <c r="E520" s="2">
        <v>413.92599999999999</v>
      </c>
      <c r="F520" s="2">
        <v>40.832999999999998</v>
      </c>
      <c r="G520" s="2">
        <v>9.6240000000000006</v>
      </c>
      <c r="H520" s="2">
        <v>0</v>
      </c>
      <c r="I520" s="2">
        <v>0</v>
      </c>
      <c r="J520" s="2">
        <v>0</v>
      </c>
      <c r="K520" s="2">
        <v>0</v>
      </c>
      <c r="L520" s="2">
        <v>42.779000000000003</v>
      </c>
      <c r="M520" s="2">
        <v>14.086</v>
      </c>
      <c r="N520" s="2">
        <v>388.61500000000001</v>
      </c>
      <c r="O520" s="2">
        <v>0</v>
      </c>
      <c r="P520" s="2">
        <v>10.048</v>
      </c>
      <c r="Q520" s="2">
        <v>0</v>
      </c>
      <c r="R520" s="3">
        <v>48788</v>
      </c>
      <c r="S520" s="3">
        <v>0</v>
      </c>
      <c r="T520" s="3">
        <v>-3072</v>
      </c>
      <c r="U520" s="3">
        <v>-119</v>
      </c>
      <c r="V520" s="3">
        <v>0</v>
      </c>
      <c r="W520" s="3">
        <v>123794</v>
      </c>
      <c r="X520" s="3">
        <v>7171</v>
      </c>
      <c r="Y520" s="4">
        <v>1</v>
      </c>
      <c r="Z520" s="4">
        <v>1.1000000000000001</v>
      </c>
      <c r="AA520" s="5" t="s">
        <v>75</v>
      </c>
      <c r="AB520" s="3">
        <v>480651</v>
      </c>
      <c r="AC520" s="3">
        <v>2932125</v>
      </c>
      <c r="AD520" s="2">
        <v>1152.1644435999999</v>
      </c>
      <c r="AE520" s="3">
        <v>137743685</v>
      </c>
      <c r="AF520" s="3">
        <v>2838209</v>
      </c>
      <c r="AG520" s="3">
        <v>312202</v>
      </c>
      <c r="AH520" s="3">
        <v>3320704</v>
      </c>
      <c r="AI520" s="4">
        <v>1.17</v>
      </c>
      <c r="AJ520" s="3">
        <v>273309264</v>
      </c>
      <c r="AK520" s="3">
        <v>170539</v>
      </c>
      <c r="AL520" s="3">
        <v>0</v>
      </c>
      <c r="AM520" s="3">
        <v>0</v>
      </c>
      <c r="AN520" s="3">
        <v>91087</v>
      </c>
      <c r="AO520" s="3">
        <v>0</v>
      </c>
      <c r="AP520" s="3">
        <v>0</v>
      </c>
      <c r="AQ520" s="3">
        <v>5140</v>
      </c>
      <c r="AR520" s="3">
        <v>5505</v>
      </c>
      <c r="AS520" s="3">
        <v>4476681</v>
      </c>
      <c r="AT520" s="2">
        <v>810.21299999999997</v>
      </c>
      <c r="AU520" s="2">
        <v>802.85299999999995</v>
      </c>
      <c r="AV520" s="5" t="s">
        <v>1406</v>
      </c>
      <c r="AW520" s="3">
        <v>0</v>
      </c>
      <c r="AX520" s="3">
        <v>14142</v>
      </c>
      <c r="AY520" s="3">
        <v>0</v>
      </c>
      <c r="AZ520" s="3">
        <v>607</v>
      </c>
      <c r="BA520" s="3">
        <f t="shared" si="215"/>
        <v>7137</v>
      </c>
      <c r="BB520" s="3">
        <f t="shared" si="201"/>
        <v>5140</v>
      </c>
      <c r="BC520" s="3">
        <f t="shared" si="202"/>
        <v>5505</v>
      </c>
      <c r="BD520" s="3">
        <f t="shared" si="203"/>
        <v>7137</v>
      </c>
      <c r="BE520" s="3">
        <f t="shared" si="204"/>
        <v>4476678.7682900019</v>
      </c>
      <c r="BF520" s="3">
        <f t="shared" si="216"/>
        <v>4307168.7682900019</v>
      </c>
      <c r="BG520" s="2">
        <f t="shared" si="205"/>
        <v>810.19044481046706</v>
      </c>
      <c r="BH520" s="6">
        <f t="shared" si="206"/>
        <v>1.4999999999999999E-2</v>
      </c>
      <c r="BI520" s="3">
        <f t="shared" si="217"/>
        <v>2229290.7472530045</v>
      </c>
      <c r="BJ520" s="3">
        <f t="shared" si="207"/>
        <v>416437888.63258004</v>
      </c>
      <c r="BK520" s="3">
        <f t="shared" si="218"/>
        <v>0</v>
      </c>
      <c r="BL520" s="3">
        <f t="shared" si="219"/>
        <v>0</v>
      </c>
      <c r="BM520" s="3">
        <f t="shared" si="208"/>
        <v>0</v>
      </c>
      <c r="BN520" s="3">
        <f t="shared" si="209"/>
        <v>0</v>
      </c>
      <c r="BO520" s="3">
        <f t="shared" si="220"/>
        <v>0</v>
      </c>
      <c r="BP520" s="3">
        <f t="shared" si="221"/>
        <v>0</v>
      </c>
      <c r="BQ520" s="3">
        <f t="shared" si="210"/>
        <v>258855847.11694422</v>
      </c>
      <c r="BR520" s="3">
        <f t="shared" si="222"/>
        <v>14453416.883055776</v>
      </c>
      <c r="BS520" s="3">
        <f t="shared" si="223"/>
        <v>16510.181878517589</v>
      </c>
      <c r="BT520" s="3">
        <f t="shared" si="211"/>
        <v>364.96581762409636</v>
      </c>
      <c r="BU520" s="3">
        <f t="shared" si="212"/>
        <v>607</v>
      </c>
      <c r="BV520" s="3">
        <f t="shared" si="213"/>
        <v>452.87473281826129</v>
      </c>
      <c r="BW520" s="3">
        <f t="shared" si="224"/>
        <v>15450.307145699328</v>
      </c>
      <c r="BX520" s="3">
        <f t="shared" si="214"/>
        <v>15450.307145699328</v>
      </c>
      <c r="BY520" s="3">
        <f t="shared" si="225"/>
        <v>1743586.1282900018</v>
      </c>
    </row>
    <row r="521" spans="1:77" x14ac:dyDescent="0.25">
      <c r="A521">
        <v>101913</v>
      </c>
      <c r="B521" t="s">
        <v>583</v>
      </c>
      <c r="C521" s="37">
        <v>42779.493055555555</v>
      </c>
      <c r="D521" s="5" t="s">
        <v>75</v>
      </c>
      <c r="E521" s="2">
        <v>36992.663</v>
      </c>
      <c r="F521" s="2">
        <v>2479.848</v>
      </c>
      <c r="G521" s="2">
        <v>781.4</v>
      </c>
      <c r="H521" s="2">
        <v>15.88</v>
      </c>
      <c r="I521" s="2">
        <v>0</v>
      </c>
      <c r="J521" s="2">
        <v>0</v>
      </c>
      <c r="K521" s="2">
        <v>0</v>
      </c>
      <c r="L521" s="2">
        <v>1699.93</v>
      </c>
      <c r="M521" s="2">
        <v>1917.58</v>
      </c>
      <c r="N521" s="2">
        <v>14601.04</v>
      </c>
      <c r="O521" s="2">
        <v>2.7690000000000001</v>
      </c>
      <c r="P521" s="2">
        <v>3146.59</v>
      </c>
      <c r="Q521" s="2">
        <v>0</v>
      </c>
      <c r="R521" s="3">
        <v>3154371</v>
      </c>
      <c r="S521" s="3">
        <v>0</v>
      </c>
      <c r="T521" s="3">
        <v>-145382</v>
      </c>
      <c r="U521" s="3">
        <v>-5618</v>
      </c>
      <c r="V521" s="3">
        <v>0</v>
      </c>
      <c r="W521" s="3">
        <v>3129106</v>
      </c>
      <c r="X521" s="3">
        <v>1801108</v>
      </c>
      <c r="Y521" s="4">
        <v>1</v>
      </c>
      <c r="Z521" s="4">
        <v>1.1599999999999999</v>
      </c>
      <c r="AA521" s="5" t="s">
        <v>75</v>
      </c>
      <c r="AB521" s="3">
        <v>12708031</v>
      </c>
      <c r="AC521" s="3">
        <v>54087196</v>
      </c>
      <c r="AD521" s="2">
        <v>22607.3610496</v>
      </c>
      <c r="AE521" s="3">
        <v>3112455268</v>
      </c>
      <c r="AF521" s="3">
        <v>130072809</v>
      </c>
      <c r="AG521" s="3">
        <v>14308009</v>
      </c>
      <c r="AH521" s="3">
        <v>152185187</v>
      </c>
      <c r="AI521" s="4">
        <v>1.17</v>
      </c>
      <c r="AJ521" s="3">
        <v>12937822576</v>
      </c>
      <c r="AK521" s="3">
        <v>14911942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5140</v>
      </c>
      <c r="AR521" s="3">
        <v>5724</v>
      </c>
      <c r="AS521" s="3">
        <v>270364488</v>
      </c>
      <c r="AT521" s="2">
        <v>48784.565999999999</v>
      </c>
      <c r="AV521" s="5" t="s">
        <v>1450</v>
      </c>
      <c r="BA521" s="3">
        <f t="shared" si="215"/>
        <v>5724</v>
      </c>
      <c r="BB521" s="3">
        <f t="shared" si="201"/>
        <v>5140</v>
      </c>
      <c r="BC521" s="3">
        <f t="shared" si="202"/>
        <v>5724</v>
      </c>
      <c r="BD521" s="3">
        <f t="shared" si="203"/>
        <v>5724</v>
      </c>
      <c r="BE521" s="3">
        <f t="shared" si="204"/>
        <v>270364488.45635998</v>
      </c>
      <c r="BF521" s="3">
        <f t="shared" si="216"/>
        <v>264226393.45635998</v>
      </c>
      <c r="BG521" s="2">
        <f t="shared" si="205"/>
        <v>48783.529016161978</v>
      </c>
      <c r="BH521" s="6">
        <f t="shared" si="206"/>
        <v>1.4999999999999999E-2</v>
      </c>
      <c r="BI521" s="3">
        <f t="shared" si="217"/>
        <v>129222832.83491069</v>
      </c>
      <c r="BJ521" s="3">
        <f t="shared" si="207"/>
        <v>25074733914.307255</v>
      </c>
      <c r="BK521" s="3">
        <f t="shared" si="218"/>
        <v>0</v>
      </c>
      <c r="BL521" s="3">
        <f t="shared" si="219"/>
        <v>0</v>
      </c>
      <c r="BM521" s="3">
        <f t="shared" si="208"/>
        <v>0</v>
      </c>
      <c r="BN521" s="3">
        <f t="shared" si="209"/>
        <v>0</v>
      </c>
      <c r="BO521" s="3">
        <f t="shared" si="220"/>
        <v>0</v>
      </c>
      <c r="BP521" s="3">
        <f t="shared" si="221"/>
        <v>0</v>
      </c>
      <c r="BQ521" s="3">
        <f t="shared" si="210"/>
        <v>15586337520.663752</v>
      </c>
      <c r="BR521" s="3">
        <f t="shared" si="222"/>
        <v>0</v>
      </c>
      <c r="BS521" s="3">
        <f t="shared" si="223"/>
        <v>0</v>
      </c>
      <c r="BT521" s="3">
        <f t="shared" si="211"/>
        <v>0</v>
      </c>
      <c r="BU521" s="3">
        <f t="shared" si="212"/>
        <v>0</v>
      </c>
      <c r="BV521" s="3">
        <f t="shared" si="213"/>
        <v>0</v>
      </c>
      <c r="BW521" s="3">
        <f t="shared" si="224"/>
        <v>0</v>
      </c>
      <c r="BX521" s="3">
        <f t="shared" si="214"/>
        <v>0</v>
      </c>
      <c r="BY521" s="3">
        <f t="shared" si="225"/>
        <v>140986262.69635999</v>
      </c>
    </row>
    <row r="522" spans="1:77" x14ac:dyDescent="0.25">
      <c r="A522">
        <v>133902</v>
      </c>
      <c r="B522" t="s">
        <v>584</v>
      </c>
      <c r="C522" s="37">
        <v>42779.493055555555</v>
      </c>
      <c r="D522" s="5" t="s">
        <v>75</v>
      </c>
      <c r="E522" s="2">
        <v>156.87799999999999</v>
      </c>
      <c r="F522" s="2">
        <v>9.61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8</v>
      </c>
      <c r="N522" s="2">
        <v>75</v>
      </c>
      <c r="O522" s="2">
        <v>0</v>
      </c>
      <c r="P522" s="2">
        <v>20</v>
      </c>
      <c r="Q522" s="2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20591</v>
      </c>
      <c r="X522" s="3">
        <v>14294</v>
      </c>
      <c r="Y522" s="4">
        <v>0.98670000000000002</v>
      </c>
      <c r="Z522" s="4">
        <v>1.05</v>
      </c>
      <c r="AA522" s="5" t="s">
        <v>75</v>
      </c>
      <c r="AB522" s="3">
        <v>409058</v>
      </c>
      <c r="AC522" s="3">
        <v>416261</v>
      </c>
      <c r="AD522" s="2">
        <v>317.44818190000001</v>
      </c>
      <c r="AE522" s="3">
        <v>82816199</v>
      </c>
      <c r="AF522" s="3">
        <v>3808369</v>
      </c>
      <c r="AG522" s="3">
        <v>0</v>
      </c>
      <c r="AH522" s="3">
        <v>4014091</v>
      </c>
      <c r="AI522" s="4">
        <v>1.04</v>
      </c>
      <c r="AJ522" s="3">
        <v>354066282</v>
      </c>
      <c r="AK522" s="3">
        <v>58568</v>
      </c>
      <c r="AL522" s="3">
        <v>36</v>
      </c>
      <c r="AM522" s="3">
        <v>2623</v>
      </c>
      <c r="AN522" s="3">
        <v>50750</v>
      </c>
      <c r="AO522" s="3">
        <v>0</v>
      </c>
      <c r="AP522" s="3">
        <v>0</v>
      </c>
      <c r="AQ522" s="3">
        <v>5072</v>
      </c>
      <c r="AR522" s="3">
        <v>5252</v>
      </c>
      <c r="AS522" s="3">
        <v>1338841</v>
      </c>
      <c r="AT522" s="2">
        <v>255.46299999999999</v>
      </c>
      <c r="AU522" s="2">
        <v>247.88299999999899</v>
      </c>
      <c r="AV522" s="5" t="s">
        <v>1707</v>
      </c>
      <c r="AW522" s="3">
        <v>2114474</v>
      </c>
      <c r="AX522" s="3">
        <v>0</v>
      </c>
      <c r="AY522" s="3">
        <v>35277</v>
      </c>
      <c r="AZ522" s="3">
        <v>0</v>
      </c>
      <c r="BA522" s="3">
        <f t="shared" si="215"/>
        <v>7147</v>
      </c>
      <c r="BB522" s="3">
        <f t="shared" si="201"/>
        <v>5072</v>
      </c>
      <c r="BC522" s="3">
        <f t="shared" si="202"/>
        <v>5252</v>
      </c>
      <c r="BD522" s="3">
        <f t="shared" si="203"/>
        <v>7147</v>
      </c>
      <c r="BE522" s="3">
        <f t="shared" si="204"/>
        <v>1338840.8560000001</v>
      </c>
      <c r="BF522" s="3">
        <f t="shared" si="216"/>
        <v>1318249.8560000001</v>
      </c>
      <c r="BG522" s="2">
        <f t="shared" si="205"/>
        <v>255.45344888412649</v>
      </c>
      <c r="BH522" s="6">
        <f t="shared" si="206"/>
        <v>1.4999999999999999E-2</v>
      </c>
      <c r="BI522" s="3">
        <f t="shared" si="217"/>
        <v>605573.73084164201</v>
      </c>
      <c r="BJ522" s="3">
        <f t="shared" si="207"/>
        <v>131303072.72644101</v>
      </c>
      <c r="BK522" s="3">
        <f t="shared" si="218"/>
        <v>222763209.27355897</v>
      </c>
      <c r="BL522" s="3">
        <f t="shared" si="219"/>
        <v>2396061.2565133623</v>
      </c>
      <c r="BM522" s="3">
        <f t="shared" si="208"/>
        <v>5528.6305573711752</v>
      </c>
      <c r="BN522" s="3">
        <f t="shared" si="209"/>
        <v>34671.316618452758</v>
      </c>
      <c r="BO522" s="3">
        <f t="shared" si="220"/>
        <v>30293.311429176152</v>
      </c>
      <c r="BP522" s="3">
        <f t="shared" si="221"/>
        <v>2266961.9398949095</v>
      </c>
      <c r="BQ522" s="3">
        <f t="shared" si="210"/>
        <v>81617376.918478414</v>
      </c>
      <c r="BR522" s="3">
        <f t="shared" si="222"/>
        <v>272448905.08152157</v>
      </c>
      <c r="BS522" s="3">
        <f t="shared" si="223"/>
        <v>0</v>
      </c>
      <c r="BT522" s="3">
        <f t="shared" si="211"/>
        <v>0</v>
      </c>
      <c r="BU522" s="3">
        <f t="shared" si="212"/>
        <v>0</v>
      </c>
      <c r="BV522" s="3">
        <f t="shared" si="213"/>
        <v>0</v>
      </c>
      <c r="BW522" s="3">
        <f t="shared" si="224"/>
        <v>0</v>
      </c>
      <c r="BX522" s="3">
        <f t="shared" si="214"/>
        <v>2266961.9398949095</v>
      </c>
      <c r="BY522" s="3">
        <f t="shared" si="225"/>
        <v>0</v>
      </c>
    </row>
    <row r="523" spans="1:77" x14ac:dyDescent="0.25">
      <c r="A523">
        <v>3904</v>
      </c>
      <c r="B523" t="s">
        <v>585</v>
      </c>
      <c r="C523" s="37">
        <v>42779.493055555555</v>
      </c>
      <c r="D523" s="5" t="s">
        <v>75</v>
      </c>
      <c r="E523" s="2">
        <v>1517.9749999999999</v>
      </c>
      <c r="F523" s="2">
        <v>115.325</v>
      </c>
      <c r="G523" s="2">
        <v>42</v>
      </c>
      <c r="H523" s="2">
        <v>0</v>
      </c>
      <c r="I523" s="2">
        <v>0</v>
      </c>
      <c r="J523" s="2">
        <v>0</v>
      </c>
      <c r="K523" s="2">
        <v>0</v>
      </c>
      <c r="L523" s="2">
        <v>109</v>
      </c>
      <c r="M523" s="2">
        <v>83.25</v>
      </c>
      <c r="N523" s="2">
        <v>950</v>
      </c>
      <c r="O523" s="2">
        <v>0.3</v>
      </c>
      <c r="P523" s="2">
        <v>15</v>
      </c>
      <c r="Q523" s="2">
        <v>0</v>
      </c>
      <c r="R523" s="3">
        <v>151250</v>
      </c>
      <c r="S523" s="3">
        <v>0</v>
      </c>
      <c r="T523" s="3">
        <v>-2813</v>
      </c>
      <c r="U523" s="3">
        <v>-109</v>
      </c>
      <c r="V523" s="3">
        <v>0</v>
      </c>
      <c r="W523" s="3">
        <v>150401</v>
      </c>
      <c r="X523" s="3">
        <v>8619</v>
      </c>
      <c r="Y523" s="4">
        <v>1</v>
      </c>
      <c r="Z523" s="4">
        <v>1.04</v>
      </c>
      <c r="AA523" s="5" t="s">
        <v>75</v>
      </c>
      <c r="AB523" s="3">
        <v>194913</v>
      </c>
      <c r="AC523" s="3">
        <v>4172951</v>
      </c>
      <c r="AD523" s="2">
        <v>1769.1262268</v>
      </c>
      <c r="AE523" s="3">
        <v>86666680</v>
      </c>
      <c r="AF523" s="3">
        <v>2250653</v>
      </c>
      <c r="AG523" s="3">
        <v>247572</v>
      </c>
      <c r="AH523" s="3">
        <v>2633264</v>
      </c>
      <c r="AI523" s="4">
        <v>1.17</v>
      </c>
      <c r="AJ523" s="3">
        <v>250262419</v>
      </c>
      <c r="AK523" s="3">
        <v>620127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5140</v>
      </c>
      <c r="AR523" s="3">
        <v>5286</v>
      </c>
      <c r="AS523" s="3">
        <v>11956575</v>
      </c>
      <c r="AT523" s="2">
        <v>2236.741</v>
      </c>
      <c r="AV523" s="5" t="s">
        <v>1277</v>
      </c>
      <c r="BA523" s="3">
        <f t="shared" si="215"/>
        <v>5746</v>
      </c>
      <c r="BB523" s="3">
        <f t="shared" si="201"/>
        <v>5140</v>
      </c>
      <c r="BC523" s="3">
        <f t="shared" si="202"/>
        <v>5286</v>
      </c>
      <c r="BD523" s="3">
        <f t="shared" si="203"/>
        <v>5746</v>
      </c>
      <c r="BE523" s="3">
        <f t="shared" si="204"/>
        <v>11956575.798</v>
      </c>
      <c r="BF523" s="3">
        <f t="shared" si="216"/>
        <v>11657737.798</v>
      </c>
      <c r="BG523" s="2">
        <f t="shared" si="205"/>
        <v>2236.7205620961176</v>
      </c>
      <c r="BH523" s="6">
        <f t="shared" si="206"/>
        <v>1.4999999999999999E-2</v>
      </c>
      <c r="BI523" s="3">
        <f t="shared" si="217"/>
        <v>4902198.6957254196</v>
      </c>
      <c r="BJ523" s="3">
        <f t="shared" si="207"/>
        <v>1149674368.9174044</v>
      </c>
      <c r="BK523" s="3">
        <f t="shared" si="218"/>
        <v>0</v>
      </c>
      <c r="BL523" s="3">
        <f t="shared" si="219"/>
        <v>0</v>
      </c>
      <c r="BM523" s="3">
        <f t="shared" si="208"/>
        <v>0</v>
      </c>
      <c r="BN523" s="3">
        <f t="shared" si="209"/>
        <v>0</v>
      </c>
      <c r="BO523" s="3">
        <f t="shared" si="220"/>
        <v>0</v>
      </c>
      <c r="BP523" s="3">
        <f t="shared" si="221"/>
        <v>0</v>
      </c>
      <c r="BQ523" s="3">
        <f t="shared" si="210"/>
        <v>714632219.58970964</v>
      </c>
      <c r="BR523" s="3">
        <f t="shared" si="222"/>
        <v>0</v>
      </c>
      <c r="BS523" s="3">
        <f t="shared" si="223"/>
        <v>0</v>
      </c>
      <c r="BT523" s="3">
        <f t="shared" si="211"/>
        <v>0</v>
      </c>
      <c r="BU523" s="3">
        <f t="shared" si="212"/>
        <v>0</v>
      </c>
      <c r="BV523" s="3">
        <f t="shared" si="213"/>
        <v>0</v>
      </c>
      <c r="BW523" s="3">
        <f t="shared" si="224"/>
        <v>0</v>
      </c>
      <c r="BX523" s="3">
        <f t="shared" si="214"/>
        <v>0</v>
      </c>
      <c r="BY523" s="3">
        <f t="shared" si="225"/>
        <v>9453951.6080000009</v>
      </c>
    </row>
    <row r="524" spans="1:77" x14ac:dyDescent="0.25">
      <c r="A524">
        <v>236902</v>
      </c>
      <c r="B524" t="s">
        <v>586</v>
      </c>
      <c r="C524" s="37">
        <v>42779.493055555555</v>
      </c>
      <c r="D524" s="5" t="s">
        <v>75</v>
      </c>
      <c r="E524" s="2">
        <v>5715.8419999999996</v>
      </c>
      <c r="F524" s="2">
        <v>454.76499999999999</v>
      </c>
      <c r="G524" s="2">
        <v>185.62799999999999</v>
      </c>
      <c r="H524" s="2">
        <v>0.75800000000000001</v>
      </c>
      <c r="I524" s="2">
        <v>0</v>
      </c>
      <c r="J524" s="2">
        <v>13.817</v>
      </c>
      <c r="K524" s="2">
        <v>0</v>
      </c>
      <c r="L524" s="2">
        <v>352.69400000000002</v>
      </c>
      <c r="M524" s="2">
        <v>310.84399999999999</v>
      </c>
      <c r="N524" s="2">
        <v>4950.6980000000003</v>
      </c>
      <c r="O524" s="2">
        <v>2.0630000000000002</v>
      </c>
      <c r="P524" s="2">
        <v>703.22799999999995</v>
      </c>
      <c r="Q524" s="2">
        <v>0</v>
      </c>
      <c r="R524" s="3">
        <v>481086</v>
      </c>
      <c r="S524" s="3">
        <v>0</v>
      </c>
      <c r="T524" s="3">
        <v>-25423</v>
      </c>
      <c r="U524" s="3">
        <v>-983</v>
      </c>
      <c r="V524" s="3">
        <v>0</v>
      </c>
      <c r="W524" s="3">
        <v>715813</v>
      </c>
      <c r="X524" s="3">
        <v>383259</v>
      </c>
      <c r="Y524" s="4">
        <v>0.99</v>
      </c>
      <c r="Z524" s="4">
        <v>1.1000000000000001</v>
      </c>
      <c r="AA524" s="5" t="s">
        <v>76</v>
      </c>
      <c r="AB524" s="3">
        <v>1902617</v>
      </c>
      <c r="AC524" s="3">
        <v>17805541</v>
      </c>
      <c r="AD524" s="2">
        <v>7489.3180328999997</v>
      </c>
      <c r="AE524" s="3">
        <v>690980226</v>
      </c>
      <c r="AF524" s="3">
        <v>22911555</v>
      </c>
      <c r="AG524" s="3">
        <v>0</v>
      </c>
      <c r="AH524" s="3">
        <v>24539125</v>
      </c>
      <c r="AI524" s="4">
        <v>1.04</v>
      </c>
      <c r="AJ524" s="3">
        <v>2262376175</v>
      </c>
      <c r="AK524" s="3">
        <v>2522335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5089</v>
      </c>
      <c r="AR524" s="3">
        <v>5450</v>
      </c>
      <c r="AS524" s="3">
        <v>44662534</v>
      </c>
      <c r="AT524" s="2">
        <v>8263.5740000000005</v>
      </c>
      <c r="AV524" s="5" t="s">
        <v>1605</v>
      </c>
      <c r="AX524" s="3">
        <v>0</v>
      </c>
      <c r="AZ524" s="3">
        <v>0</v>
      </c>
      <c r="BA524" s="3">
        <f t="shared" si="215"/>
        <v>5450</v>
      </c>
      <c r="BB524" s="3">
        <f t="shared" si="201"/>
        <v>5089</v>
      </c>
      <c r="BC524" s="3">
        <f t="shared" si="202"/>
        <v>5450</v>
      </c>
      <c r="BD524" s="3">
        <f t="shared" si="203"/>
        <v>5450</v>
      </c>
      <c r="BE524" s="3">
        <f t="shared" si="204"/>
        <v>44662534.549500011</v>
      </c>
      <c r="BF524" s="3">
        <f t="shared" si="216"/>
        <v>43491058.549500011</v>
      </c>
      <c r="BG524" s="2">
        <f t="shared" si="205"/>
        <v>8263.0510140270289</v>
      </c>
      <c r="BH524" s="6">
        <f t="shared" si="206"/>
        <v>1.4999999999999999E-2</v>
      </c>
      <c r="BI524" s="3">
        <f t="shared" si="217"/>
        <v>19221903.157749407</v>
      </c>
      <c r="BJ524" s="3">
        <f t="shared" si="207"/>
        <v>4247208221.2098927</v>
      </c>
      <c r="BK524" s="3">
        <f t="shared" si="218"/>
        <v>0</v>
      </c>
      <c r="BL524" s="3">
        <f t="shared" si="219"/>
        <v>0</v>
      </c>
      <c r="BM524" s="3">
        <f t="shared" si="208"/>
        <v>0</v>
      </c>
      <c r="BN524" s="3">
        <f t="shared" si="209"/>
        <v>0</v>
      </c>
      <c r="BO524" s="3">
        <f t="shared" si="220"/>
        <v>0</v>
      </c>
      <c r="BP524" s="3">
        <f t="shared" si="221"/>
        <v>0</v>
      </c>
      <c r="BQ524" s="3">
        <f t="shared" si="210"/>
        <v>2640044798.9816356</v>
      </c>
      <c r="BR524" s="3">
        <f t="shared" si="222"/>
        <v>0</v>
      </c>
      <c r="BS524" s="3">
        <f t="shared" si="223"/>
        <v>0</v>
      </c>
      <c r="BT524" s="3">
        <f t="shared" si="211"/>
        <v>0</v>
      </c>
      <c r="BU524" s="3">
        <f t="shared" si="212"/>
        <v>0</v>
      </c>
      <c r="BV524" s="3">
        <f t="shared" si="213"/>
        <v>0</v>
      </c>
      <c r="BW524" s="3">
        <f t="shared" si="224"/>
        <v>0</v>
      </c>
      <c r="BX524" s="3">
        <f t="shared" si="214"/>
        <v>0</v>
      </c>
      <c r="BY524" s="3">
        <f t="shared" si="225"/>
        <v>22265010.417000011</v>
      </c>
    </row>
    <row r="525" spans="1:77" x14ac:dyDescent="0.25">
      <c r="A525">
        <v>220916</v>
      </c>
      <c r="B525" t="s">
        <v>587</v>
      </c>
      <c r="C525" s="37">
        <v>42779.493055555555</v>
      </c>
      <c r="D525" s="5" t="s">
        <v>75</v>
      </c>
      <c r="E525" s="2">
        <v>21028.914000000001</v>
      </c>
      <c r="F525" s="2">
        <v>1804.027</v>
      </c>
      <c r="G525" s="2">
        <v>467.265999999999</v>
      </c>
      <c r="H525" s="2">
        <v>1.69</v>
      </c>
      <c r="I525" s="2">
        <v>0</v>
      </c>
      <c r="J525" s="2">
        <v>0</v>
      </c>
      <c r="K525" s="2">
        <v>0</v>
      </c>
      <c r="L525" s="2">
        <v>860.38099999999997</v>
      </c>
      <c r="M525" s="2">
        <v>1123.433</v>
      </c>
      <c r="N525" s="2">
        <v>14239.120999999999</v>
      </c>
      <c r="O525" s="2">
        <v>5.8609999999999998</v>
      </c>
      <c r="P525" s="2">
        <v>2700.32</v>
      </c>
      <c r="Q525" s="2">
        <v>0</v>
      </c>
      <c r="R525" s="3">
        <v>1724730</v>
      </c>
      <c r="S525" s="3">
        <v>0</v>
      </c>
      <c r="T525" s="3">
        <v>-107914</v>
      </c>
      <c r="U525" s="3">
        <v>-4170</v>
      </c>
      <c r="V525" s="3">
        <v>0</v>
      </c>
      <c r="W525" s="3">
        <v>962002</v>
      </c>
      <c r="X525" s="3">
        <v>1496247</v>
      </c>
      <c r="Y525" s="4">
        <v>0.98049999999999904</v>
      </c>
      <c r="Z525" s="4">
        <v>1.1399999999999999</v>
      </c>
      <c r="AA525" s="5" t="s">
        <v>75</v>
      </c>
      <c r="AB525" s="3">
        <v>16042235</v>
      </c>
      <c r="AC525" s="3">
        <v>47299387</v>
      </c>
      <c r="AD525" s="2">
        <v>20240.456254299999</v>
      </c>
      <c r="AE525" s="3">
        <v>4639269247</v>
      </c>
      <c r="AF525" s="3">
        <v>98666718</v>
      </c>
      <c r="AG525" s="3">
        <v>0</v>
      </c>
      <c r="AH525" s="3">
        <v>104654143</v>
      </c>
      <c r="AI525" s="4">
        <v>1.04</v>
      </c>
      <c r="AJ525" s="3">
        <v>9603429473</v>
      </c>
      <c r="AK525" s="3">
        <v>8418797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5040</v>
      </c>
      <c r="AR525" s="3">
        <v>5541</v>
      </c>
      <c r="AS525" s="3">
        <v>156514716</v>
      </c>
      <c r="AT525" s="2">
        <v>29163.53</v>
      </c>
      <c r="AU525" s="2">
        <v>29163.53</v>
      </c>
      <c r="AV525" s="5" t="s">
        <v>1323</v>
      </c>
      <c r="AW525" s="3">
        <v>0</v>
      </c>
      <c r="AX525" s="3">
        <v>0</v>
      </c>
      <c r="AY525" s="3">
        <v>0</v>
      </c>
      <c r="AZ525" s="3">
        <v>0</v>
      </c>
      <c r="BA525" s="3">
        <f t="shared" si="215"/>
        <v>5541</v>
      </c>
      <c r="BB525" s="3">
        <f t="shared" si="201"/>
        <v>5040</v>
      </c>
      <c r="BC525" s="3">
        <f t="shared" si="202"/>
        <v>5541</v>
      </c>
      <c r="BD525" s="3">
        <f t="shared" si="203"/>
        <v>5541</v>
      </c>
      <c r="BE525" s="3">
        <f t="shared" si="204"/>
        <v>156514716.20591995</v>
      </c>
      <c r="BF525" s="3">
        <f t="shared" si="216"/>
        <v>153935898.20591995</v>
      </c>
      <c r="BG525" s="2">
        <f t="shared" si="205"/>
        <v>29162.04274694054</v>
      </c>
      <c r="BH525" s="6">
        <f t="shared" si="206"/>
        <v>1.4999999999999999E-2</v>
      </c>
      <c r="BI525" s="3">
        <f t="shared" si="217"/>
        <v>82842539.464790687</v>
      </c>
      <c r="BJ525" s="3">
        <f t="shared" si="207"/>
        <v>14989289971.927437</v>
      </c>
      <c r="BK525" s="3">
        <f t="shared" si="218"/>
        <v>0</v>
      </c>
      <c r="BL525" s="3">
        <f t="shared" si="219"/>
        <v>0</v>
      </c>
      <c r="BM525" s="3">
        <f t="shared" si="208"/>
        <v>0</v>
      </c>
      <c r="BN525" s="3">
        <f t="shared" si="209"/>
        <v>0</v>
      </c>
      <c r="BO525" s="3">
        <f t="shared" si="220"/>
        <v>0</v>
      </c>
      <c r="BP525" s="3">
        <f t="shared" si="221"/>
        <v>0</v>
      </c>
      <c r="BQ525" s="3">
        <f t="shared" si="210"/>
        <v>9317272657.6475029</v>
      </c>
      <c r="BR525" s="3">
        <f t="shared" si="222"/>
        <v>286156815.3524971</v>
      </c>
      <c r="BS525" s="3">
        <f t="shared" si="223"/>
        <v>0</v>
      </c>
      <c r="BT525" s="3">
        <f t="shared" si="211"/>
        <v>0</v>
      </c>
      <c r="BU525" s="3">
        <f t="shared" si="212"/>
        <v>0</v>
      </c>
      <c r="BV525" s="3">
        <f t="shared" si="213"/>
        <v>0</v>
      </c>
      <c r="BW525" s="3">
        <f t="shared" si="224"/>
        <v>0</v>
      </c>
      <c r="BX525" s="3">
        <f t="shared" si="214"/>
        <v>0</v>
      </c>
      <c r="BY525" s="3">
        <f t="shared" si="225"/>
        <v>62353090.223155037</v>
      </c>
    </row>
    <row r="526" spans="1:77" x14ac:dyDescent="0.25">
      <c r="A526">
        <v>246906</v>
      </c>
      <c r="B526" t="s">
        <v>588</v>
      </c>
      <c r="C526" s="37">
        <v>42779.493055555555</v>
      </c>
      <c r="D526" s="5" t="s">
        <v>75</v>
      </c>
      <c r="E526" s="2">
        <v>5875.5749999999998</v>
      </c>
      <c r="F526" s="2">
        <v>423.55200000000002</v>
      </c>
      <c r="G526" s="2">
        <v>168.179</v>
      </c>
      <c r="H526" s="2">
        <v>0.193</v>
      </c>
      <c r="I526" s="2">
        <v>0</v>
      </c>
      <c r="J526" s="2">
        <v>0</v>
      </c>
      <c r="K526" s="2">
        <v>0</v>
      </c>
      <c r="L526" s="2">
        <v>260.399</v>
      </c>
      <c r="M526" s="2">
        <v>296.18700000000001</v>
      </c>
      <c r="N526" s="2">
        <v>3334.5229999999901</v>
      </c>
      <c r="O526" s="2">
        <v>0.28299999999999997</v>
      </c>
      <c r="P526" s="2">
        <v>482.32600000000002</v>
      </c>
      <c r="Q526" s="2">
        <v>0</v>
      </c>
      <c r="R526" s="3">
        <v>449962</v>
      </c>
      <c r="S526" s="3">
        <v>0</v>
      </c>
      <c r="T526" s="3">
        <v>-22426</v>
      </c>
      <c r="U526" s="3">
        <v>-867</v>
      </c>
      <c r="V526" s="3">
        <v>126927</v>
      </c>
      <c r="W526" s="3">
        <v>424007</v>
      </c>
      <c r="X526" s="3">
        <v>256742</v>
      </c>
      <c r="Y526" s="4">
        <v>0.99329999999999996</v>
      </c>
      <c r="Z526" s="4">
        <v>1.06</v>
      </c>
      <c r="AA526" s="5" t="s">
        <v>75</v>
      </c>
      <c r="AB526" s="3">
        <v>235586</v>
      </c>
      <c r="AC526" s="3">
        <v>2111771</v>
      </c>
      <c r="AD526" s="2">
        <v>837.96244369999999</v>
      </c>
      <c r="AE526" s="3">
        <v>66954601</v>
      </c>
      <c r="AF526" s="3">
        <v>21625569</v>
      </c>
      <c r="AG526" s="3">
        <v>2540727</v>
      </c>
      <c r="AH526" s="3">
        <v>25472582</v>
      </c>
      <c r="AI526" s="4">
        <v>1.17</v>
      </c>
      <c r="AJ526" s="3">
        <v>1995674293</v>
      </c>
      <c r="AK526" s="3">
        <v>2401054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5106</v>
      </c>
      <c r="AR526" s="3">
        <v>5323</v>
      </c>
      <c r="AS526" s="3">
        <v>41367440</v>
      </c>
      <c r="AT526" s="2">
        <v>7749.3720000000003</v>
      </c>
      <c r="AV526" s="5" t="s">
        <v>1699</v>
      </c>
      <c r="BA526" s="3">
        <f t="shared" si="215"/>
        <v>5323</v>
      </c>
      <c r="BB526" s="3">
        <f t="shared" si="201"/>
        <v>5106</v>
      </c>
      <c r="BC526" s="3">
        <f t="shared" si="202"/>
        <v>5323</v>
      </c>
      <c r="BD526" s="3">
        <f t="shared" si="203"/>
        <v>5323</v>
      </c>
      <c r="BE526" s="3">
        <f t="shared" si="204"/>
        <v>41367442.279059991</v>
      </c>
      <c r="BF526" s="3">
        <f t="shared" si="216"/>
        <v>40388972.279059991</v>
      </c>
      <c r="BG526" s="2">
        <f t="shared" si="205"/>
        <v>7748.8668353821513</v>
      </c>
      <c r="BH526" s="6">
        <f t="shared" si="206"/>
        <v>1.4999999999999999E-2</v>
      </c>
      <c r="BI526" s="3">
        <f t="shared" si="217"/>
        <v>19305595.199918244</v>
      </c>
      <c r="BJ526" s="3">
        <f t="shared" si="207"/>
        <v>3982917553.386426</v>
      </c>
      <c r="BK526" s="3">
        <f t="shared" si="218"/>
        <v>0</v>
      </c>
      <c r="BL526" s="3">
        <f t="shared" si="219"/>
        <v>0</v>
      </c>
      <c r="BM526" s="3">
        <f t="shared" si="208"/>
        <v>0</v>
      </c>
      <c r="BN526" s="3">
        <f t="shared" si="209"/>
        <v>0</v>
      </c>
      <c r="BO526" s="3">
        <f t="shared" si="220"/>
        <v>0</v>
      </c>
      <c r="BP526" s="3">
        <f t="shared" si="221"/>
        <v>0</v>
      </c>
      <c r="BQ526" s="3">
        <f t="shared" si="210"/>
        <v>2475762953.9045973</v>
      </c>
      <c r="BR526" s="3">
        <f t="shared" si="222"/>
        <v>0</v>
      </c>
      <c r="BS526" s="3">
        <f t="shared" si="223"/>
        <v>0</v>
      </c>
      <c r="BT526" s="3">
        <f t="shared" si="211"/>
        <v>0</v>
      </c>
      <c r="BU526" s="3">
        <f t="shared" si="212"/>
        <v>0</v>
      </c>
      <c r="BV526" s="3">
        <f t="shared" si="213"/>
        <v>0</v>
      </c>
      <c r="BW526" s="3">
        <f t="shared" si="224"/>
        <v>0</v>
      </c>
      <c r="BX526" s="3">
        <f t="shared" si="214"/>
        <v>0</v>
      </c>
      <c r="BY526" s="3">
        <f t="shared" si="225"/>
        <v>21544409.526690993</v>
      </c>
    </row>
    <row r="527" spans="1:77" x14ac:dyDescent="0.25">
      <c r="A527">
        <v>152910</v>
      </c>
      <c r="B527" t="s">
        <v>589</v>
      </c>
      <c r="C527" s="37">
        <v>42779.493055555555</v>
      </c>
      <c r="D527" s="5" t="s">
        <v>75</v>
      </c>
      <c r="E527" s="2">
        <v>851.80899999999997</v>
      </c>
      <c r="F527" s="2">
        <v>85.507999999999996</v>
      </c>
      <c r="G527" s="2">
        <v>8.9629999999999992</v>
      </c>
      <c r="H527" s="2">
        <v>0</v>
      </c>
      <c r="I527" s="2">
        <v>0</v>
      </c>
      <c r="J527" s="2">
        <v>0</v>
      </c>
      <c r="K527" s="2">
        <v>0</v>
      </c>
      <c r="L527" s="2">
        <v>76.525999999999996</v>
      </c>
      <c r="M527" s="2">
        <v>47.85</v>
      </c>
      <c r="N527" s="2">
        <v>404.43900000000002</v>
      </c>
      <c r="O527" s="2">
        <v>0.26400000000000001</v>
      </c>
      <c r="P527" s="2">
        <v>18.829000000000001</v>
      </c>
      <c r="Q527" s="2">
        <v>0</v>
      </c>
      <c r="R527" s="3">
        <v>79531</v>
      </c>
      <c r="S527" s="3">
        <v>0</v>
      </c>
      <c r="T527" s="3">
        <v>-2510</v>
      </c>
      <c r="U527" s="3">
        <v>-97</v>
      </c>
      <c r="V527" s="3">
        <v>0</v>
      </c>
      <c r="W527" s="3">
        <v>45728</v>
      </c>
      <c r="X527" s="3">
        <v>11343</v>
      </c>
      <c r="Y527" s="4">
        <v>0.96</v>
      </c>
      <c r="Z527" s="4">
        <v>1.04</v>
      </c>
      <c r="AA527" s="5" t="s">
        <v>75</v>
      </c>
      <c r="AB527" s="3">
        <v>90780</v>
      </c>
      <c r="AC527" s="3">
        <v>2835303</v>
      </c>
      <c r="AD527" s="2">
        <v>1219.5618465</v>
      </c>
      <c r="AE527" s="3">
        <v>90255062</v>
      </c>
      <c r="AF527" s="3">
        <v>2333359</v>
      </c>
      <c r="AG527" s="3">
        <v>364587</v>
      </c>
      <c r="AH527" s="3">
        <v>2843781</v>
      </c>
      <c r="AI527" s="4">
        <v>1.17</v>
      </c>
      <c r="AJ527" s="3">
        <v>223294745</v>
      </c>
      <c r="AK527" s="3">
        <v>371018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4934</v>
      </c>
      <c r="AR527" s="3">
        <v>5075</v>
      </c>
      <c r="AS527" s="3">
        <v>6987816</v>
      </c>
      <c r="AT527" s="2">
        <v>1372.0139999999999</v>
      </c>
      <c r="AV527" s="5" t="s">
        <v>2041</v>
      </c>
      <c r="BA527" s="3">
        <f t="shared" si="215"/>
        <v>6024</v>
      </c>
      <c r="BB527" s="3">
        <f t="shared" si="201"/>
        <v>4934</v>
      </c>
      <c r="BC527" s="3">
        <f t="shared" si="202"/>
        <v>5075</v>
      </c>
      <c r="BD527" s="3">
        <f t="shared" si="203"/>
        <v>6024</v>
      </c>
      <c r="BE527" s="3">
        <f t="shared" si="204"/>
        <v>6987815.28816</v>
      </c>
      <c r="BF527" s="3">
        <f t="shared" si="216"/>
        <v>6865066.28816</v>
      </c>
      <c r="BG527" s="2">
        <f t="shared" si="205"/>
        <v>1372.0509439516582</v>
      </c>
      <c r="BH527" s="6">
        <f t="shared" si="206"/>
        <v>1.4999999999999999E-2</v>
      </c>
      <c r="BI527" s="3">
        <f t="shared" si="217"/>
        <v>2920930.623805115</v>
      </c>
      <c r="BJ527" s="3">
        <f t="shared" si="207"/>
        <v>705234185.19115233</v>
      </c>
      <c r="BK527" s="3">
        <f t="shared" si="218"/>
        <v>0</v>
      </c>
      <c r="BL527" s="3">
        <f t="shared" si="219"/>
        <v>0</v>
      </c>
      <c r="BM527" s="3">
        <f t="shared" si="208"/>
        <v>0</v>
      </c>
      <c r="BN527" s="3">
        <f t="shared" si="209"/>
        <v>0</v>
      </c>
      <c r="BO527" s="3">
        <f t="shared" si="220"/>
        <v>0</v>
      </c>
      <c r="BP527" s="3">
        <f t="shared" si="221"/>
        <v>0</v>
      </c>
      <c r="BQ527" s="3">
        <f t="shared" si="210"/>
        <v>438370276.59255481</v>
      </c>
      <c r="BR527" s="3">
        <f t="shared" si="222"/>
        <v>0</v>
      </c>
      <c r="BS527" s="3">
        <f t="shared" si="223"/>
        <v>0</v>
      </c>
      <c r="BT527" s="3">
        <f t="shared" si="211"/>
        <v>0</v>
      </c>
      <c r="BU527" s="3">
        <f t="shared" si="212"/>
        <v>0</v>
      </c>
      <c r="BV527" s="3">
        <f t="shared" si="213"/>
        <v>0</v>
      </c>
      <c r="BW527" s="3">
        <f t="shared" si="224"/>
        <v>0</v>
      </c>
      <c r="BX527" s="3">
        <f t="shared" si="214"/>
        <v>0</v>
      </c>
      <c r="BY527" s="3">
        <f t="shared" si="225"/>
        <v>4844185.7361600008</v>
      </c>
    </row>
    <row r="528" spans="1:77" x14ac:dyDescent="0.25">
      <c r="A528">
        <v>108807</v>
      </c>
      <c r="B528" t="s">
        <v>590</v>
      </c>
      <c r="C528" s="37">
        <v>42776.52847222222</v>
      </c>
      <c r="D528" s="5" t="s">
        <v>76</v>
      </c>
      <c r="E528" s="2">
        <v>26791.217000000001</v>
      </c>
      <c r="F528" s="2">
        <v>703.59299999999996</v>
      </c>
      <c r="G528" s="2">
        <v>610.66300000000001</v>
      </c>
      <c r="H528" s="2">
        <v>0</v>
      </c>
      <c r="I528" s="2">
        <v>0</v>
      </c>
      <c r="J528" s="2">
        <v>0</v>
      </c>
      <c r="K528" s="2">
        <v>0</v>
      </c>
      <c r="L528" s="2">
        <v>55.71</v>
      </c>
      <c r="M528" s="2">
        <v>0</v>
      </c>
      <c r="N528" s="2">
        <v>22522</v>
      </c>
      <c r="O528" s="2">
        <v>0</v>
      </c>
      <c r="P528" s="2">
        <v>8608.1219999999994</v>
      </c>
      <c r="Q528" s="2">
        <v>0</v>
      </c>
      <c r="R528" s="3">
        <v>1245323</v>
      </c>
      <c r="S528" s="3">
        <v>0</v>
      </c>
      <c r="T528" s="3">
        <v>0</v>
      </c>
      <c r="U528" s="3">
        <v>0</v>
      </c>
      <c r="V528" s="3">
        <v>1146500</v>
      </c>
      <c r="W528" s="3">
        <v>1720295</v>
      </c>
      <c r="X528" s="3">
        <v>5565151</v>
      </c>
      <c r="Y528" s="4">
        <v>0</v>
      </c>
      <c r="Z528" s="4">
        <v>1</v>
      </c>
      <c r="AA528" s="5" t="s">
        <v>75</v>
      </c>
      <c r="AB528" s="3">
        <v>0</v>
      </c>
      <c r="AC528" s="3">
        <v>0</v>
      </c>
      <c r="AD528" s="2">
        <v>0</v>
      </c>
      <c r="AE528" s="3">
        <v>0</v>
      </c>
      <c r="AF528" s="3">
        <v>0</v>
      </c>
      <c r="AG528" s="3">
        <v>0</v>
      </c>
      <c r="AH528" s="3">
        <v>0</v>
      </c>
      <c r="AI528" s="4">
        <v>0</v>
      </c>
      <c r="AJ528" s="3">
        <v>0</v>
      </c>
      <c r="AK528" s="3">
        <v>8795241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5050</v>
      </c>
      <c r="AR528" s="3">
        <v>5334</v>
      </c>
      <c r="AS528" s="3">
        <v>221381115</v>
      </c>
      <c r="AT528" s="2">
        <v>41879.387000000002</v>
      </c>
      <c r="AV528" s="5" t="s">
        <v>2031</v>
      </c>
      <c r="AX528" s="3">
        <v>0</v>
      </c>
      <c r="AZ528" s="3">
        <v>0</v>
      </c>
      <c r="BA528" s="3">
        <f t="shared" si="215"/>
        <v>6465</v>
      </c>
      <c r="BB528" s="3">
        <f t="shared" si="201"/>
        <v>5050</v>
      </c>
      <c r="BC528" s="3">
        <f t="shared" si="202"/>
        <v>5335</v>
      </c>
      <c r="BD528" s="3">
        <f t="shared" si="203"/>
        <v>6465</v>
      </c>
      <c r="BE528" s="3">
        <f t="shared" si="204"/>
        <v>221381114.40000001</v>
      </c>
      <c r="BF528" s="3">
        <f t="shared" si="216"/>
        <v>217268996.40000001</v>
      </c>
      <c r="BG528" s="2">
        <f t="shared" si="205"/>
        <v>41874.386920188932</v>
      </c>
      <c r="BH528" s="6">
        <f t="shared" si="206"/>
        <v>1.4999999999999999E-2</v>
      </c>
      <c r="BI528" s="3">
        <f t="shared" si="217"/>
        <v>0</v>
      </c>
      <c r="BJ528" s="3">
        <f t="shared" si="207"/>
        <v>21523434876.977112</v>
      </c>
      <c r="BK528" s="3">
        <f t="shared" si="218"/>
        <v>0</v>
      </c>
      <c r="BL528" s="3">
        <f t="shared" si="219"/>
        <v>0</v>
      </c>
      <c r="BM528" s="3">
        <f t="shared" si="208"/>
        <v>0</v>
      </c>
      <c r="BN528" s="3">
        <f t="shared" si="209"/>
        <v>0</v>
      </c>
      <c r="BO528" s="3">
        <f t="shared" si="220"/>
        <v>0</v>
      </c>
      <c r="BP528" s="3">
        <f t="shared" si="221"/>
        <v>0</v>
      </c>
      <c r="BQ528" s="3">
        <f t="shared" si="210"/>
        <v>13378866621.000364</v>
      </c>
      <c r="BR528" s="3">
        <f t="shared" si="222"/>
        <v>0</v>
      </c>
      <c r="BS528" s="3">
        <f t="shared" si="223"/>
        <v>0</v>
      </c>
      <c r="BT528" s="3">
        <f t="shared" si="211"/>
        <v>0</v>
      </c>
      <c r="BU528" s="3">
        <f t="shared" si="212"/>
        <v>0</v>
      </c>
      <c r="BV528" s="3">
        <f t="shared" si="213"/>
        <v>0</v>
      </c>
      <c r="BW528" s="3">
        <f t="shared" si="224"/>
        <v>0</v>
      </c>
      <c r="BX528" s="3">
        <f t="shared" si="214"/>
        <v>0</v>
      </c>
      <c r="BY528" s="3">
        <f t="shared" si="225"/>
        <v>221381114.40000001</v>
      </c>
    </row>
    <row r="529" spans="1:77" x14ac:dyDescent="0.25">
      <c r="A529">
        <v>120905</v>
      </c>
      <c r="B529" t="s">
        <v>591</v>
      </c>
      <c r="C529" s="37">
        <v>42779.493055555555</v>
      </c>
      <c r="D529" s="5" t="s">
        <v>75</v>
      </c>
      <c r="E529" s="2">
        <v>1088.6859999999999</v>
      </c>
      <c r="F529" s="2">
        <v>92.33</v>
      </c>
      <c r="G529" s="2">
        <v>27.957999999999998</v>
      </c>
      <c r="H529" s="2">
        <v>0</v>
      </c>
      <c r="I529" s="2">
        <v>0</v>
      </c>
      <c r="J529" s="2">
        <v>0</v>
      </c>
      <c r="K529" s="2">
        <v>0</v>
      </c>
      <c r="L529" s="2">
        <v>61</v>
      </c>
      <c r="M529" s="2">
        <v>59</v>
      </c>
      <c r="N529" s="2">
        <v>420</v>
      </c>
      <c r="O529" s="2">
        <v>0</v>
      </c>
      <c r="P529" s="2">
        <v>36.799999999999997</v>
      </c>
      <c r="Q529" s="2">
        <v>0</v>
      </c>
      <c r="R529" s="3">
        <v>96800</v>
      </c>
      <c r="S529" s="3">
        <v>0</v>
      </c>
      <c r="T529" s="3">
        <v>-7988</v>
      </c>
      <c r="U529" s="3">
        <v>-309</v>
      </c>
      <c r="V529" s="3">
        <v>0</v>
      </c>
      <c r="W529" s="3">
        <v>156793</v>
      </c>
      <c r="X529" s="3">
        <v>23854</v>
      </c>
      <c r="Y529" s="4">
        <v>0.99739999999999995</v>
      </c>
      <c r="Z529" s="4">
        <v>1.07</v>
      </c>
      <c r="AA529" s="5" t="s">
        <v>76</v>
      </c>
      <c r="AB529" s="3">
        <v>448396</v>
      </c>
      <c r="AC529" s="3">
        <v>3109433</v>
      </c>
      <c r="AD529" s="2">
        <v>1259.4120252</v>
      </c>
      <c r="AE529" s="3">
        <v>186984128</v>
      </c>
      <c r="AF529" s="3">
        <v>7145478</v>
      </c>
      <c r="AG529" s="3">
        <v>806679</v>
      </c>
      <c r="AH529" s="3">
        <v>8382003</v>
      </c>
      <c r="AI529" s="4">
        <v>1.17</v>
      </c>
      <c r="AJ529" s="3">
        <v>710814114</v>
      </c>
      <c r="AK529" s="3">
        <v>447590</v>
      </c>
      <c r="AL529" s="3">
        <v>0</v>
      </c>
      <c r="AM529" s="3">
        <v>0</v>
      </c>
      <c r="AN529" s="3">
        <v>160000</v>
      </c>
      <c r="AO529" s="3">
        <v>0</v>
      </c>
      <c r="AP529" s="3">
        <v>0</v>
      </c>
      <c r="AQ529" s="3">
        <v>5127</v>
      </c>
      <c r="AR529" s="3">
        <v>5381</v>
      </c>
      <c r="AS529" s="3">
        <v>9248016</v>
      </c>
      <c r="AT529" s="2">
        <v>1714.5619999999999</v>
      </c>
      <c r="AU529" s="2">
        <v>1712.575</v>
      </c>
      <c r="AV529" s="5" t="s">
        <v>1672</v>
      </c>
      <c r="AW529" s="3">
        <v>0</v>
      </c>
      <c r="AX529" s="3">
        <v>150034</v>
      </c>
      <c r="AY529" s="3">
        <v>0</v>
      </c>
      <c r="AZ529" s="3">
        <v>6378</v>
      </c>
      <c r="BA529" s="3">
        <f t="shared" si="215"/>
        <v>6482</v>
      </c>
      <c r="BB529" s="3">
        <f t="shared" si="201"/>
        <v>5127</v>
      </c>
      <c r="BC529" s="3">
        <f t="shared" si="202"/>
        <v>5381</v>
      </c>
      <c r="BD529" s="3">
        <f t="shared" si="203"/>
        <v>6482</v>
      </c>
      <c r="BE529" s="3">
        <f t="shared" si="204"/>
        <v>9248014.8635999989</v>
      </c>
      <c r="BF529" s="3">
        <f t="shared" si="216"/>
        <v>9002409.8635999989</v>
      </c>
      <c r="BG529" s="2">
        <f t="shared" si="205"/>
        <v>1714.4409864684874</v>
      </c>
      <c r="BH529" s="6">
        <f t="shared" si="206"/>
        <v>1.4999999999999999E-2</v>
      </c>
      <c r="BI529" s="3">
        <f t="shared" si="217"/>
        <v>4395692.2129656374</v>
      </c>
      <c r="BJ529" s="3">
        <f t="shared" si="207"/>
        <v>881222667.04480255</v>
      </c>
      <c r="BK529" s="3">
        <f t="shared" si="218"/>
        <v>0</v>
      </c>
      <c r="BL529" s="3">
        <f t="shared" si="219"/>
        <v>0</v>
      </c>
      <c r="BM529" s="3">
        <f t="shared" si="208"/>
        <v>0</v>
      </c>
      <c r="BN529" s="3">
        <f t="shared" si="209"/>
        <v>0</v>
      </c>
      <c r="BO529" s="3">
        <f t="shared" si="220"/>
        <v>0</v>
      </c>
      <c r="BP529" s="3">
        <f t="shared" si="221"/>
        <v>0</v>
      </c>
      <c r="BQ529" s="3">
        <f t="shared" si="210"/>
        <v>547763895.17668176</v>
      </c>
      <c r="BR529" s="3">
        <f t="shared" si="222"/>
        <v>163050218.82331824</v>
      </c>
      <c r="BS529" s="3">
        <f t="shared" si="223"/>
        <v>185040.20232521091</v>
      </c>
      <c r="BT529" s="3">
        <f t="shared" si="211"/>
        <v>362.5897902471869</v>
      </c>
      <c r="BU529" s="3">
        <f t="shared" si="212"/>
        <v>6378</v>
      </c>
      <c r="BV529" s="3">
        <f t="shared" si="213"/>
        <v>3532.1428985451025</v>
      </c>
      <c r="BW529" s="3">
        <f t="shared" si="224"/>
        <v>175130.0594266658</v>
      </c>
      <c r="BX529" s="3">
        <f t="shared" si="214"/>
        <v>175130.0594266658</v>
      </c>
      <c r="BY529" s="3">
        <f t="shared" si="225"/>
        <v>2158354.8905639993</v>
      </c>
    </row>
    <row r="530" spans="1:77" x14ac:dyDescent="0.25">
      <c r="A530">
        <v>205903</v>
      </c>
      <c r="B530" t="s">
        <v>592</v>
      </c>
      <c r="C530" s="37">
        <v>42779.493055555555</v>
      </c>
      <c r="D530" s="5" t="s">
        <v>75</v>
      </c>
      <c r="E530" s="2">
        <v>2069.1860000000001</v>
      </c>
      <c r="F530" s="2">
        <v>142.74100000000001</v>
      </c>
      <c r="G530" s="2">
        <v>37.481000000000002</v>
      </c>
      <c r="H530" s="2">
        <v>0</v>
      </c>
      <c r="I530" s="2">
        <v>0</v>
      </c>
      <c r="J530" s="2">
        <v>0</v>
      </c>
      <c r="K530" s="2">
        <v>0</v>
      </c>
      <c r="L530" s="2">
        <v>105.44199999999999</v>
      </c>
      <c r="M530" s="2">
        <v>79.941999999999993</v>
      </c>
      <c r="N530" s="2">
        <v>1386.7439999999999</v>
      </c>
      <c r="O530" s="2">
        <v>0</v>
      </c>
      <c r="P530" s="2">
        <v>142.387</v>
      </c>
      <c r="Q530" s="2">
        <v>0</v>
      </c>
      <c r="R530" s="3">
        <v>160445</v>
      </c>
      <c r="S530" s="3">
        <v>0</v>
      </c>
      <c r="T530" s="3">
        <v>0</v>
      </c>
      <c r="U530" s="3">
        <v>0</v>
      </c>
      <c r="V530" s="3">
        <v>0</v>
      </c>
      <c r="W530" s="3">
        <v>109072</v>
      </c>
      <c r="X530" s="3">
        <v>83012</v>
      </c>
      <c r="Y530" s="4">
        <v>1</v>
      </c>
      <c r="Z530" s="4">
        <v>1.08</v>
      </c>
      <c r="AA530" s="5" t="s">
        <v>75</v>
      </c>
      <c r="AB530" s="3">
        <v>2143034</v>
      </c>
      <c r="AC530" s="3">
        <v>4337680</v>
      </c>
      <c r="AD530" s="2">
        <v>1772.4073172999999</v>
      </c>
      <c r="AE530" s="3">
        <v>492306146</v>
      </c>
      <c r="AF530" s="3">
        <v>18454455</v>
      </c>
      <c r="AG530" s="3">
        <v>0</v>
      </c>
      <c r="AH530" s="3">
        <v>19192633</v>
      </c>
      <c r="AI530" s="4">
        <v>1.04</v>
      </c>
      <c r="AJ530" s="3">
        <v>1817909694</v>
      </c>
      <c r="AK530" s="3">
        <v>818956</v>
      </c>
      <c r="AL530" s="3">
        <v>0</v>
      </c>
      <c r="AM530" s="3">
        <v>0</v>
      </c>
      <c r="AN530" s="3">
        <v>350000</v>
      </c>
      <c r="AO530" s="3">
        <v>0</v>
      </c>
      <c r="AP530" s="3">
        <v>0</v>
      </c>
      <c r="AQ530" s="3">
        <v>5140</v>
      </c>
      <c r="AR530" s="3">
        <v>5432</v>
      </c>
      <c r="AS530" s="3">
        <v>15991181</v>
      </c>
      <c r="AT530" s="2">
        <v>2976.4789999999998</v>
      </c>
      <c r="AU530" s="2">
        <v>2925.5329999999999</v>
      </c>
      <c r="AV530" s="5" t="s">
        <v>1466</v>
      </c>
      <c r="AW530" s="3">
        <v>4102310</v>
      </c>
      <c r="AX530" s="3">
        <v>0</v>
      </c>
      <c r="AY530" s="3">
        <v>48901</v>
      </c>
      <c r="AZ530" s="3">
        <v>0</v>
      </c>
      <c r="BA530" s="3">
        <f t="shared" si="215"/>
        <v>5830</v>
      </c>
      <c r="BB530" s="3">
        <f t="shared" si="201"/>
        <v>5140</v>
      </c>
      <c r="BC530" s="3">
        <f t="shared" si="202"/>
        <v>5432</v>
      </c>
      <c r="BD530" s="3">
        <f t="shared" si="203"/>
        <v>5830</v>
      </c>
      <c r="BE530" s="3">
        <f t="shared" si="204"/>
        <v>15991180.872200003</v>
      </c>
      <c r="BF530" s="3">
        <f t="shared" si="216"/>
        <v>15721663.872200003</v>
      </c>
      <c r="BG530" s="2">
        <f t="shared" si="205"/>
        <v>2976.4787435047397</v>
      </c>
      <c r="BH530" s="6">
        <f t="shared" si="206"/>
        <v>1.4999999999999999E-2</v>
      </c>
      <c r="BI530" s="3">
        <f t="shared" si="217"/>
        <v>10064381.749428041</v>
      </c>
      <c r="BJ530" s="3">
        <f t="shared" si="207"/>
        <v>1529910074.1614361</v>
      </c>
      <c r="BK530" s="3">
        <f t="shared" si="218"/>
        <v>287999619.83856392</v>
      </c>
      <c r="BL530" s="3">
        <f t="shared" si="219"/>
        <v>2923619.3865237646</v>
      </c>
      <c r="BM530" s="3">
        <f t="shared" si="208"/>
        <v>5217.8553760437771</v>
      </c>
      <c r="BN530" s="3">
        <f t="shared" si="209"/>
        <v>44824.843554640305</v>
      </c>
      <c r="BO530" s="3">
        <f t="shared" si="220"/>
        <v>53315.602152311134</v>
      </c>
      <c r="BP530" s="3">
        <f t="shared" si="221"/>
        <v>2878794.5429691244</v>
      </c>
      <c r="BQ530" s="3">
        <f t="shared" si="210"/>
        <v>950984958.54976428</v>
      </c>
      <c r="BR530" s="3">
        <f t="shared" si="222"/>
        <v>866924735.45023572</v>
      </c>
      <c r="BS530" s="3">
        <f t="shared" si="223"/>
        <v>0</v>
      </c>
      <c r="BT530" s="3">
        <f t="shared" si="211"/>
        <v>0</v>
      </c>
      <c r="BU530" s="3">
        <f t="shared" si="212"/>
        <v>0</v>
      </c>
      <c r="BV530" s="3">
        <f t="shared" si="213"/>
        <v>0</v>
      </c>
      <c r="BW530" s="3">
        <f t="shared" si="224"/>
        <v>0</v>
      </c>
      <c r="BX530" s="3">
        <f t="shared" si="214"/>
        <v>2878794.5429691244</v>
      </c>
      <c r="BY530" s="3">
        <f t="shared" si="225"/>
        <v>0</v>
      </c>
    </row>
    <row r="531" spans="1:77" x14ac:dyDescent="0.25">
      <c r="A531">
        <v>133904</v>
      </c>
      <c r="B531" t="s">
        <v>593</v>
      </c>
      <c r="C531" s="37">
        <v>42779.493055555555</v>
      </c>
      <c r="D531" s="5" t="s">
        <v>75</v>
      </c>
      <c r="E531" s="2">
        <v>780.05399999999997</v>
      </c>
      <c r="F531" s="2">
        <v>33.719000000000001</v>
      </c>
      <c r="G531" s="2">
        <v>31.136999999999901</v>
      </c>
      <c r="H531" s="2">
        <v>1.0129999999999999</v>
      </c>
      <c r="I531" s="2">
        <v>0</v>
      </c>
      <c r="J531" s="2">
        <v>0</v>
      </c>
      <c r="K531" s="2">
        <v>0</v>
      </c>
      <c r="L531" s="2">
        <v>44.607999999999997</v>
      </c>
      <c r="M531" s="2">
        <v>36.277000000000001</v>
      </c>
      <c r="N531" s="2">
        <v>686.34799999999996</v>
      </c>
      <c r="O531" s="2">
        <v>0.23300000000000001</v>
      </c>
      <c r="P531" s="2">
        <v>92.656000000000006</v>
      </c>
      <c r="Q531" s="2">
        <v>0</v>
      </c>
      <c r="R531" s="3">
        <v>80016</v>
      </c>
      <c r="S531" s="3">
        <v>0</v>
      </c>
      <c r="T531" s="3">
        <v>-5198</v>
      </c>
      <c r="U531" s="3">
        <v>-201</v>
      </c>
      <c r="V531" s="3">
        <v>0</v>
      </c>
      <c r="W531" s="3">
        <v>88359</v>
      </c>
      <c r="X531" s="3">
        <v>59420</v>
      </c>
      <c r="Y531" s="4">
        <v>1</v>
      </c>
      <c r="Z531" s="4">
        <v>1.05</v>
      </c>
      <c r="AA531" s="5" t="s">
        <v>75</v>
      </c>
      <c r="AB531" s="3">
        <v>360813</v>
      </c>
      <c r="AC531" s="3">
        <v>4386590</v>
      </c>
      <c r="AD531" s="2">
        <v>1671.5012627000001</v>
      </c>
      <c r="AE531" s="3">
        <v>133445638</v>
      </c>
      <c r="AF531" s="3">
        <v>4916951</v>
      </c>
      <c r="AG531" s="3">
        <v>0</v>
      </c>
      <c r="AH531" s="3">
        <v>5113629</v>
      </c>
      <c r="AI531" s="4">
        <v>1.04</v>
      </c>
      <c r="AJ531" s="3">
        <v>462560169</v>
      </c>
      <c r="AK531" s="3">
        <v>386848</v>
      </c>
      <c r="AL531" s="3">
        <v>0</v>
      </c>
      <c r="AM531" s="3">
        <v>0</v>
      </c>
      <c r="AN531" s="3">
        <v>75000</v>
      </c>
      <c r="AO531" s="3">
        <v>0</v>
      </c>
      <c r="AP531" s="3">
        <v>0</v>
      </c>
      <c r="AQ531" s="3">
        <v>5140</v>
      </c>
      <c r="AR531" s="3">
        <v>5322</v>
      </c>
      <c r="AS531" s="3">
        <v>6984781</v>
      </c>
      <c r="AT531" s="2">
        <v>1304.5060000000001</v>
      </c>
      <c r="AU531" s="2">
        <v>1522.26</v>
      </c>
      <c r="AV531" s="5" t="s">
        <v>1709</v>
      </c>
      <c r="AW531" s="3">
        <v>0</v>
      </c>
      <c r="AX531" s="3">
        <v>0</v>
      </c>
      <c r="AY531" s="3">
        <v>0</v>
      </c>
      <c r="AZ531" s="3">
        <v>0</v>
      </c>
      <c r="BA531" s="3">
        <f t="shared" si="215"/>
        <v>6413</v>
      </c>
      <c r="BB531" s="3">
        <f t="shared" si="201"/>
        <v>5140</v>
      </c>
      <c r="BC531" s="3">
        <f t="shared" si="202"/>
        <v>5322</v>
      </c>
      <c r="BD531" s="3">
        <f t="shared" si="203"/>
        <v>6413</v>
      </c>
      <c r="BE531" s="3">
        <f t="shared" si="204"/>
        <v>6984782.1121099992</v>
      </c>
      <c r="BF531" s="3">
        <f t="shared" si="216"/>
        <v>6821605.1121099992</v>
      </c>
      <c r="BG531" s="2">
        <f t="shared" si="205"/>
        <v>1304.4676287346774</v>
      </c>
      <c r="BH531" s="6">
        <f t="shared" si="206"/>
        <v>1.4999999999999999E-2</v>
      </c>
      <c r="BI531" s="3">
        <f t="shared" si="217"/>
        <v>3318104.9499334749</v>
      </c>
      <c r="BJ531" s="3">
        <f t="shared" si="207"/>
        <v>670496361.16962421</v>
      </c>
      <c r="BK531" s="3">
        <f t="shared" si="218"/>
        <v>0</v>
      </c>
      <c r="BL531" s="3">
        <f t="shared" si="219"/>
        <v>0</v>
      </c>
      <c r="BM531" s="3">
        <f t="shared" si="208"/>
        <v>0</v>
      </c>
      <c r="BN531" s="3">
        <f t="shared" si="209"/>
        <v>0</v>
      </c>
      <c r="BO531" s="3">
        <f t="shared" si="220"/>
        <v>0</v>
      </c>
      <c r="BP531" s="3">
        <f t="shared" si="221"/>
        <v>0</v>
      </c>
      <c r="BQ531" s="3">
        <f t="shared" si="210"/>
        <v>416777407.38072944</v>
      </c>
      <c r="BR531" s="3">
        <f t="shared" si="222"/>
        <v>45782761.619270563</v>
      </c>
      <c r="BS531" s="3">
        <f t="shared" si="223"/>
        <v>0</v>
      </c>
      <c r="BT531" s="3">
        <f t="shared" si="211"/>
        <v>0</v>
      </c>
      <c r="BU531" s="3">
        <f t="shared" si="212"/>
        <v>0</v>
      </c>
      <c r="BV531" s="3">
        <f t="shared" si="213"/>
        <v>0</v>
      </c>
      <c r="BW531" s="3">
        <f t="shared" si="224"/>
        <v>0</v>
      </c>
      <c r="BX531" s="3">
        <f t="shared" si="214"/>
        <v>0</v>
      </c>
      <c r="BY531" s="3">
        <f t="shared" si="225"/>
        <v>2359180.4221099988</v>
      </c>
    </row>
    <row r="532" spans="1:77" x14ac:dyDescent="0.25">
      <c r="A532">
        <v>57830</v>
      </c>
      <c r="B532" t="s">
        <v>594</v>
      </c>
      <c r="C532" s="37">
        <v>42776.52847222222</v>
      </c>
      <c r="D532" s="5" t="s">
        <v>76</v>
      </c>
      <c r="E532" s="2">
        <v>975.18299999999999</v>
      </c>
      <c r="F532" s="2">
        <v>60.874000000000002</v>
      </c>
      <c r="G532" s="2">
        <v>52.86</v>
      </c>
      <c r="H532" s="2">
        <v>0</v>
      </c>
      <c r="I532" s="2">
        <v>0</v>
      </c>
      <c r="J532" s="2">
        <v>0</v>
      </c>
      <c r="K532" s="2">
        <v>0</v>
      </c>
      <c r="L532" s="2">
        <v>61.29</v>
      </c>
      <c r="M532" s="2">
        <v>14</v>
      </c>
      <c r="N532" s="2">
        <v>979.26</v>
      </c>
      <c r="O532" s="2">
        <v>0</v>
      </c>
      <c r="P532" s="2">
        <v>398.60199999999998</v>
      </c>
      <c r="Q532" s="2">
        <v>0</v>
      </c>
      <c r="R532" s="3">
        <v>22355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257696</v>
      </c>
      <c r="Y532" s="4">
        <v>0</v>
      </c>
      <c r="Z532" s="4">
        <v>1</v>
      </c>
      <c r="AA532" s="5" t="s">
        <v>75</v>
      </c>
      <c r="AB532" s="3">
        <v>0</v>
      </c>
      <c r="AC532" s="3">
        <v>0</v>
      </c>
      <c r="AD532" s="2">
        <v>0</v>
      </c>
      <c r="AE532" s="3">
        <v>0</v>
      </c>
      <c r="AF532" s="3">
        <v>0</v>
      </c>
      <c r="AG532" s="3">
        <v>0</v>
      </c>
      <c r="AH532" s="3">
        <v>0</v>
      </c>
      <c r="AI532" s="4">
        <v>0</v>
      </c>
      <c r="AJ532" s="3">
        <v>0</v>
      </c>
      <c r="AK532" s="3">
        <v>406328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5050</v>
      </c>
      <c r="AR532" s="3">
        <v>5334</v>
      </c>
      <c r="AS532" s="3">
        <v>9166041</v>
      </c>
      <c r="AT532" s="2">
        <v>1762.479</v>
      </c>
      <c r="AV532" s="5" t="s">
        <v>2031</v>
      </c>
      <c r="AX532" s="3">
        <v>0</v>
      </c>
      <c r="AZ532" s="3">
        <v>0</v>
      </c>
      <c r="BA532" s="3">
        <f t="shared" si="215"/>
        <v>6465</v>
      </c>
      <c r="BB532" s="3">
        <f t="shared" si="201"/>
        <v>5050</v>
      </c>
      <c r="BC532" s="3">
        <f t="shared" si="202"/>
        <v>5335</v>
      </c>
      <c r="BD532" s="3">
        <f t="shared" si="203"/>
        <v>6465</v>
      </c>
      <c r="BE532" s="3">
        <f t="shared" si="204"/>
        <v>9166041.7655000016</v>
      </c>
      <c r="BF532" s="3">
        <f t="shared" si="216"/>
        <v>9143686.7655000016</v>
      </c>
      <c r="BG532" s="2">
        <f t="shared" si="205"/>
        <v>1762.2683578408514</v>
      </c>
      <c r="BH532" s="6">
        <f t="shared" si="206"/>
        <v>1.4999999999999999E-2</v>
      </c>
      <c r="BI532" s="3">
        <f t="shared" si="217"/>
        <v>0</v>
      </c>
      <c r="BJ532" s="3">
        <f t="shared" si="207"/>
        <v>905805935.9301976</v>
      </c>
      <c r="BK532" s="3">
        <f t="shared" si="218"/>
        <v>0</v>
      </c>
      <c r="BL532" s="3">
        <f t="shared" si="219"/>
        <v>0</v>
      </c>
      <c r="BM532" s="3">
        <f t="shared" si="208"/>
        <v>0</v>
      </c>
      <c r="BN532" s="3">
        <f t="shared" si="209"/>
        <v>0</v>
      </c>
      <c r="BO532" s="3">
        <f t="shared" si="220"/>
        <v>0</v>
      </c>
      <c r="BP532" s="3">
        <f t="shared" si="221"/>
        <v>0</v>
      </c>
      <c r="BQ532" s="3">
        <f t="shared" si="210"/>
        <v>563044740.33015203</v>
      </c>
      <c r="BR532" s="3">
        <f t="shared" si="222"/>
        <v>0</v>
      </c>
      <c r="BS532" s="3">
        <f t="shared" si="223"/>
        <v>0</v>
      </c>
      <c r="BT532" s="3">
        <f t="shared" si="211"/>
        <v>0</v>
      </c>
      <c r="BU532" s="3">
        <f t="shared" si="212"/>
        <v>0</v>
      </c>
      <c r="BV532" s="3">
        <f t="shared" si="213"/>
        <v>0</v>
      </c>
      <c r="BW532" s="3">
        <f t="shared" si="224"/>
        <v>0</v>
      </c>
      <c r="BX532" s="3">
        <f t="shared" si="214"/>
        <v>0</v>
      </c>
      <c r="BY532" s="3">
        <f t="shared" si="225"/>
        <v>9166041.7655000016</v>
      </c>
    </row>
    <row r="533" spans="1:77" x14ac:dyDescent="0.25">
      <c r="A533">
        <v>57848</v>
      </c>
      <c r="B533" t="s">
        <v>595</v>
      </c>
      <c r="C533" s="37">
        <v>42776.52847222222</v>
      </c>
      <c r="D533" s="5" t="s">
        <v>76</v>
      </c>
      <c r="E533" s="2">
        <v>9667.7479999999996</v>
      </c>
      <c r="F533" s="2">
        <v>337.94499999999999</v>
      </c>
      <c r="G533" s="2">
        <v>92.167000000000002</v>
      </c>
      <c r="H533" s="2">
        <v>0</v>
      </c>
      <c r="I533" s="2">
        <v>0</v>
      </c>
      <c r="J533" s="2">
        <v>0</v>
      </c>
      <c r="K533" s="2">
        <v>0</v>
      </c>
      <c r="L533" s="2">
        <v>153.44200000000001</v>
      </c>
      <c r="M533" s="2">
        <v>496.40600000000001</v>
      </c>
      <c r="N533" s="2">
        <v>4178</v>
      </c>
      <c r="O533" s="2">
        <v>0.23200000000000001</v>
      </c>
      <c r="P533" s="2">
        <v>2050.2829999999999</v>
      </c>
      <c r="Q533" s="2">
        <v>0</v>
      </c>
      <c r="R533" s="3">
        <v>369667</v>
      </c>
      <c r="S533" s="3">
        <v>0</v>
      </c>
      <c r="T533" s="3">
        <v>0</v>
      </c>
      <c r="U533" s="3">
        <v>0</v>
      </c>
      <c r="V533" s="3">
        <v>1258537</v>
      </c>
      <c r="W533" s="3">
        <v>12900</v>
      </c>
      <c r="X533" s="3">
        <v>1325508</v>
      </c>
      <c r="Y533" s="4">
        <v>0</v>
      </c>
      <c r="Z533" s="4">
        <v>1</v>
      </c>
      <c r="AA533" s="5" t="s">
        <v>75</v>
      </c>
      <c r="AB533" s="3">
        <v>0</v>
      </c>
      <c r="AC533" s="3">
        <v>0</v>
      </c>
      <c r="AD533" s="2">
        <v>0</v>
      </c>
      <c r="AE533" s="3">
        <v>0</v>
      </c>
      <c r="AF533" s="3">
        <v>0</v>
      </c>
      <c r="AG533" s="3">
        <v>0</v>
      </c>
      <c r="AH533" s="3">
        <v>0</v>
      </c>
      <c r="AI533" s="4">
        <v>0</v>
      </c>
      <c r="AJ533" s="3">
        <v>0</v>
      </c>
      <c r="AK533" s="3">
        <v>1877619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5050</v>
      </c>
      <c r="AR533" s="3">
        <v>5334</v>
      </c>
      <c r="AS533" s="3">
        <v>75438947</v>
      </c>
      <c r="AT533" s="2">
        <v>14224.802</v>
      </c>
      <c r="AV533" s="5" t="s">
        <v>2031</v>
      </c>
      <c r="AX533" s="3">
        <v>0</v>
      </c>
      <c r="AZ533" s="3">
        <v>0</v>
      </c>
      <c r="BA533" s="3">
        <f t="shared" si="215"/>
        <v>6465</v>
      </c>
      <c r="BB533" s="3">
        <f t="shared" si="201"/>
        <v>5050</v>
      </c>
      <c r="BC533" s="3">
        <f t="shared" si="202"/>
        <v>5335</v>
      </c>
      <c r="BD533" s="3">
        <f t="shared" si="203"/>
        <v>6465</v>
      </c>
      <c r="BE533" s="3">
        <f t="shared" si="204"/>
        <v>75438946.726099983</v>
      </c>
      <c r="BF533" s="3">
        <f t="shared" si="216"/>
        <v>73797842.726099983</v>
      </c>
      <c r="BG533" s="2">
        <f t="shared" si="205"/>
        <v>14223.103486420674</v>
      </c>
      <c r="BH533" s="6">
        <f t="shared" si="206"/>
        <v>1.4999999999999999E-2</v>
      </c>
      <c r="BI533" s="3">
        <f t="shared" si="217"/>
        <v>0</v>
      </c>
      <c r="BJ533" s="3">
        <f t="shared" si="207"/>
        <v>7310675192.0202265</v>
      </c>
      <c r="BK533" s="3">
        <f t="shared" si="218"/>
        <v>0</v>
      </c>
      <c r="BL533" s="3">
        <f t="shared" si="219"/>
        <v>0</v>
      </c>
      <c r="BM533" s="3">
        <f t="shared" si="208"/>
        <v>0</v>
      </c>
      <c r="BN533" s="3">
        <f t="shared" si="209"/>
        <v>0</v>
      </c>
      <c r="BO533" s="3">
        <f t="shared" si="220"/>
        <v>0</v>
      </c>
      <c r="BP533" s="3">
        <f t="shared" si="221"/>
        <v>0</v>
      </c>
      <c r="BQ533" s="3">
        <f t="shared" si="210"/>
        <v>4544281563.9114056</v>
      </c>
      <c r="BR533" s="3">
        <f t="shared" si="222"/>
        <v>0</v>
      </c>
      <c r="BS533" s="3">
        <f t="shared" si="223"/>
        <v>0</v>
      </c>
      <c r="BT533" s="3">
        <f t="shared" si="211"/>
        <v>0</v>
      </c>
      <c r="BU533" s="3">
        <f t="shared" si="212"/>
        <v>0</v>
      </c>
      <c r="BV533" s="3">
        <f t="shared" si="213"/>
        <v>0</v>
      </c>
      <c r="BW533" s="3">
        <f t="shared" si="224"/>
        <v>0</v>
      </c>
      <c r="BX533" s="3">
        <f t="shared" si="214"/>
        <v>0</v>
      </c>
      <c r="BY533" s="3">
        <f t="shared" si="225"/>
        <v>75438946.726099983</v>
      </c>
    </row>
    <row r="534" spans="1:77" x14ac:dyDescent="0.25">
      <c r="A534">
        <v>93903</v>
      </c>
      <c r="B534" t="s">
        <v>596</v>
      </c>
      <c r="C534" s="37">
        <v>42779.493055555555</v>
      </c>
      <c r="D534" s="5" t="s">
        <v>75</v>
      </c>
      <c r="E534" s="2">
        <v>333.79399999999998</v>
      </c>
      <c r="F534" s="2">
        <v>15.901</v>
      </c>
      <c r="G534" s="2">
        <v>8.2360000000000007</v>
      </c>
      <c r="H534" s="2">
        <v>0</v>
      </c>
      <c r="I534" s="2">
        <v>0</v>
      </c>
      <c r="J534" s="2">
        <v>0</v>
      </c>
      <c r="K534" s="2">
        <v>0</v>
      </c>
      <c r="L534" s="2">
        <v>40.774000000000001</v>
      </c>
      <c r="M534" s="2">
        <v>13.680999999999999</v>
      </c>
      <c r="N534" s="2">
        <v>230.18299999999999</v>
      </c>
      <c r="O534" s="2">
        <v>0.11</v>
      </c>
      <c r="P534" s="2">
        <v>1.8220000000000001</v>
      </c>
      <c r="Q534" s="2">
        <v>0</v>
      </c>
      <c r="R534" s="3">
        <v>35215</v>
      </c>
      <c r="S534" s="3">
        <v>0</v>
      </c>
      <c r="T534" s="3">
        <v>-3096</v>
      </c>
      <c r="U534" s="3">
        <v>-120</v>
      </c>
      <c r="V534" s="3">
        <v>0</v>
      </c>
      <c r="W534" s="3">
        <v>74156</v>
      </c>
      <c r="X534" s="3">
        <v>1225</v>
      </c>
      <c r="Y534" s="4">
        <v>0.94669999999999999</v>
      </c>
      <c r="Z534" s="4">
        <v>1.07</v>
      </c>
      <c r="AA534" s="5" t="s">
        <v>75</v>
      </c>
      <c r="AB534" s="3">
        <v>15601</v>
      </c>
      <c r="AC534" s="3">
        <v>1532178</v>
      </c>
      <c r="AD534" s="2">
        <v>585.28426760000002</v>
      </c>
      <c r="AE534" s="3">
        <v>56053801</v>
      </c>
      <c r="AF534" s="3">
        <v>2788480</v>
      </c>
      <c r="AG534" s="3">
        <v>98085</v>
      </c>
      <c r="AH534" s="3">
        <v>3063293</v>
      </c>
      <c r="AI534" s="4">
        <v>1.04</v>
      </c>
      <c r="AJ534" s="3">
        <v>275512440</v>
      </c>
      <c r="AK534" s="3">
        <v>168623</v>
      </c>
      <c r="AL534" s="3">
        <v>0</v>
      </c>
      <c r="AM534" s="3">
        <v>0</v>
      </c>
      <c r="AN534" s="3">
        <v>95000</v>
      </c>
      <c r="AO534" s="3">
        <v>0</v>
      </c>
      <c r="AP534" s="3">
        <v>0</v>
      </c>
      <c r="AQ534" s="3">
        <v>4866</v>
      </c>
      <c r="AR534" s="3">
        <v>5108</v>
      </c>
      <c r="AS534" s="3">
        <v>3212602</v>
      </c>
      <c r="AT534" s="2">
        <v>623.27300000000002</v>
      </c>
      <c r="AU534" s="2">
        <v>687.62099999999896</v>
      </c>
      <c r="AV534" s="5" t="s">
        <v>1570</v>
      </c>
      <c r="AW534" s="3">
        <v>0</v>
      </c>
      <c r="AX534" s="3">
        <v>25408</v>
      </c>
      <c r="AY534" s="3">
        <v>0</v>
      </c>
      <c r="AZ534" s="3">
        <v>1094</v>
      </c>
      <c r="BA534" s="3">
        <f t="shared" si="215"/>
        <v>6725</v>
      </c>
      <c r="BB534" s="3">
        <f t="shared" si="201"/>
        <v>4866</v>
      </c>
      <c r="BC534" s="3">
        <f t="shared" si="202"/>
        <v>5108</v>
      </c>
      <c r="BD534" s="3">
        <f t="shared" si="203"/>
        <v>6725</v>
      </c>
      <c r="BE534" s="3">
        <f t="shared" si="204"/>
        <v>3212601.4320000005</v>
      </c>
      <c r="BF534" s="3">
        <f t="shared" si="216"/>
        <v>3106326.4320000005</v>
      </c>
      <c r="BG534" s="2">
        <f t="shared" si="205"/>
        <v>623.25169340132311</v>
      </c>
      <c r="BH534" s="6">
        <f t="shared" si="206"/>
        <v>1.4999999999999999E-2</v>
      </c>
      <c r="BI534" s="3">
        <f t="shared" si="217"/>
        <v>1479560.5172447858</v>
      </c>
      <c r="BJ534" s="3">
        <f t="shared" si="207"/>
        <v>320351370.40828007</v>
      </c>
      <c r="BK534" s="3">
        <f t="shared" si="218"/>
        <v>0</v>
      </c>
      <c r="BL534" s="3">
        <f t="shared" si="219"/>
        <v>0</v>
      </c>
      <c r="BM534" s="3">
        <f t="shared" si="208"/>
        <v>0</v>
      </c>
      <c r="BN534" s="3">
        <f t="shared" si="209"/>
        <v>0</v>
      </c>
      <c r="BO534" s="3">
        <f t="shared" si="220"/>
        <v>0</v>
      </c>
      <c r="BP534" s="3">
        <f t="shared" si="221"/>
        <v>0</v>
      </c>
      <c r="BQ534" s="3">
        <f t="shared" si="210"/>
        <v>199128916.04172274</v>
      </c>
      <c r="BR534" s="3">
        <f t="shared" si="222"/>
        <v>76383523.958277255</v>
      </c>
      <c r="BS534" s="3">
        <f t="shared" si="223"/>
        <v>27193.247417240491</v>
      </c>
      <c r="BT534" s="3">
        <f t="shared" si="211"/>
        <v>113.74498189628027</v>
      </c>
      <c r="BU534" s="3">
        <f t="shared" si="212"/>
        <v>1087.7298966896196</v>
      </c>
      <c r="BV534" s="3">
        <f t="shared" si="213"/>
        <v>843.32726403835557</v>
      </c>
      <c r="BW534" s="3">
        <f t="shared" si="224"/>
        <v>25262.190256512513</v>
      </c>
      <c r="BX534" s="3">
        <f t="shared" si="214"/>
        <v>25262.190256512513</v>
      </c>
      <c r="BY534" s="3">
        <f t="shared" si="225"/>
        <v>604325.16252000071</v>
      </c>
    </row>
    <row r="535" spans="1:77" x14ac:dyDescent="0.25">
      <c r="A535">
        <v>243903</v>
      </c>
      <c r="B535" t="s">
        <v>597</v>
      </c>
      <c r="C535" s="37">
        <v>42779.493055555555</v>
      </c>
      <c r="D535" s="5" t="s">
        <v>75</v>
      </c>
      <c r="E535" s="2">
        <v>1477.0719999999999</v>
      </c>
      <c r="F535" s="2">
        <v>136.45400000000001</v>
      </c>
      <c r="G535" s="2">
        <v>63.58</v>
      </c>
      <c r="H535" s="2">
        <v>0</v>
      </c>
      <c r="I535" s="2">
        <v>0</v>
      </c>
      <c r="J535" s="2">
        <v>0</v>
      </c>
      <c r="K535" s="2">
        <v>0</v>
      </c>
      <c r="L535" s="2">
        <v>103.85</v>
      </c>
      <c r="M535" s="2">
        <v>81.25</v>
      </c>
      <c r="N535" s="2">
        <v>806</v>
      </c>
      <c r="O535" s="2">
        <v>0</v>
      </c>
      <c r="P535" s="2">
        <v>5.3</v>
      </c>
      <c r="Q535" s="2">
        <v>0</v>
      </c>
      <c r="R535" s="3">
        <v>135025</v>
      </c>
      <c r="S535" s="3">
        <v>0</v>
      </c>
      <c r="T535" s="3">
        <v>-6477</v>
      </c>
      <c r="U535" s="3">
        <v>-251</v>
      </c>
      <c r="V535" s="3">
        <v>0</v>
      </c>
      <c r="W535" s="3">
        <v>113219</v>
      </c>
      <c r="X535" s="3">
        <v>3070</v>
      </c>
      <c r="Y535" s="4">
        <v>0.99329999999999996</v>
      </c>
      <c r="Z535" s="4">
        <v>1.06</v>
      </c>
      <c r="AA535" s="5" t="s">
        <v>75</v>
      </c>
      <c r="AB535" s="3">
        <v>429013</v>
      </c>
      <c r="AC535" s="3">
        <v>5162917</v>
      </c>
      <c r="AD535" s="2">
        <v>2136.2391612000001</v>
      </c>
      <c r="AE535" s="3">
        <v>265159097</v>
      </c>
      <c r="AF535" s="3">
        <v>6263740</v>
      </c>
      <c r="AG535" s="3">
        <v>735910</v>
      </c>
      <c r="AH535" s="3">
        <v>7378009</v>
      </c>
      <c r="AI535" s="4">
        <v>1.17</v>
      </c>
      <c r="AJ535" s="3">
        <v>576328392</v>
      </c>
      <c r="AK535" s="3">
        <v>647910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5106</v>
      </c>
      <c r="AR535" s="3">
        <v>5323</v>
      </c>
      <c r="AS535" s="3">
        <v>11797376</v>
      </c>
      <c r="AT535" s="2">
        <v>2217.1579999999999</v>
      </c>
      <c r="AV535" s="5" t="s">
        <v>1613</v>
      </c>
      <c r="BA535" s="3">
        <f t="shared" si="215"/>
        <v>5792</v>
      </c>
      <c r="BB535" s="3">
        <f t="shared" si="201"/>
        <v>5106</v>
      </c>
      <c r="BC535" s="3">
        <f t="shared" si="202"/>
        <v>5323</v>
      </c>
      <c r="BD535" s="3">
        <f t="shared" si="203"/>
        <v>5792</v>
      </c>
      <c r="BE535" s="3">
        <f t="shared" si="204"/>
        <v>11797375.568</v>
      </c>
      <c r="BF535" s="3">
        <f t="shared" si="216"/>
        <v>11555608.568</v>
      </c>
      <c r="BG535" s="2">
        <f t="shared" si="205"/>
        <v>2217.0128860064438</v>
      </c>
      <c r="BH535" s="6">
        <f t="shared" si="206"/>
        <v>1.4999999999999999E-2</v>
      </c>
      <c r="BI535" s="3">
        <f t="shared" si="217"/>
        <v>5155457.4753354732</v>
      </c>
      <c r="BJ535" s="3">
        <f t="shared" si="207"/>
        <v>1139544623.4073122</v>
      </c>
      <c r="BK535" s="3">
        <f t="shared" si="218"/>
        <v>0</v>
      </c>
      <c r="BL535" s="3">
        <f t="shared" si="219"/>
        <v>0</v>
      </c>
      <c r="BM535" s="3">
        <f t="shared" si="208"/>
        <v>0</v>
      </c>
      <c r="BN535" s="3">
        <f t="shared" si="209"/>
        <v>0</v>
      </c>
      <c r="BO535" s="3">
        <f t="shared" si="220"/>
        <v>0</v>
      </c>
      <c r="BP535" s="3">
        <f t="shared" si="221"/>
        <v>0</v>
      </c>
      <c r="BQ535" s="3">
        <f t="shared" si="210"/>
        <v>708335617.07905877</v>
      </c>
      <c r="BR535" s="3">
        <f t="shared" si="222"/>
        <v>0</v>
      </c>
      <c r="BS535" s="3">
        <f t="shared" si="223"/>
        <v>0</v>
      </c>
      <c r="BT535" s="3">
        <f t="shared" si="211"/>
        <v>0</v>
      </c>
      <c r="BU535" s="3">
        <f t="shared" si="212"/>
        <v>0</v>
      </c>
      <c r="BV535" s="3">
        <f t="shared" si="213"/>
        <v>0</v>
      </c>
      <c r="BW535" s="3">
        <f t="shared" si="224"/>
        <v>0</v>
      </c>
      <c r="BX535" s="3">
        <f t="shared" si="214"/>
        <v>0</v>
      </c>
      <c r="BY535" s="3">
        <f t="shared" si="225"/>
        <v>6072705.6502640005</v>
      </c>
    </row>
    <row r="536" spans="1:77" x14ac:dyDescent="0.25">
      <c r="A536">
        <v>208903</v>
      </c>
      <c r="B536" t="s">
        <v>598</v>
      </c>
      <c r="C536" s="37">
        <v>42779.493055555555</v>
      </c>
      <c r="D536" s="5" t="s">
        <v>75</v>
      </c>
      <c r="E536" s="2">
        <v>213.14500000000001</v>
      </c>
      <c r="F536" s="2">
        <v>13.677</v>
      </c>
      <c r="G536" s="2">
        <v>0.38500000000000001</v>
      </c>
      <c r="H536" s="2">
        <v>0</v>
      </c>
      <c r="I536" s="2">
        <v>0</v>
      </c>
      <c r="J536" s="2">
        <v>0</v>
      </c>
      <c r="K536" s="2">
        <v>0</v>
      </c>
      <c r="L536" s="2">
        <v>27.521000000000001</v>
      </c>
      <c r="M536" s="2">
        <v>12.257</v>
      </c>
      <c r="N536" s="2">
        <v>83.512</v>
      </c>
      <c r="O536" s="2">
        <v>0</v>
      </c>
      <c r="P536" s="2">
        <v>3.4089999999999998</v>
      </c>
      <c r="Q536" s="2">
        <v>0</v>
      </c>
      <c r="R536" s="3">
        <v>22901</v>
      </c>
      <c r="S536" s="3">
        <v>0</v>
      </c>
      <c r="T536" s="3">
        <v>-1978</v>
      </c>
      <c r="U536" s="3">
        <v>-77</v>
      </c>
      <c r="V536" s="3">
        <v>0</v>
      </c>
      <c r="W536" s="3">
        <v>0</v>
      </c>
      <c r="X536" s="3">
        <v>2477</v>
      </c>
      <c r="Y536" s="4">
        <v>1</v>
      </c>
      <c r="Z536" s="4">
        <v>1.07</v>
      </c>
      <c r="AA536" s="5" t="s">
        <v>75</v>
      </c>
      <c r="AB536" s="3">
        <v>537233</v>
      </c>
      <c r="AC536" s="3">
        <v>770878</v>
      </c>
      <c r="AD536" s="2">
        <v>253.86601949999999</v>
      </c>
      <c r="AE536" s="3">
        <v>118791802</v>
      </c>
      <c r="AF536" s="3">
        <v>1867338</v>
      </c>
      <c r="AG536" s="3">
        <v>0</v>
      </c>
      <c r="AH536" s="3">
        <v>1942032</v>
      </c>
      <c r="AI536" s="4">
        <v>1.04</v>
      </c>
      <c r="AJ536" s="3">
        <v>175950457</v>
      </c>
      <c r="AK536" s="3">
        <v>104605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5140</v>
      </c>
      <c r="AR536" s="3">
        <v>5395</v>
      </c>
      <c r="AS536" s="3">
        <v>2076492</v>
      </c>
      <c r="AT536" s="2">
        <v>390.48</v>
      </c>
      <c r="AU536" s="2">
        <v>390.48</v>
      </c>
      <c r="AV536" s="5" t="s">
        <v>1894</v>
      </c>
      <c r="AW536" s="3">
        <v>0</v>
      </c>
      <c r="AX536" s="3">
        <v>0</v>
      </c>
      <c r="AY536" s="3">
        <v>0</v>
      </c>
      <c r="AZ536" s="3">
        <v>0</v>
      </c>
      <c r="BA536" s="3">
        <f t="shared" si="215"/>
        <v>7266</v>
      </c>
      <c r="BB536" s="3">
        <f t="shared" si="201"/>
        <v>5140</v>
      </c>
      <c r="BC536" s="3">
        <f t="shared" si="202"/>
        <v>5395</v>
      </c>
      <c r="BD536" s="3">
        <f t="shared" si="203"/>
        <v>7266</v>
      </c>
      <c r="BE536" s="3">
        <f t="shared" si="204"/>
        <v>2076491.7853399999</v>
      </c>
      <c r="BF536" s="3">
        <f t="shared" si="216"/>
        <v>2055568.7853399999</v>
      </c>
      <c r="BG536" s="2">
        <f t="shared" si="205"/>
        <v>390.46489135633044</v>
      </c>
      <c r="BH536" s="6">
        <f t="shared" si="206"/>
        <v>1.4999999999999999E-2</v>
      </c>
      <c r="BI536" s="3">
        <f t="shared" si="217"/>
        <v>1907367.3801673299</v>
      </c>
      <c r="BJ536" s="3">
        <f t="shared" si="207"/>
        <v>221617924.17182314</v>
      </c>
      <c r="BK536" s="3">
        <f t="shared" si="218"/>
        <v>0</v>
      </c>
      <c r="BL536" s="3">
        <f t="shared" si="219"/>
        <v>0</v>
      </c>
      <c r="BM536" s="3">
        <f t="shared" si="208"/>
        <v>0</v>
      </c>
      <c r="BN536" s="3">
        <f t="shared" si="209"/>
        <v>0</v>
      </c>
      <c r="BO536" s="3">
        <f t="shared" si="220"/>
        <v>0</v>
      </c>
      <c r="BP536" s="3">
        <f t="shared" si="221"/>
        <v>0</v>
      </c>
      <c r="BQ536" s="3">
        <f t="shared" si="210"/>
        <v>143103012.96705154</v>
      </c>
      <c r="BR536" s="3">
        <f t="shared" si="222"/>
        <v>32847444.032948464</v>
      </c>
      <c r="BS536" s="3">
        <f t="shared" si="223"/>
        <v>0</v>
      </c>
      <c r="BT536" s="3">
        <f t="shared" si="211"/>
        <v>0</v>
      </c>
      <c r="BU536" s="3">
        <f t="shared" si="212"/>
        <v>0</v>
      </c>
      <c r="BV536" s="3">
        <f t="shared" si="213"/>
        <v>0</v>
      </c>
      <c r="BW536" s="3">
        <f t="shared" si="224"/>
        <v>0</v>
      </c>
      <c r="BX536" s="3">
        <f t="shared" si="214"/>
        <v>0</v>
      </c>
      <c r="BY536" s="3">
        <f t="shared" si="225"/>
        <v>316987.21533999988</v>
      </c>
    </row>
    <row r="537" spans="1:77" x14ac:dyDescent="0.25">
      <c r="A537">
        <v>186903</v>
      </c>
      <c r="B537" t="s">
        <v>599</v>
      </c>
      <c r="C537" s="37">
        <v>42779.493055555555</v>
      </c>
      <c r="D537" s="5" t="s">
        <v>75</v>
      </c>
      <c r="E537" s="2">
        <v>452.31099999999998</v>
      </c>
      <c r="F537" s="2">
        <v>19.065000000000001</v>
      </c>
      <c r="G537" s="2">
        <v>15.765000000000001</v>
      </c>
      <c r="H537" s="2">
        <v>16.975000000000001</v>
      </c>
      <c r="I537" s="2">
        <v>0</v>
      </c>
      <c r="J537" s="2">
        <v>0</v>
      </c>
      <c r="K537" s="2">
        <v>0</v>
      </c>
      <c r="L537" s="2">
        <v>43.383999999999901</v>
      </c>
      <c r="M537" s="2">
        <v>4.0389999999999997</v>
      </c>
      <c r="N537" s="2">
        <v>285.95699999999999</v>
      </c>
      <c r="O537" s="2">
        <v>0</v>
      </c>
      <c r="P537" s="2">
        <v>53.637</v>
      </c>
      <c r="Q537" s="2">
        <v>0</v>
      </c>
      <c r="R537" s="3">
        <v>64896</v>
      </c>
      <c r="S537" s="3">
        <v>0</v>
      </c>
      <c r="T537" s="3">
        <v>0</v>
      </c>
      <c r="U537" s="3">
        <v>0</v>
      </c>
      <c r="V537" s="3">
        <v>0</v>
      </c>
      <c r="W537" s="3">
        <v>56112</v>
      </c>
      <c r="X537" s="3">
        <v>43081</v>
      </c>
      <c r="Y537" s="4">
        <v>1</v>
      </c>
      <c r="Z537" s="4">
        <v>1.1000000000000001</v>
      </c>
      <c r="AA537" s="5" t="s">
        <v>76</v>
      </c>
      <c r="AB537" s="3">
        <v>2166598</v>
      </c>
      <c r="AC537" s="3">
        <v>2166717</v>
      </c>
      <c r="AD537" s="2">
        <v>880.90368430000001</v>
      </c>
      <c r="AE537" s="3">
        <v>1635508501</v>
      </c>
      <c r="AF537" s="3">
        <v>11990326</v>
      </c>
      <c r="AG537" s="3">
        <v>0</v>
      </c>
      <c r="AH537" s="3">
        <v>12709746</v>
      </c>
      <c r="AI537" s="4">
        <v>1.06</v>
      </c>
      <c r="AJ537" s="3">
        <v>1188066758</v>
      </c>
      <c r="AK537" s="3">
        <v>182176</v>
      </c>
      <c r="AL537" s="3">
        <v>0</v>
      </c>
      <c r="AM537" s="3">
        <v>0</v>
      </c>
      <c r="AN537" s="3">
        <v>138990</v>
      </c>
      <c r="AO537" s="3">
        <v>0</v>
      </c>
      <c r="AP537" s="3">
        <v>0</v>
      </c>
      <c r="AQ537" s="3">
        <v>5140</v>
      </c>
      <c r="AR537" s="3">
        <v>5505</v>
      </c>
      <c r="AS537" s="3">
        <v>5568516</v>
      </c>
      <c r="AT537" s="2">
        <v>1024.691</v>
      </c>
      <c r="AU537" s="2">
        <v>981.52399999999898</v>
      </c>
      <c r="AV537" s="5" t="s">
        <v>1845</v>
      </c>
      <c r="AW537" s="3">
        <v>3509866</v>
      </c>
      <c r="AX537" s="3">
        <v>0</v>
      </c>
      <c r="AY537" s="3">
        <v>92605</v>
      </c>
      <c r="AZ537" s="3">
        <v>0</v>
      </c>
      <c r="BA537" s="3">
        <f t="shared" si="215"/>
        <v>8032</v>
      </c>
      <c r="BB537" s="3">
        <f t="shared" si="201"/>
        <v>5140</v>
      </c>
      <c r="BC537" s="3">
        <f t="shared" si="202"/>
        <v>5505</v>
      </c>
      <c r="BD537" s="3">
        <f t="shared" si="203"/>
        <v>8032</v>
      </c>
      <c r="BE537" s="3">
        <f t="shared" si="204"/>
        <v>5568516.6617599996</v>
      </c>
      <c r="BF537" s="3">
        <f t="shared" si="216"/>
        <v>5447508.6617599996</v>
      </c>
      <c r="BG537" s="2">
        <f t="shared" si="205"/>
        <v>1024.6915556857614</v>
      </c>
      <c r="BH537" s="6">
        <f t="shared" si="206"/>
        <v>1.4999999999999999E-2</v>
      </c>
      <c r="BI537" s="3">
        <f t="shared" si="217"/>
        <v>4858455.9870882221</v>
      </c>
      <c r="BJ537" s="3">
        <f t="shared" si="207"/>
        <v>569133415.63033462</v>
      </c>
      <c r="BK537" s="3">
        <f t="shared" si="218"/>
        <v>618933342.36966538</v>
      </c>
      <c r="BL537" s="3">
        <f t="shared" si="219"/>
        <v>6246460.8973445417</v>
      </c>
      <c r="BM537" s="3">
        <f t="shared" si="208"/>
        <v>5605.4576333572422</v>
      </c>
      <c r="BN537" s="3">
        <f t="shared" si="209"/>
        <v>89148.273784788384</v>
      </c>
      <c r="BO537" s="3">
        <f t="shared" si="220"/>
        <v>68309.437507399271</v>
      </c>
      <c r="BP537" s="3">
        <f t="shared" si="221"/>
        <v>6157312.6235597534</v>
      </c>
      <c r="BQ537" s="3">
        <f t="shared" si="210"/>
        <v>365293800.07112038</v>
      </c>
      <c r="BR537" s="3">
        <f t="shared" si="222"/>
        <v>822772957.92887962</v>
      </c>
      <c r="BS537" s="3">
        <f t="shared" si="223"/>
        <v>0</v>
      </c>
      <c r="BT537" s="3">
        <f t="shared" si="211"/>
        <v>0</v>
      </c>
      <c r="BU537" s="3">
        <f t="shared" si="212"/>
        <v>0</v>
      </c>
      <c r="BV537" s="3">
        <f t="shared" si="213"/>
        <v>0</v>
      </c>
      <c r="BW537" s="3">
        <f t="shared" si="224"/>
        <v>0</v>
      </c>
      <c r="BX537" s="3">
        <f t="shared" si="214"/>
        <v>6157312.6235597534</v>
      </c>
      <c r="BY537" s="3">
        <f t="shared" si="225"/>
        <v>0</v>
      </c>
    </row>
    <row r="538" spans="1:77" x14ac:dyDescent="0.25">
      <c r="A538">
        <v>18906</v>
      </c>
      <c r="B538" t="s">
        <v>600</v>
      </c>
      <c r="C538" s="37">
        <v>42779.493055555555</v>
      </c>
      <c r="D538" s="5" t="s">
        <v>75</v>
      </c>
      <c r="E538" s="2">
        <v>130</v>
      </c>
      <c r="F538" s="2">
        <v>15.635999999999999</v>
      </c>
      <c r="G538" s="2">
        <v>0.253</v>
      </c>
      <c r="H538" s="2">
        <v>0</v>
      </c>
      <c r="I538" s="2">
        <v>0</v>
      </c>
      <c r="J538" s="2">
        <v>0</v>
      </c>
      <c r="K538" s="2">
        <v>0</v>
      </c>
      <c r="L538" s="2">
        <v>9.6219999999999999</v>
      </c>
      <c r="M538" s="2">
        <v>1.0069999999999999</v>
      </c>
      <c r="N538" s="2">
        <v>76.715999999999994</v>
      </c>
      <c r="O538" s="2">
        <v>0</v>
      </c>
      <c r="P538" s="2">
        <v>0.98199999999999998</v>
      </c>
      <c r="Q538" s="2">
        <v>0</v>
      </c>
      <c r="R538" s="3">
        <v>8905</v>
      </c>
      <c r="S538" s="3">
        <v>0</v>
      </c>
      <c r="T538" s="3">
        <v>-1265</v>
      </c>
      <c r="U538" s="3">
        <v>-49</v>
      </c>
      <c r="V538" s="3">
        <v>0</v>
      </c>
      <c r="W538" s="3">
        <v>34169</v>
      </c>
      <c r="X538" s="3">
        <v>700</v>
      </c>
      <c r="Y538" s="4">
        <v>0.98</v>
      </c>
      <c r="Z538" s="4">
        <v>1.05</v>
      </c>
      <c r="AA538" s="5" t="s">
        <v>75</v>
      </c>
      <c r="AB538" s="3">
        <v>99837</v>
      </c>
      <c r="AC538" s="3">
        <v>565973</v>
      </c>
      <c r="AD538" s="2">
        <v>287.46385179999999</v>
      </c>
      <c r="AE538" s="3">
        <v>21372130</v>
      </c>
      <c r="AF538" s="3">
        <v>1185135</v>
      </c>
      <c r="AG538" s="3">
        <v>0</v>
      </c>
      <c r="AH538" s="3">
        <v>1257694</v>
      </c>
      <c r="AI538" s="4">
        <v>1.04</v>
      </c>
      <c r="AJ538" s="3">
        <v>112515194</v>
      </c>
      <c r="AK538" s="3">
        <v>49936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5037</v>
      </c>
      <c r="AR538" s="3">
        <v>5216</v>
      </c>
      <c r="AS538" s="3">
        <v>1286229</v>
      </c>
      <c r="AT538" s="2">
        <v>242.821</v>
      </c>
      <c r="AU538" s="2">
        <v>242.821</v>
      </c>
      <c r="AV538" s="5" t="s">
        <v>1335</v>
      </c>
      <c r="AW538" s="3">
        <v>0</v>
      </c>
      <c r="AX538" s="3">
        <v>0</v>
      </c>
      <c r="AY538" s="3">
        <v>0</v>
      </c>
      <c r="AZ538" s="3">
        <v>0</v>
      </c>
      <c r="BA538" s="3">
        <f t="shared" si="215"/>
        <v>7133</v>
      </c>
      <c r="BB538" s="3">
        <f t="shared" si="201"/>
        <v>5037</v>
      </c>
      <c r="BC538" s="3">
        <f t="shared" si="202"/>
        <v>5216</v>
      </c>
      <c r="BD538" s="3">
        <f t="shared" si="203"/>
        <v>7133</v>
      </c>
      <c r="BE538" s="3">
        <f t="shared" si="204"/>
        <v>1286227.6899199998</v>
      </c>
      <c r="BF538" s="3">
        <f t="shared" si="216"/>
        <v>1244418.6899199998</v>
      </c>
      <c r="BG538" s="2">
        <f t="shared" si="205"/>
        <v>242.81636495283365</v>
      </c>
      <c r="BH538" s="6">
        <f t="shared" si="206"/>
        <v>1.4999999999999999E-2</v>
      </c>
      <c r="BI538" s="3">
        <f t="shared" si="217"/>
        <v>512463.63020368246</v>
      </c>
      <c r="BJ538" s="3">
        <f t="shared" si="207"/>
        <v>124807611.5857565</v>
      </c>
      <c r="BK538" s="3">
        <f t="shared" si="218"/>
        <v>0</v>
      </c>
      <c r="BL538" s="3">
        <f t="shared" si="219"/>
        <v>0</v>
      </c>
      <c r="BM538" s="3">
        <f t="shared" si="208"/>
        <v>0</v>
      </c>
      <c r="BN538" s="3">
        <f t="shared" si="209"/>
        <v>0</v>
      </c>
      <c r="BO538" s="3">
        <f t="shared" si="220"/>
        <v>0</v>
      </c>
      <c r="BP538" s="3">
        <f t="shared" si="221"/>
        <v>0</v>
      </c>
      <c r="BQ538" s="3">
        <f t="shared" si="210"/>
        <v>77579828.602430359</v>
      </c>
      <c r="BR538" s="3">
        <f t="shared" si="222"/>
        <v>34935365.397569641</v>
      </c>
      <c r="BS538" s="3">
        <f t="shared" si="223"/>
        <v>0</v>
      </c>
      <c r="BT538" s="3">
        <f t="shared" si="211"/>
        <v>0</v>
      </c>
      <c r="BU538" s="3">
        <f t="shared" si="212"/>
        <v>0</v>
      </c>
      <c r="BV538" s="3">
        <f t="shared" si="213"/>
        <v>0</v>
      </c>
      <c r="BW538" s="3">
        <f t="shared" si="224"/>
        <v>0</v>
      </c>
      <c r="BX538" s="3">
        <f t="shared" si="214"/>
        <v>0</v>
      </c>
      <c r="BY538" s="3">
        <f t="shared" si="225"/>
        <v>183578.78871999984</v>
      </c>
    </row>
    <row r="539" spans="1:77" x14ac:dyDescent="0.25">
      <c r="A539">
        <v>118902</v>
      </c>
      <c r="B539" t="s">
        <v>601</v>
      </c>
      <c r="C539" s="37">
        <v>42779.493055555555</v>
      </c>
      <c r="D539" s="5" t="s">
        <v>75</v>
      </c>
      <c r="E539" s="2">
        <v>279.82</v>
      </c>
      <c r="F539" s="2">
        <v>18.114999999999998</v>
      </c>
      <c r="G539" s="2">
        <v>2.2999999999999998</v>
      </c>
      <c r="H539" s="2">
        <v>1.3</v>
      </c>
      <c r="I539" s="2">
        <v>0</v>
      </c>
      <c r="J539" s="2">
        <v>0</v>
      </c>
      <c r="K539" s="2">
        <v>0</v>
      </c>
      <c r="L539" s="2">
        <v>27.15</v>
      </c>
      <c r="M539" s="2">
        <v>15.705</v>
      </c>
      <c r="N539" s="2">
        <v>127.265</v>
      </c>
      <c r="O539" s="2">
        <v>0.45</v>
      </c>
      <c r="P539" s="2">
        <v>0</v>
      </c>
      <c r="Q539" s="2">
        <v>0</v>
      </c>
      <c r="R539" s="3">
        <v>30158</v>
      </c>
      <c r="S539" s="3">
        <v>0</v>
      </c>
      <c r="T539" s="3">
        <v>0</v>
      </c>
      <c r="U539" s="3">
        <v>0</v>
      </c>
      <c r="V539" s="3">
        <v>0</v>
      </c>
      <c r="W539" s="3">
        <v>23310</v>
      </c>
      <c r="X539" s="3">
        <v>0</v>
      </c>
      <c r="Y539" s="4">
        <v>1</v>
      </c>
      <c r="Z539" s="4">
        <v>1.06</v>
      </c>
      <c r="AA539" s="5" t="s">
        <v>76</v>
      </c>
      <c r="AB539" s="3">
        <v>918246</v>
      </c>
      <c r="AC539" s="3">
        <v>1442987</v>
      </c>
      <c r="AD539" s="2">
        <v>604.25538280000001</v>
      </c>
      <c r="AE539" s="3">
        <v>255942255</v>
      </c>
      <c r="AF539" s="3">
        <v>14796259</v>
      </c>
      <c r="AG539" s="3">
        <v>0</v>
      </c>
      <c r="AH539" s="3">
        <v>15388109</v>
      </c>
      <c r="AI539" s="4">
        <v>1.04</v>
      </c>
      <c r="AJ539" s="3">
        <v>1384172775</v>
      </c>
      <c r="AK539" s="3">
        <v>120239</v>
      </c>
      <c r="AL539" s="3">
        <v>0</v>
      </c>
      <c r="AM539" s="3">
        <v>0</v>
      </c>
      <c r="AN539" s="3">
        <v>200100</v>
      </c>
      <c r="AO539" s="3">
        <v>0</v>
      </c>
      <c r="AP539" s="3">
        <v>0</v>
      </c>
      <c r="AQ539" s="3">
        <v>5140</v>
      </c>
      <c r="AR539" s="3">
        <v>5359</v>
      </c>
      <c r="AS539" s="3">
        <v>3089455</v>
      </c>
      <c r="AT539" s="2">
        <v>578.59</v>
      </c>
      <c r="AU539" s="2">
        <v>513.14599999999996</v>
      </c>
      <c r="AV539" s="5" t="s">
        <v>1668</v>
      </c>
      <c r="AW539" s="3">
        <v>7790812</v>
      </c>
      <c r="AX539" s="3">
        <v>0</v>
      </c>
      <c r="AY539" s="3">
        <v>174384</v>
      </c>
      <c r="AZ539" s="3">
        <v>0</v>
      </c>
      <c r="BA539" s="3">
        <f t="shared" si="215"/>
        <v>8189</v>
      </c>
      <c r="BB539" s="3">
        <f t="shared" si="201"/>
        <v>5140</v>
      </c>
      <c r="BC539" s="3">
        <f t="shared" si="202"/>
        <v>5359</v>
      </c>
      <c r="BD539" s="3">
        <f t="shared" si="203"/>
        <v>8189</v>
      </c>
      <c r="BE539" s="3">
        <f t="shared" si="204"/>
        <v>3089454.5843999996</v>
      </c>
      <c r="BF539" s="3">
        <f t="shared" si="216"/>
        <v>3035986.5843999996</v>
      </c>
      <c r="BG539" s="2">
        <f t="shared" si="205"/>
        <v>578.58998516651502</v>
      </c>
      <c r="BH539" s="6">
        <f t="shared" si="206"/>
        <v>1.4999999999999999E-2</v>
      </c>
      <c r="BI539" s="3">
        <f t="shared" si="217"/>
        <v>2140701.995037646</v>
      </c>
      <c r="BJ539" s="3">
        <f t="shared" si="207"/>
        <v>297395252.37558872</v>
      </c>
      <c r="BK539" s="3">
        <f t="shared" si="218"/>
        <v>1086777522.6244113</v>
      </c>
      <c r="BL539" s="3">
        <f t="shared" si="219"/>
        <v>11617221.48460054</v>
      </c>
      <c r="BM539" s="3">
        <f t="shared" si="208"/>
        <v>5494.4565182623246</v>
      </c>
      <c r="BN539" s="3">
        <f t="shared" si="209"/>
        <v>169148.25254854653</v>
      </c>
      <c r="BO539" s="3">
        <f t="shared" si="220"/>
        <v>151065.08662426085</v>
      </c>
      <c r="BP539" s="3">
        <f t="shared" si="221"/>
        <v>11448073.232051995</v>
      </c>
      <c r="BQ539" s="3">
        <f t="shared" si="210"/>
        <v>184859500.26070154</v>
      </c>
      <c r="BR539" s="3">
        <f t="shared" si="222"/>
        <v>1199313274.7392983</v>
      </c>
      <c r="BS539" s="3">
        <f t="shared" si="223"/>
        <v>0</v>
      </c>
      <c r="BT539" s="3">
        <f t="shared" si="211"/>
        <v>0</v>
      </c>
      <c r="BU539" s="3">
        <f t="shared" si="212"/>
        <v>0</v>
      </c>
      <c r="BV539" s="3">
        <f t="shared" si="213"/>
        <v>0</v>
      </c>
      <c r="BW539" s="3">
        <f t="shared" si="224"/>
        <v>0</v>
      </c>
      <c r="BX539" s="3">
        <f t="shared" si="214"/>
        <v>11448073.232051995</v>
      </c>
      <c r="BY539" s="3">
        <f t="shared" si="225"/>
        <v>0</v>
      </c>
    </row>
    <row r="540" spans="1:77" x14ac:dyDescent="0.25">
      <c r="A540">
        <v>57912</v>
      </c>
      <c r="B540" t="s">
        <v>602</v>
      </c>
      <c r="C540" s="37">
        <v>42779.493055555555</v>
      </c>
      <c r="D540" s="5" t="s">
        <v>75</v>
      </c>
      <c r="E540" s="2">
        <v>29965.708999999999</v>
      </c>
      <c r="F540" s="2">
        <v>1969.873</v>
      </c>
      <c r="G540" s="2">
        <v>740</v>
      </c>
      <c r="H540" s="2">
        <v>5</v>
      </c>
      <c r="I540" s="2">
        <v>0</v>
      </c>
      <c r="J540" s="2">
        <v>0</v>
      </c>
      <c r="K540" s="2">
        <v>0</v>
      </c>
      <c r="L540" s="2">
        <v>2004</v>
      </c>
      <c r="M540" s="2">
        <v>1630</v>
      </c>
      <c r="N540" s="2">
        <v>29800</v>
      </c>
      <c r="O540" s="2">
        <v>16</v>
      </c>
      <c r="P540" s="2">
        <v>12237</v>
      </c>
      <c r="Q540" s="2">
        <v>0</v>
      </c>
      <c r="R540" s="3">
        <v>2436500</v>
      </c>
      <c r="S540" s="3">
        <v>0</v>
      </c>
      <c r="T540" s="3">
        <v>-109115</v>
      </c>
      <c r="U540" s="3">
        <v>-4217</v>
      </c>
      <c r="V540" s="3">
        <v>0</v>
      </c>
      <c r="W540" s="3">
        <v>0</v>
      </c>
      <c r="X540" s="3">
        <v>6915129</v>
      </c>
      <c r="Y540" s="4">
        <v>1</v>
      </c>
      <c r="Z540" s="4">
        <v>1.1399999999999999</v>
      </c>
      <c r="AA540" s="5" t="s">
        <v>75</v>
      </c>
      <c r="AB540" s="3">
        <v>15862939</v>
      </c>
      <c r="AC540" s="3">
        <v>65015660</v>
      </c>
      <c r="AD540" s="2">
        <v>27770.419228899998</v>
      </c>
      <c r="AE540" s="3">
        <v>6301018134</v>
      </c>
      <c r="AF540" s="3">
        <v>103033238</v>
      </c>
      <c r="AG540" s="3">
        <v>11333656</v>
      </c>
      <c r="AH540" s="3">
        <v>120548888</v>
      </c>
      <c r="AI540" s="4">
        <v>1.17</v>
      </c>
      <c r="AJ540" s="3">
        <v>9710292640</v>
      </c>
      <c r="AK540" s="3">
        <v>12640125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5140</v>
      </c>
      <c r="AR540" s="3">
        <v>5651</v>
      </c>
      <c r="AS540" s="3">
        <v>244710619</v>
      </c>
      <c r="AT540" s="2">
        <v>45024.966999999997</v>
      </c>
      <c r="AV540" s="5" t="s">
        <v>1321</v>
      </c>
      <c r="BA540" s="3">
        <f t="shared" si="215"/>
        <v>5651</v>
      </c>
      <c r="BB540" s="3">
        <f t="shared" si="201"/>
        <v>5140</v>
      </c>
      <c r="BC540" s="3">
        <f t="shared" si="202"/>
        <v>5651</v>
      </c>
      <c r="BD540" s="3">
        <f t="shared" si="203"/>
        <v>5651</v>
      </c>
      <c r="BE540" s="3">
        <f t="shared" si="204"/>
        <v>244710618.14199993</v>
      </c>
      <c r="BF540" s="3">
        <f t="shared" si="216"/>
        <v>242383233.14199993</v>
      </c>
      <c r="BG540" s="2">
        <f t="shared" si="205"/>
        <v>45024.183399847985</v>
      </c>
      <c r="BH540" s="6">
        <f t="shared" si="206"/>
        <v>1.4999999999999999E-2</v>
      </c>
      <c r="BI540" s="3">
        <f t="shared" si="217"/>
        <v>118488355.43392694</v>
      </c>
      <c r="BJ540" s="3">
        <f t="shared" si="207"/>
        <v>23142430267.521866</v>
      </c>
      <c r="BK540" s="3">
        <f t="shared" si="218"/>
        <v>0</v>
      </c>
      <c r="BL540" s="3">
        <f t="shared" si="219"/>
        <v>0</v>
      </c>
      <c r="BM540" s="3">
        <f t="shared" si="208"/>
        <v>0</v>
      </c>
      <c r="BN540" s="3">
        <f t="shared" si="209"/>
        <v>0</v>
      </c>
      <c r="BO540" s="3">
        <f t="shared" si="220"/>
        <v>0</v>
      </c>
      <c r="BP540" s="3">
        <f t="shared" si="221"/>
        <v>0</v>
      </c>
      <c r="BQ540" s="3">
        <f t="shared" si="210"/>
        <v>14385226596.251431</v>
      </c>
      <c r="BR540" s="3">
        <f t="shared" si="222"/>
        <v>0</v>
      </c>
      <c r="BS540" s="3">
        <f t="shared" si="223"/>
        <v>0</v>
      </c>
      <c r="BT540" s="3">
        <f t="shared" si="211"/>
        <v>0</v>
      </c>
      <c r="BU540" s="3">
        <f t="shared" si="212"/>
        <v>0</v>
      </c>
      <c r="BV540" s="3">
        <f t="shared" si="213"/>
        <v>0</v>
      </c>
      <c r="BW540" s="3">
        <f t="shared" si="224"/>
        <v>0</v>
      </c>
      <c r="BX540" s="3">
        <f t="shared" si="214"/>
        <v>0</v>
      </c>
      <c r="BY540" s="3">
        <f t="shared" si="225"/>
        <v>147607691.74199992</v>
      </c>
    </row>
    <row r="541" spans="1:77" x14ac:dyDescent="0.25">
      <c r="A541">
        <v>70907</v>
      </c>
      <c r="B541" t="s">
        <v>603</v>
      </c>
      <c r="C541" s="37">
        <v>42779.493055555555</v>
      </c>
      <c r="D541" s="5" t="s">
        <v>75</v>
      </c>
      <c r="E541" s="2">
        <v>428.54300000000001</v>
      </c>
      <c r="F541" s="2">
        <v>49.802</v>
      </c>
      <c r="G541" s="2">
        <v>5.2359999999999998</v>
      </c>
      <c r="H541" s="2">
        <v>0</v>
      </c>
      <c r="I541" s="2">
        <v>0</v>
      </c>
      <c r="J541" s="2">
        <v>0</v>
      </c>
      <c r="K541" s="2">
        <v>0</v>
      </c>
      <c r="L541" s="2">
        <v>46.116999999999997</v>
      </c>
      <c r="M541" s="2">
        <v>24</v>
      </c>
      <c r="N541" s="2">
        <v>415.27499999999998</v>
      </c>
      <c r="O541" s="2">
        <v>0.21199999999999999</v>
      </c>
      <c r="P541" s="2">
        <v>41.408999999999999</v>
      </c>
      <c r="Q541" s="2">
        <v>0</v>
      </c>
      <c r="R541" s="3">
        <v>42757</v>
      </c>
      <c r="S541" s="3">
        <v>0</v>
      </c>
      <c r="T541" s="3">
        <v>-1073</v>
      </c>
      <c r="U541" s="3">
        <v>-42</v>
      </c>
      <c r="V541" s="3">
        <v>0</v>
      </c>
      <c r="W541" s="3">
        <v>14923</v>
      </c>
      <c r="X541" s="3">
        <v>29272</v>
      </c>
      <c r="Y541" s="4">
        <v>1</v>
      </c>
      <c r="Z541" s="4">
        <v>1.0900000000000001</v>
      </c>
      <c r="AA541" s="5" t="s">
        <v>75</v>
      </c>
      <c r="AB541" s="3">
        <v>42281</v>
      </c>
      <c r="AC541" s="3">
        <v>2193257</v>
      </c>
      <c r="AD541" s="2">
        <v>910.70562580000001</v>
      </c>
      <c r="AE541" s="3">
        <v>40249790</v>
      </c>
      <c r="AF541" s="3">
        <v>1102879</v>
      </c>
      <c r="AG541" s="3">
        <v>121317</v>
      </c>
      <c r="AH541" s="3">
        <v>1290369</v>
      </c>
      <c r="AI541" s="4">
        <v>1.17</v>
      </c>
      <c r="AJ541" s="3">
        <v>95433011</v>
      </c>
      <c r="AK541" s="3">
        <v>203482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5140</v>
      </c>
      <c r="AR541" s="3">
        <v>5468</v>
      </c>
      <c r="AS541" s="3">
        <v>4559158</v>
      </c>
      <c r="AT541" s="2">
        <v>849.71799999999996</v>
      </c>
      <c r="AV541" s="5" t="s">
        <v>1492</v>
      </c>
      <c r="BA541" s="3">
        <f t="shared" si="215"/>
        <v>7069</v>
      </c>
      <c r="BB541" s="3">
        <f t="shared" si="201"/>
        <v>5140</v>
      </c>
      <c r="BC541" s="3">
        <f t="shared" si="202"/>
        <v>5468</v>
      </c>
      <c r="BD541" s="3">
        <f t="shared" si="203"/>
        <v>7069</v>
      </c>
      <c r="BE541" s="3">
        <f t="shared" si="204"/>
        <v>4559160.0965300007</v>
      </c>
      <c r="BF541" s="3">
        <f t="shared" si="216"/>
        <v>4502553.0965300007</v>
      </c>
      <c r="BG541" s="2">
        <f t="shared" si="205"/>
        <v>849.71000799825515</v>
      </c>
      <c r="BH541" s="6">
        <f t="shared" si="206"/>
        <v>1.4999999999999999E-2</v>
      </c>
      <c r="BI541" s="3">
        <f t="shared" si="217"/>
        <v>1882328.1213460225</v>
      </c>
      <c r="BJ541" s="3">
        <f t="shared" si="207"/>
        <v>436750944.11110318</v>
      </c>
      <c r="BK541" s="3">
        <f t="shared" si="218"/>
        <v>0</v>
      </c>
      <c r="BL541" s="3">
        <f t="shared" si="219"/>
        <v>0</v>
      </c>
      <c r="BM541" s="3">
        <f t="shared" si="208"/>
        <v>0</v>
      </c>
      <c r="BN541" s="3">
        <f t="shared" si="209"/>
        <v>0</v>
      </c>
      <c r="BO541" s="3">
        <f t="shared" si="220"/>
        <v>0</v>
      </c>
      <c r="BP541" s="3">
        <f t="shared" si="221"/>
        <v>0</v>
      </c>
      <c r="BQ541" s="3">
        <f t="shared" si="210"/>
        <v>271482347.55544251</v>
      </c>
      <c r="BR541" s="3">
        <f t="shared" si="222"/>
        <v>0</v>
      </c>
      <c r="BS541" s="3">
        <f t="shared" si="223"/>
        <v>0</v>
      </c>
      <c r="BT541" s="3">
        <f t="shared" si="211"/>
        <v>0</v>
      </c>
      <c r="BU541" s="3">
        <f t="shared" si="212"/>
        <v>0</v>
      </c>
      <c r="BV541" s="3">
        <f t="shared" si="213"/>
        <v>0</v>
      </c>
      <c r="BW541" s="3">
        <f t="shared" si="224"/>
        <v>0</v>
      </c>
      <c r="BX541" s="3">
        <f t="shared" si="214"/>
        <v>0</v>
      </c>
      <c r="BY541" s="3">
        <f t="shared" si="225"/>
        <v>3604829.9865300008</v>
      </c>
    </row>
    <row r="542" spans="1:77" x14ac:dyDescent="0.25">
      <c r="A542">
        <v>109907</v>
      </c>
      <c r="B542" t="s">
        <v>604</v>
      </c>
      <c r="C542" s="37">
        <v>42779.493055555555</v>
      </c>
      <c r="D542" s="5" t="s">
        <v>75</v>
      </c>
      <c r="E542" s="2">
        <v>539.9</v>
      </c>
      <c r="F542" s="2">
        <v>55.9</v>
      </c>
      <c r="G542" s="2">
        <v>4.5</v>
      </c>
      <c r="H542" s="2">
        <v>2.8</v>
      </c>
      <c r="I542" s="2">
        <v>0</v>
      </c>
      <c r="J542" s="2">
        <v>0</v>
      </c>
      <c r="K542" s="2">
        <v>0</v>
      </c>
      <c r="L542" s="2">
        <v>49</v>
      </c>
      <c r="M542" s="2">
        <v>30</v>
      </c>
      <c r="N542" s="2">
        <v>510</v>
      </c>
      <c r="O542" s="2">
        <v>0</v>
      </c>
      <c r="P542" s="2">
        <v>50</v>
      </c>
      <c r="Q542" s="2">
        <v>0</v>
      </c>
      <c r="R542" s="3">
        <v>51150</v>
      </c>
      <c r="S542" s="3">
        <v>0</v>
      </c>
      <c r="T542" s="3">
        <v>-1990</v>
      </c>
      <c r="U542" s="3">
        <v>-77</v>
      </c>
      <c r="V542" s="3">
        <v>0</v>
      </c>
      <c r="W542" s="3">
        <v>59831</v>
      </c>
      <c r="X542" s="3">
        <v>33895</v>
      </c>
      <c r="Y542" s="4">
        <v>1</v>
      </c>
      <c r="Z542" s="4">
        <v>1.06</v>
      </c>
      <c r="AA542" s="5" t="s">
        <v>75</v>
      </c>
      <c r="AB542" s="3">
        <v>61440</v>
      </c>
      <c r="AC542" s="3">
        <v>1948187</v>
      </c>
      <c r="AD542" s="2">
        <v>875.99835889999997</v>
      </c>
      <c r="AE542" s="3">
        <v>51483356</v>
      </c>
      <c r="AF542" s="3">
        <v>1797625</v>
      </c>
      <c r="AG542" s="3">
        <v>197739</v>
      </c>
      <c r="AH542" s="3">
        <v>2103221</v>
      </c>
      <c r="AI542" s="4">
        <v>1.17</v>
      </c>
      <c r="AJ542" s="3">
        <v>177067569</v>
      </c>
      <c r="AK542" s="3">
        <v>239757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5140</v>
      </c>
      <c r="AR542" s="3">
        <v>5359</v>
      </c>
      <c r="AS542" s="3">
        <v>5455511</v>
      </c>
      <c r="AT542" s="2">
        <v>1018.94</v>
      </c>
      <c r="AV542" s="5" t="s">
        <v>1626</v>
      </c>
      <c r="BA542" s="3">
        <f t="shared" si="215"/>
        <v>6779</v>
      </c>
      <c r="BB542" s="3">
        <f t="shared" si="201"/>
        <v>5140</v>
      </c>
      <c r="BC542" s="3">
        <f t="shared" si="202"/>
        <v>5359</v>
      </c>
      <c r="BD542" s="3">
        <f t="shared" si="203"/>
        <v>6779</v>
      </c>
      <c r="BE542" s="3">
        <f t="shared" si="204"/>
        <v>5455511.3000000007</v>
      </c>
      <c r="BF542" s="3">
        <f t="shared" si="216"/>
        <v>5346520.3000000007</v>
      </c>
      <c r="BG542" s="2">
        <f t="shared" si="205"/>
        <v>1018.9251549939993</v>
      </c>
      <c r="BH542" s="6">
        <f t="shared" si="206"/>
        <v>1.4999999999999999E-2</v>
      </c>
      <c r="BI542" s="3">
        <f t="shared" si="217"/>
        <v>2097758.2266568085</v>
      </c>
      <c r="BJ542" s="3">
        <f t="shared" si="207"/>
        <v>523727529.66691566</v>
      </c>
      <c r="BK542" s="3">
        <f t="shared" si="218"/>
        <v>0</v>
      </c>
      <c r="BL542" s="3">
        <f t="shared" si="219"/>
        <v>0</v>
      </c>
      <c r="BM542" s="3">
        <f t="shared" si="208"/>
        <v>0</v>
      </c>
      <c r="BN542" s="3">
        <f t="shared" si="209"/>
        <v>0</v>
      </c>
      <c r="BO542" s="3">
        <f t="shared" si="220"/>
        <v>0</v>
      </c>
      <c r="BP542" s="3">
        <f t="shared" si="221"/>
        <v>0</v>
      </c>
      <c r="BQ542" s="3">
        <f t="shared" si="210"/>
        <v>325546587.0205828</v>
      </c>
      <c r="BR542" s="3">
        <f t="shared" si="222"/>
        <v>0</v>
      </c>
      <c r="BS542" s="3">
        <f t="shared" si="223"/>
        <v>0</v>
      </c>
      <c r="BT542" s="3">
        <f t="shared" si="211"/>
        <v>0</v>
      </c>
      <c r="BU542" s="3">
        <f t="shared" si="212"/>
        <v>0</v>
      </c>
      <c r="BV542" s="3">
        <f t="shared" si="213"/>
        <v>0</v>
      </c>
      <c r="BW542" s="3">
        <f t="shared" si="224"/>
        <v>0</v>
      </c>
      <c r="BX542" s="3">
        <f t="shared" si="214"/>
        <v>0</v>
      </c>
      <c r="BY542" s="3">
        <f t="shared" si="225"/>
        <v>3684835.6100000008</v>
      </c>
    </row>
    <row r="543" spans="1:77" x14ac:dyDescent="0.25">
      <c r="A543">
        <v>119902</v>
      </c>
      <c r="B543" t="s">
        <v>605</v>
      </c>
      <c r="C543" s="37">
        <v>42779.493055555555</v>
      </c>
      <c r="D543" s="5" t="s">
        <v>75</v>
      </c>
      <c r="E543" s="2">
        <v>854.86099999999999</v>
      </c>
      <c r="F543" s="2">
        <v>90.94</v>
      </c>
      <c r="G543" s="2">
        <v>6.7220000000000004</v>
      </c>
      <c r="H543" s="2">
        <v>0</v>
      </c>
      <c r="I543" s="2">
        <v>0</v>
      </c>
      <c r="J543" s="2">
        <v>0</v>
      </c>
      <c r="K543" s="2">
        <v>0</v>
      </c>
      <c r="L543" s="2">
        <v>80.941000000000003</v>
      </c>
      <c r="M543" s="2">
        <v>46.783000000000001</v>
      </c>
      <c r="N543" s="2">
        <v>619.38599999999997</v>
      </c>
      <c r="O543" s="2">
        <v>0</v>
      </c>
      <c r="P543" s="2">
        <v>102.464</v>
      </c>
      <c r="Q543" s="2">
        <v>0</v>
      </c>
      <c r="R543" s="3">
        <v>71940</v>
      </c>
      <c r="S543" s="3">
        <v>0</v>
      </c>
      <c r="T543" s="3">
        <v>0</v>
      </c>
      <c r="U543" s="3">
        <v>0</v>
      </c>
      <c r="V543" s="3">
        <v>0</v>
      </c>
      <c r="W543" s="3">
        <v>69176</v>
      </c>
      <c r="X543" s="3">
        <v>70782</v>
      </c>
      <c r="Y543" s="4">
        <v>1</v>
      </c>
      <c r="Z543" s="4">
        <v>1.05</v>
      </c>
      <c r="AA543" s="5" t="s">
        <v>76</v>
      </c>
      <c r="AB543" s="3">
        <v>776083</v>
      </c>
      <c r="AC543" s="3">
        <v>3560131</v>
      </c>
      <c r="AD543" s="2">
        <v>1444.4973402999999</v>
      </c>
      <c r="AE543" s="3">
        <v>225598839</v>
      </c>
      <c r="AF543" s="3">
        <v>12536301</v>
      </c>
      <c r="AG543" s="3">
        <v>0</v>
      </c>
      <c r="AH543" s="3">
        <v>13037753</v>
      </c>
      <c r="AI543" s="4">
        <v>1.04</v>
      </c>
      <c r="AJ543" s="3">
        <v>1213746187</v>
      </c>
      <c r="AK543" s="3">
        <v>353098</v>
      </c>
      <c r="AL543" s="3">
        <v>0</v>
      </c>
      <c r="AM543" s="3">
        <v>0</v>
      </c>
      <c r="AN543" s="3">
        <v>165000</v>
      </c>
      <c r="AO543" s="3">
        <v>0</v>
      </c>
      <c r="AP543" s="3">
        <v>0</v>
      </c>
      <c r="AQ543" s="3">
        <v>5140</v>
      </c>
      <c r="AR543" s="3">
        <v>5322</v>
      </c>
      <c r="AS543" s="3">
        <v>8445936</v>
      </c>
      <c r="AT543" s="2">
        <v>1588.097</v>
      </c>
      <c r="AU543" s="2">
        <v>1473.453</v>
      </c>
      <c r="AV543" s="5" t="s">
        <v>1669</v>
      </c>
      <c r="AW543" s="3">
        <v>3158705</v>
      </c>
      <c r="AX543" s="3">
        <v>0</v>
      </c>
      <c r="AY543" s="3">
        <v>71034</v>
      </c>
      <c r="AZ543" s="3">
        <v>0</v>
      </c>
      <c r="BA543" s="3">
        <f t="shared" si="215"/>
        <v>6908</v>
      </c>
      <c r="BB543" s="3">
        <f t="shared" si="201"/>
        <v>5140</v>
      </c>
      <c r="BC543" s="3">
        <f t="shared" si="202"/>
        <v>5322</v>
      </c>
      <c r="BD543" s="3">
        <f t="shared" si="203"/>
        <v>6908</v>
      </c>
      <c r="BE543" s="3">
        <f t="shared" si="204"/>
        <v>8445935.083879998</v>
      </c>
      <c r="BF543" s="3">
        <f t="shared" si="216"/>
        <v>8304819.083879998</v>
      </c>
      <c r="BG543" s="2">
        <f t="shared" si="205"/>
        <v>1588.0965666258794</v>
      </c>
      <c r="BH543" s="6">
        <f t="shared" si="206"/>
        <v>1.4999999999999999E-2</v>
      </c>
      <c r="BI543" s="3">
        <f t="shared" si="217"/>
        <v>4414184.2742095785</v>
      </c>
      <c r="BJ543" s="3">
        <f t="shared" si="207"/>
        <v>816281635.24570203</v>
      </c>
      <c r="BK543" s="3">
        <f t="shared" si="218"/>
        <v>397464551.75429797</v>
      </c>
      <c r="BL543" s="3">
        <f t="shared" si="219"/>
        <v>4105253.0677255653</v>
      </c>
      <c r="BM543" s="3">
        <f t="shared" si="208"/>
        <v>5308.9013032672865</v>
      </c>
      <c r="BN543" s="3">
        <f t="shared" si="209"/>
        <v>61862.187043470505</v>
      </c>
      <c r="BO543" s="3">
        <f t="shared" si="220"/>
        <v>51954.255934647503</v>
      </c>
      <c r="BP543" s="3">
        <f t="shared" si="221"/>
        <v>4043390.8806820945</v>
      </c>
      <c r="BQ543" s="3">
        <f t="shared" si="210"/>
        <v>507396853.03696847</v>
      </c>
      <c r="BR543" s="3">
        <f t="shared" si="222"/>
        <v>706349333.96303153</v>
      </c>
      <c r="BS543" s="3">
        <f t="shared" si="223"/>
        <v>0</v>
      </c>
      <c r="BT543" s="3">
        <f t="shared" si="211"/>
        <v>0</v>
      </c>
      <c r="BU543" s="3">
        <f t="shared" si="212"/>
        <v>0</v>
      </c>
      <c r="BV543" s="3">
        <f t="shared" si="213"/>
        <v>0</v>
      </c>
      <c r="BW543" s="3">
        <f t="shared" si="224"/>
        <v>0</v>
      </c>
      <c r="BX543" s="3">
        <f t="shared" si="214"/>
        <v>4043390.8806820945</v>
      </c>
      <c r="BY543" s="3">
        <f t="shared" si="225"/>
        <v>0</v>
      </c>
    </row>
    <row r="544" spans="1:77" x14ac:dyDescent="0.25">
      <c r="A544">
        <v>37904</v>
      </c>
      <c r="B544" t="s">
        <v>606</v>
      </c>
      <c r="C544" s="37">
        <v>42779.493055555555</v>
      </c>
      <c r="D544" s="5" t="s">
        <v>75</v>
      </c>
      <c r="E544" s="2">
        <v>4297.8649999999998</v>
      </c>
      <c r="F544" s="2">
        <v>388.640999999999</v>
      </c>
      <c r="G544" s="2">
        <v>80.834999999999994</v>
      </c>
      <c r="H544" s="2">
        <v>0</v>
      </c>
      <c r="I544" s="2">
        <v>0</v>
      </c>
      <c r="J544" s="2">
        <v>0</v>
      </c>
      <c r="K544" s="2">
        <v>0</v>
      </c>
      <c r="L544" s="2">
        <v>185.56299999999999</v>
      </c>
      <c r="M544" s="2">
        <v>229.22900000000001</v>
      </c>
      <c r="N544" s="2">
        <v>4190.5</v>
      </c>
      <c r="O544" s="2">
        <v>0</v>
      </c>
      <c r="P544" s="2">
        <v>1106.241</v>
      </c>
      <c r="Q544" s="2">
        <v>0</v>
      </c>
      <c r="R544" s="3">
        <v>315271</v>
      </c>
      <c r="S544" s="3">
        <v>0</v>
      </c>
      <c r="T544" s="3">
        <v>-11134</v>
      </c>
      <c r="U544" s="3">
        <v>-431</v>
      </c>
      <c r="V544" s="3">
        <v>5588</v>
      </c>
      <c r="W544" s="3">
        <v>456242</v>
      </c>
      <c r="X544" s="3">
        <v>591175</v>
      </c>
      <c r="Y544" s="4">
        <v>0.98</v>
      </c>
      <c r="Z544" s="4">
        <v>1.06</v>
      </c>
      <c r="AA544" s="5" t="s">
        <v>75</v>
      </c>
      <c r="AB544" s="3">
        <v>1112494</v>
      </c>
      <c r="AC544" s="3">
        <v>11526227</v>
      </c>
      <c r="AD544" s="2">
        <v>4904.4857740999996</v>
      </c>
      <c r="AE544" s="3">
        <v>447238020</v>
      </c>
      <c r="AF544" s="3">
        <v>10154549</v>
      </c>
      <c r="AG544" s="3">
        <v>0</v>
      </c>
      <c r="AH544" s="3">
        <v>10776256</v>
      </c>
      <c r="AI544" s="4">
        <v>1.04</v>
      </c>
      <c r="AJ544" s="3">
        <v>990785817</v>
      </c>
      <c r="AK544" s="3">
        <v>1788247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5037</v>
      </c>
      <c r="AR544" s="3">
        <v>5252</v>
      </c>
      <c r="AS544" s="3">
        <v>32841109</v>
      </c>
      <c r="AT544" s="2">
        <v>6237.5219999999999</v>
      </c>
      <c r="AV544" s="5" t="s">
        <v>1399</v>
      </c>
      <c r="AX544" s="3">
        <v>0</v>
      </c>
      <c r="AZ544" s="3">
        <v>0</v>
      </c>
      <c r="BA544" s="3">
        <f t="shared" si="215"/>
        <v>5344</v>
      </c>
      <c r="BB544" s="3">
        <f t="shared" si="201"/>
        <v>5037</v>
      </c>
      <c r="BC544" s="3">
        <f t="shared" si="202"/>
        <v>5252</v>
      </c>
      <c r="BD544" s="3">
        <f t="shared" si="203"/>
        <v>5344</v>
      </c>
      <c r="BE544" s="3">
        <f t="shared" si="204"/>
        <v>32841111.798719995</v>
      </c>
      <c r="BF544" s="3">
        <f t="shared" si="216"/>
        <v>32075144.798719995</v>
      </c>
      <c r="BG544" s="2">
        <f t="shared" si="205"/>
        <v>6237.5656401960996</v>
      </c>
      <c r="BH544" s="6">
        <f t="shared" si="206"/>
        <v>1.4999999999999999E-2</v>
      </c>
      <c r="BI544" s="3">
        <f t="shared" si="217"/>
        <v>14285783.077106612</v>
      </c>
      <c r="BJ544" s="3">
        <f t="shared" si="207"/>
        <v>3206108739.0607953</v>
      </c>
      <c r="BK544" s="3">
        <f t="shared" si="218"/>
        <v>0</v>
      </c>
      <c r="BL544" s="3">
        <f t="shared" si="219"/>
        <v>0</v>
      </c>
      <c r="BM544" s="3">
        <f t="shared" si="208"/>
        <v>0</v>
      </c>
      <c r="BN544" s="3">
        <f t="shared" si="209"/>
        <v>0</v>
      </c>
      <c r="BO544" s="3">
        <f t="shared" si="220"/>
        <v>0</v>
      </c>
      <c r="BP544" s="3">
        <f t="shared" si="221"/>
        <v>0</v>
      </c>
      <c r="BQ544" s="3">
        <f t="shared" si="210"/>
        <v>1992902222.0426538</v>
      </c>
      <c r="BR544" s="3">
        <f t="shared" si="222"/>
        <v>0</v>
      </c>
      <c r="BS544" s="3">
        <f t="shared" si="223"/>
        <v>0</v>
      </c>
      <c r="BT544" s="3">
        <f t="shared" si="211"/>
        <v>0</v>
      </c>
      <c r="BU544" s="3">
        <f t="shared" si="212"/>
        <v>0</v>
      </c>
      <c r="BV544" s="3">
        <f t="shared" si="213"/>
        <v>0</v>
      </c>
      <c r="BW544" s="3">
        <f t="shared" si="224"/>
        <v>0</v>
      </c>
      <c r="BX544" s="3">
        <f t="shared" si="214"/>
        <v>0</v>
      </c>
      <c r="BY544" s="3">
        <f t="shared" si="225"/>
        <v>23131410.792119995</v>
      </c>
    </row>
    <row r="545" spans="1:77" x14ac:dyDescent="0.25">
      <c r="A545">
        <v>246907</v>
      </c>
      <c r="B545" t="s">
        <v>607</v>
      </c>
      <c r="C545" s="37">
        <v>42779.493055555555</v>
      </c>
      <c r="D545" s="5" t="s">
        <v>75</v>
      </c>
      <c r="E545" s="2">
        <v>1274.152</v>
      </c>
      <c r="F545" s="2">
        <v>135.244</v>
      </c>
      <c r="G545" s="2">
        <v>4.2789999999999999</v>
      </c>
      <c r="H545" s="2">
        <v>0</v>
      </c>
      <c r="I545" s="2">
        <v>0</v>
      </c>
      <c r="J545" s="2">
        <v>0</v>
      </c>
      <c r="K545" s="2">
        <v>0</v>
      </c>
      <c r="L545" s="2">
        <v>120</v>
      </c>
      <c r="M545" s="2">
        <v>64.126000000000005</v>
      </c>
      <c r="N545" s="2">
        <v>947.16800000000001</v>
      </c>
      <c r="O545" s="2">
        <v>0.188999999999999</v>
      </c>
      <c r="P545" s="2">
        <v>186.32599999999999</v>
      </c>
      <c r="Q545" s="2">
        <v>0</v>
      </c>
      <c r="R545" s="3">
        <v>104500</v>
      </c>
      <c r="S545" s="3">
        <v>0</v>
      </c>
      <c r="T545" s="3">
        <v>-9785</v>
      </c>
      <c r="U545" s="3">
        <v>-379</v>
      </c>
      <c r="V545" s="3">
        <v>0</v>
      </c>
      <c r="W545" s="3">
        <v>150191</v>
      </c>
      <c r="X545" s="3">
        <v>109150</v>
      </c>
      <c r="Y545" s="4">
        <v>1</v>
      </c>
      <c r="Z545" s="4">
        <v>1.06</v>
      </c>
      <c r="AA545" s="5" t="s">
        <v>75</v>
      </c>
      <c r="AB545" s="3">
        <v>156831</v>
      </c>
      <c r="AC545" s="3">
        <v>1567371</v>
      </c>
      <c r="AD545" s="2">
        <v>638.81587019999995</v>
      </c>
      <c r="AE545" s="3">
        <v>32322518</v>
      </c>
      <c r="AF545" s="3">
        <v>9770602</v>
      </c>
      <c r="AG545" s="3">
        <v>0</v>
      </c>
      <c r="AH545" s="3">
        <v>10161426</v>
      </c>
      <c r="AI545" s="4">
        <v>1.04</v>
      </c>
      <c r="AJ545" s="3">
        <v>870732210</v>
      </c>
      <c r="AK545" s="3">
        <v>517160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5140</v>
      </c>
      <c r="AR545" s="3">
        <v>5359</v>
      </c>
      <c r="AS545" s="3">
        <v>10743935</v>
      </c>
      <c r="AT545" s="2">
        <v>2000.9480000000001</v>
      </c>
      <c r="AU545" s="2">
        <v>2000.9480000000001</v>
      </c>
      <c r="AV545" s="5" t="s">
        <v>1893</v>
      </c>
      <c r="AW545" s="3">
        <v>0</v>
      </c>
      <c r="AX545" s="3">
        <v>0</v>
      </c>
      <c r="AY545" s="3">
        <v>0</v>
      </c>
      <c r="AZ545" s="3">
        <v>0</v>
      </c>
      <c r="BA545" s="3">
        <f t="shared" si="215"/>
        <v>5858</v>
      </c>
      <c r="BB545" s="3">
        <f t="shared" si="201"/>
        <v>5140</v>
      </c>
      <c r="BC545" s="3">
        <f t="shared" si="202"/>
        <v>5359</v>
      </c>
      <c r="BD545" s="3">
        <f t="shared" si="203"/>
        <v>5858</v>
      </c>
      <c r="BE545" s="3">
        <f t="shared" si="204"/>
        <v>10743935.86118</v>
      </c>
      <c r="BF545" s="3">
        <f t="shared" si="216"/>
        <v>10499029.86118</v>
      </c>
      <c r="BG545" s="2">
        <f t="shared" si="205"/>
        <v>2000.8762762182826</v>
      </c>
      <c r="BH545" s="6">
        <f t="shared" si="206"/>
        <v>1.4999999999999999E-2</v>
      </c>
      <c r="BI545" s="3">
        <f t="shared" si="217"/>
        <v>4883323.9862979902</v>
      </c>
      <c r="BJ545" s="3">
        <f t="shared" si="207"/>
        <v>1028450405.9761972</v>
      </c>
      <c r="BK545" s="3">
        <f t="shared" si="218"/>
        <v>0</v>
      </c>
      <c r="BL545" s="3">
        <f t="shared" si="219"/>
        <v>0</v>
      </c>
      <c r="BM545" s="3">
        <f t="shared" si="208"/>
        <v>0</v>
      </c>
      <c r="BN545" s="3">
        <f t="shared" si="209"/>
        <v>0</v>
      </c>
      <c r="BO545" s="3">
        <f t="shared" si="220"/>
        <v>0</v>
      </c>
      <c r="BP545" s="3">
        <f t="shared" si="221"/>
        <v>0</v>
      </c>
      <c r="BQ545" s="3">
        <f t="shared" si="210"/>
        <v>639279970.25174129</v>
      </c>
      <c r="BR545" s="3">
        <f t="shared" si="222"/>
        <v>231452239.74825871</v>
      </c>
      <c r="BS545" s="3">
        <f t="shared" si="223"/>
        <v>0</v>
      </c>
      <c r="BT545" s="3">
        <f t="shared" si="211"/>
        <v>0</v>
      </c>
      <c r="BU545" s="3">
        <f t="shared" si="212"/>
        <v>0</v>
      </c>
      <c r="BV545" s="3">
        <f t="shared" si="213"/>
        <v>0</v>
      </c>
      <c r="BW545" s="3">
        <f t="shared" si="224"/>
        <v>0</v>
      </c>
      <c r="BX545" s="3">
        <f t="shared" si="214"/>
        <v>0</v>
      </c>
      <c r="BY545" s="3">
        <f t="shared" si="225"/>
        <v>2036613.7611800004</v>
      </c>
    </row>
    <row r="546" spans="1:77" x14ac:dyDescent="0.25">
      <c r="A546">
        <v>121904</v>
      </c>
      <c r="B546" t="s">
        <v>608</v>
      </c>
      <c r="C546" s="37">
        <v>42779.493055555555</v>
      </c>
      <c r="D546" s="5" t="s">
        <v>75</v>
      </c>
      <c r="E546" s="2">
        <v>1991.3030000000001</v>
      </c>
      <c r="F546" s="2">
        <v>223.11199999999999</v>
      </c>
      <c r="G546" s="2">
        <v>63.451000000000001</v>
      </c>
      <c r="H546" s="2">
        <v>0</v>
      </c>
      <c r="I546" s="2">
        <v>0</v>
      </c>
      <c r="J546" s="2">
        <v>0</v>
      </c>
      <c r="K546" s="2">
        <v>0</v>
      </c>
      <c r="L546" s="2">
        <v>173.50299999999999</v>
      </c>
      <c r="M546" s="2">
        <v>111.874</v>
      </c>
      <c r="N546" s="2">
        <v>1959.056</v>
      </c>
      <c r="O546" s="2">
        <v>0.56899999999999995</v>
      </c>
      <c r="P546" s="2">
        <v>144.28899999999999</v>
      </c>
      <c r="Q546" s="2">
        <v>0</v>
      </c>
      <c r="R546" s="3">
        <v>161870</v>
      </c>
      <c r="S546" s="3">
        <v>0</v>
      </c>
      <c r="T546" s="3">
        <v>-10125</v>
      </c>
      <c r="U546" s="3">
        <v>-392</v>
      </c>
      <c r="V546" s="3">
        <v>0</v>
      </c>
      <c r="W546" s="3">
        <v>232080</v>
      </c>
      <c r="X546" s="3">
        <v>84279</v>
      </c>
      <c r="Y546" s="4">
        <v>1</v>
      </c>
      <c r="Z546" s="4">
        <v>1.08</v>
      </c>
      <c r="AA546" s="5" t="s">
        <v>76</v>
      </c>
      <c r="AB546" s="3">
        <v>1059880</v>
      </c>
      <c r="AC546" s="3">
        <v>9424779</v>
      </c>
      <c r="AD546" s="2">
        <v>3975.8294698</v>
      </c>
      <c r="AE546" s="3">
        <v>300431673</v>
      </c>
      <c r="AF546" s="3">
        <v>9391959</v>
      </c>
      <c r="AG546" s="3">
        <v>1033115</v>
      </c>
      <c r="AH546" s="3">
        <v>10988592</v>
      </c>
      <c r="AI546" s="4">
        <v>1.17</v>
      </c>
      <c r="AJ546" s="3">
        <v>900985308</v>
      </c>
      <c r="AK546" s="3">
        <v>904028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5140</v>
      </c>
      <c r="AR546" s="3">
        <v>5432</v>
      </c>
      <c r="AS546" s="3">
        <v>17552914</v>
      </c>
      <c r="AT546" s="2">
        <v>3250.5839999999998</v>
      </c>
      <c r="AV546" s="5" t="s">
        <v>1674</v>
      </c>
      <c r="BA546" s="3">
        <f t="shared" si="215"/>
        <v>5841</v>
      </c>
      <c r="BB546" s="3">
        <f t="shared" si="201"/>
        <v>5140</v>
      </c>
      <c r="BC546" s="3">
        <f t="shared" si="202"/>
        <v>5432</v>
      </c>
      <c r="BD546" s="3">
        <f t="shared" si="203"/>
        <v>5841</v>
      </c>
      <c r="BE546" s="3">
        <f t="shared" si="204"/>
        <v>17552914.769219998</v>
      </c>
      <c r="BF546" s="3">
        <f t="shared" si="216"/>
        <v>17169089.769219998</v>
      </c>
      <c r="BG546" s="2">
        <f t="shared" si="205"/>
        <v>3250.5103250408624</v>
      </c>
      <c r="BH546" s="6">
        <f t="shared" si="206"/>
        <v>1.4999999999999999E-2</v>
      </c>
      <c r="BI546" s="3">
        <f t="shared" si="217"/>
        <v>7667892.0465977192</v>
      </c>
      <c r="BJ546" s="3">
        <f t="shared" si="207"/>
        <v>1670762307.0710032</v>
      </c>
      <c r="BK546" s="3">
        <f t="shared" si="218"/>
        <v>0</v>
      </c>
      <c r="BL546" s="3">
        <f t="shared" si="219"/>
        <v>0</v>
      </c>
      <c r="BM546" s="3">
        <f t="shared" si="208"/>
        <v>0</v>
      </c>
      <c r="BN546" s="3">
        <f t="shared" si="209"/>
        <v>0</v>
      </c>
      <c r="BO546" s="3">
        <f t="shared" si="220"/>
        <v>0</v>
      </c>
      <c r="BP546" s="3">
        <f t="shared" si="221"/>
        <v>0</v>
      </c>
      <c r="BQ546" s="3">
        <f t="shared" si="210"/>
        <v>1038538048.8505555</v>
      </c>
      <c r="BR546" s="3">
        <f t="shared" si="222"/>
        <v>0</v>
      </c>
      <c r="BS546" s="3">
        <f t="shared" si="223"/>
        <v>0</v>
      </c>
      <c r="BT546" s="3">
        <f t="shared" si="211"/>
        <v>0</v>
      </c>
      <c r="BU546" s="3">
        <f t="shared" si="212"/>
        <v>0</v>
      </c>
      <c r="BV546" s="3">
        <f t="shared" si="213"/>
        <v>0</v>
      </c>
      <c r="BW546" s="3">
        <f t="shared" si="224"/>
        <v>0</v>
      </c>
      <c r="BX546" s="3">
        <f t="shared" si="214"/>
        <v>0</v>
      </c>
      <c r="BY546" s="3">
        <f t="shared" si="225"/>
        <v>8543061.6892199982</v>
      </c>
    </row>
    <row r="547" spans="1:77" x14ac:dyDescent="0.25">
      <c r="A547">
        <v>132902</v>
      </c>
      <c r="B547" t="s">
        <v>609</v>
      </c>
      <c r="C547" s="37">
        <v>42776.52847222222</v>
      </c>
      <c r="D547" s="5" t="s">
        <v>75</v>
      </c>
      <c r="E547" s="2">
        <v>130</v>
      </c>
      <c r="F547" s="2">
        <v>12.449</v>
      </c>
      <c r="G547" s="2">
        <v>1.2689999999999999</v>
      </c>
      <c r="H547" s="2">
        <v>0.89500000000000002</v>
      </c>
      <c r="I547" s="2">
        <v>0</v>
      </c>
      <c r="J547" s="2">
        <v>0</v>
      </c>
      <c r="K547" s="2">
        <v>0</v>
      </c>
      <c r="L547" s="2">
        <v>12.598000000000001</v>
      </c>
      <c r="M547" s="2">
        <v>1.9690000000000001</v>
      </c>
      <c r="N547" s="2">
        <v>78.069999999999993</v>
      </c>
      <c r="O547" s="2">
        <v>0</v>
      </c>
      <c r="P547" s="2">
        <v>0</v>
      </c>
      <c r="Q547" s="2">
        <v>0</v>
      </c>
      <c r="R547" s="3">
        <v>11140</v>
      </c>
      <c r="S547" s="3">
        <v>0</v>
      </c>
      <c r="T547" s="3">
        <v>0</v>
      </c>
      <c r="U547" s="3">
        <v>0</v>
      </c>
      <c r="V547" s="3">
        <v>0</v>
      </c>
      <c r="W547" s="3">
        <v>35747</v>
      </c>
      <c r="X547" s="3">
        <v>0</v>
      </c>
      <c r="Y547" s="4">
        <v>0.9667</v>
      </c>
      <c r="Z547" s="4">
        <v>1.07</v>
      </c>
      <c r="AA547" s="5" t="s">
        <v>76</v>
      </c>
      <c r="AB547" s="3">
        <v>1218857</v>
      </c>
      <c r="AC547" s="3">
        <v>804643</v>
      </c>
      <c r="AD547" s="2">
        <v>306.23867369999999</v>
      </c>
      <c r="AE547" s="3">
        <v>878446646</v>
      </c>
      <c r="AF547" s="3">
        <v>5181253</v>
      </c>
      <c r="AG547" s="3">
        <v>0</v>
      </c>
      <c r="AH547" s="3">
        <v>5502837</v>
      </c>
      <c r="AI547" s="4">
        <v>1.0266999999999999</v>
      </c>
      <c r="AJ547" s="3">
        <v>522933611</v>
      </c>
      <c r="AK547" s="3">
        <v>43114</v>
      </c>
      <c r="AL547" s="3">
        <v>0</v>
      </c>
      <c r="AM547" s="3">
        <v>0</v>
      </c>
      <c r="AN547" s="3">
        <v>130000</v>
      </c>
      <c r="AO547" s="3">
        <v>0</v>
      </c>
      <c r="AP547" s="3">
        <v>0</v>
      </c>
      <c r="AQ547" s="3">
        <v>4969</v>
      </c>
      <c r="AR547" s="3">
        <v>5216</v>
      </c>
      <c r="AS547" s="3">
        <v>1540166</v>
      </c>
      <c r="AT547" s="2">
        <v>293.40800000000002</v>
      </c>
      <c r="AU547" s="2">
        <v>262.46199999999999</v>
      </c>
      <c r="AV547" s="5" t="s">
        <v>1705</v>
      </c>
      <c r="AW547" s="3">
        <v>1830971</v>
      </c>
      <c r="AX547" s="3">
        <v>0</v>
      </c>
      <c r="AY547" s="3">
        <v>35110</v>
      </c>
      <c r="AZ547" s="3">
        <v>0</v>
      </c>
      <c r="BA547" s="3">
        <f t="shared" si="215"/>
        <v>8283</v>
      </c>
      <c r="BB547" s="3">
        <f t="shared" si="201"/>
        <v>4969</v>
      </c>
      <c r="BC547" s="3">
        <f t="shared" si="202"/>
        <v>5216</v>
      </c>
      <c r="BD547" s="3">
        <f t="shared" si="203"/>
        <v>8283</v>
      </c>
      <c r="BE547" s="3">
        <f t="shared" si="204"/>
        <v>1540166.7818400001</v>
      </c>
      <c r="BF547" s="3">
        <f t="shared" si="216"/>
        <v>1493279.7818400001</v>
      </c>
      <c r="BG547" s="2">
        <f t="shared" si="205"/>
        <v>293.40373849385361</v>
      </c>
      <c r="BH547" s="6">
        <f t="shared" si="206"/>
        <v>1.4999999999999999E-2</v>
      </c>
      <c r="BI547" s="3">
        <f t="shared" si="217"/>
        <v>1895577.9936308255</v>
      </c>
      <c r="BJ547" s="3">
        <f t="shared" si="207"/>
        <v>219047577.00685352</v>
      </c>
      <c r="BK547" s="3">
        <f t="shared" si="218"/>
        <v>303886033.99314648</v>
      </c>
      <c r="BL547" s="3">
        <f t="shared" si="219"/>
        <v>3010918.3884244384</v>
      </c>
      <c r="BM547" s="3">
        <f t="shared" si="208"/>
        <v>7397.0925616580953</v>
      </c>
      <c r="BN547" s="3">
        <f t="shared" si="209"/>
        <v>32563.263074804905</v>
      </c>
      <c r="BO547" s="3">
        <f t="shared" si="220"/>
        <v>71130.471517723854</v>
      </c>
      <c r="BP547" s="3">
        <f t="shared" si="221"/>
        <v>2978355.1253496334</v>
      </c>
      <c r="BQ547" s="3">
        <f t="shared" si="210"/>
        <v>142015843.05918983</v>
      </c>
      <c r="BR547" s="3">
        <f t="shared" si="222"/>
        <v>380917767.9408102</v>
      </c>
      <c r="BS547" s="3">
        <f t="shared" si="223"/>
        <v>0</v>
      </c>
      <c r="BT547" s="3">
        <f t="shared" si="211"/>
        <v>0</v>
      </c>
      <c r="BU547" s="3">
        <f t="shared" si="212"/>
        <v>0</v>
      </c>
      <c r="BV547" s="3">
        <f t="shared" si="213"/>
        <v>0</v>
      </c>
      <c r="BW547" s="3">
        <f t="shared" si="224"/>
        <v>0</v>
      </c>
      <c r="BX547" s="3">
        <f t="shared" si="214"/>
        <v>2978355.1253496334</v>
      </c>
      <c r="BY547" s="3">
        <f t="shared" si="225"/>
        <v>0</v>
      </c>
    </row>
    <row r="548" spans="1:77" x14ac:dyDescent="0.25">
      <c r="A548">
        <v>57819</v>
      </c>
      <c r="B548" t="s">
        <v>610</v>
      </c>
      <c r="C548" s="37">
        <v>42776.52847222222</v>
      </c>
      <c r="D548" s="5" t="s">
        <v>76</v>
      </c>
      <c r="E548" s="2">
        <v>176.54499999999999</v>
      </c>
      <c r="F548" s="2">
        <v>5.84</v>
      </c>
      <c r="G548" s="2">
        <v>6.6580000000000004</v>
      </c>
      <c r="H548" s="2">
        <v>0</v>
      </c>
      <c r="I548" s="2">
        <v>0</v>
      </c>
      <c r="J548" s="2">
        <v>0</v>
      </c>
      <c r="K548" s="2">
        <v>0</v>
      </c>
      <c r="L548" s="2">
        <v>1.88699999999999</v>
      </c>
      <c r="M548" s="2">
        <v>0</v>
      </c>
      <c r="N548" s="2">
        <v>188.17</v>
      </c>
      <c r="O548" s="2">
        <v>0</v>
      </c>
      <c r="P548" s="2">
        <v>102.203</v>
      </c>
      <c r="Q548" s="2">
        <v>0</v>
      </c>
      <c r="R548" s="3">
        <v>5527</v>
      </c>
      <c r="S548" s="3">
        <v>0</v>
      </c>
      <c r="T548" s="3">
        <v>0</v>
      </c>
      <c r="U548" s="3">
        <v>0</v>
      </c>
      <c r="V548" s="3">
        <v>0</v>
      </c>
      <c r="W548" s="3">
        <v>42816</v>
      </c>
      <c r="X548" s="3">
        <v>66074</v>
      </c>
      <c r="Y548" s="4">
        <v>0</v>
      </c>
      <c r="Z548" s="4">
        <v>1</v>
      </c>
      <c r="AA548" s="5" t="s">
        <v>75</v>
      </c>
      <c r="AB548" s="3">
        <v>0</v>
      </c>
      <c r="AC548" s="3">
        <v>0</v>
      </c>
      <c r="AD548" s="2">
        <v>0</v>
      </c>
      <c r="AE548" s="3">
        <v>0</v>
      </c>
      <c r="AF548" s="3">
        <v>0</v>
      </c>
      <c r="AG548" s="3">
        <v>0</v>
      </c>
      <c r="AH548" s="3">
        <v>0</v>
      </c>
      <c r="AI548" s="4">
        <v>0</v>
      </c>
      <c r="AJ548" s="3">
        <v>0</v>
      </c>
      <c r="AK548" s="3">
        <v>69572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5050</v>
      </c>
      <c r="AR548" s="3">
        <v>5334</v>
      </c>
      <c r="AS548" s="3">
        <v>1600657</v>
      </c>
      <c r="AT548" s="2">
        <v>299.214</v>
      </c>
      <c r="AV548" s="5" t="s">
        <v>2031</v>
      </c>
      <c r="AX548" s="3">
        <v>0</v>
      </c>
      <c r="AZ548" s="3">
        <v>0</v>
      </c>
      <c r="BA548" s="3">
        <f t="shared" si="215"/>
        <v>6465</v>
      </c>
      <c r="BB548" s="3">
        <f t="shared" si="201"/>
        <v>5050</v>
      </c>
      <c r="BC548" s="3">
        <f t="shared" si="202"/>
        <v>5335</v>
      </c>
      <c r="BD548" s="3">
        <f t="shared" si="203"/>
        <v>6465</v>
      </c>
      <c r="BE548" s="3">
        <f t="shared" si="204"/>
        <v>1600657.70575</v>
      </c>
      <c r="BF548" s="3">
        <f t="shared" si="216"/>
        <v>1552314.70575</v>
      </c>
      <c r="BG548" s="2">
        <f t="shared" si="205"/>
        <v>299.17856522337541</v>
      </c>
      <c r="BH548" s="6">
        <f t="shared" si="206"/>
        <v>1.4999999999999999E-2</v>
      </c>
      <c r="BI548" s="3">
        <f t="shared" si="217"/>
        <v>0</v>
      </c>
      <c r="BJ548" s="3">
        <f t="shared" si="207"/>
        <v>153777782.52481496</v>
      </c>
      <c r="BK548" s="3">
        <f t="shared" si="218"/>
        <v>0</v>
      </c>
      <c r="BL548" s="3">
        <f t="shared" si="219"/>
        <v>0</v>
      </c>
      <c r="BM548" s="3">
        <f t="shared" si="208"/>
        <v>0</v>
      </c>
      <c r="BN548" s="3">
        <f t="shared" si="209"/>
        <v>0</v>
      </c>
      <c r="BO548" s="3">
        <f t="shared" si="220"/>
        <v>0</v>
      </c>
      <c r="BP548" s="3">
        <f t="shared" si="221"/>
        <v>0</v>
      </c>
      <c r="BQ548" s="3">
        <f t="shared" si="210"/>
        <v>95587551.588868439</v>
      </c>
      <c r="BR548" s="3">
        <f t="shared" si="222"/>
        <v>0</v>
      </c>
      <c r="BS548" s="3">
        <f t="shared" si="223"/>
        <v>0</v>
      </c>
      <c r="BT548" s="3">
        <f t="shared" si="211"/>
        <v>0</v>
      </c>
      <c r="BU548" s="3">
        <f t="shared" si="212"/>
        <v>0</v>
      </c>
      <c r="BV548" s="3">
        <f t="shared" si="213"/>
        <v>0</v>
      </c>
      <c r="BW548" s="3">
        <f t="shared" si="224"/>
        <v>0</v>
      </c>
      <c r="BX548" s="3">
        <f t="shared" si="214"/>
        <v>0</v>
      </c>
      <c r="BY548" s="3">
        <f t="shared" si="225"/>
        <v>1600657.70575</v>
      </c>
    </row>
    <row r="549" spans="1:77" x14ac:dyDescent="0.25">
      <c r="A549">
        <v>155901</v>
      </c>
      <c r="B549" t="s">
        <v>611</v>
      </c>
      <c r="C549" s="37">
        <v>42779.493055555555</v>
      </c>
      <c r="D549" s="5" t="s">
        <v>75</v>
      </c>
      <c r="E549" s="2">
        <v>943.20299999999997</v>
      </c>
      <c r="F549" s="2">
        <v>102.517</v>
      </c>
      <c r="G549" s="2">
        <v>11.5389999999999</v>
      </c>
      <c r="H549" s="2">
        <v>0</v>
      </c>
      <c r="I549" s="2">
        <v>0</v>
      </c>
      <c r="J549" s="2">
        <v>0</v>
      </c>
      <c r="K549" s="2">
        <v>0</v>
      </c>
      <c r="L549" s="2">
        <v>95.718999999999994</v>
      </c>
      <c r="M549" s="2">
        <v>53.648000000000003</v>
      </c>
      <c r="N549" s="2">
        <v>957.91099999999994</v>
      </c>
      <c r="O549" s="2">
        <v>4.4999999999999998E-2</v>
      </c>
      <c r="P549" s="2">
        <v>18.145</v>
      </c>
      <c r="Q549" s="2">
        <v>0</v>
      </c>
      <c r="R549" s="3">
        <v>87183</v>
      </c>
      <c r="S549" s="3">
        <v>0</v>
      </c>
      <c r="T549" s="3">
        <v>-7016</v>
      </c>
      <c r="U549" s="3">
        <v>-272</v>
      </c>
      <c r="V549" s="3">
        <v>0</v>
      </c>
      <c r="W549" s="3">
        <v>197790</v>
      </c>
      <c r="X549" s="3">
        <v>12034</v>
      </c>
      <c r="Y549" s="4">
        <v>0.98</v>
      </c>
      <c r="Z549" s="4">
        <v>1.06</v>
      </c>
      <c r="AA549" s="5" t="s">
        <v>76</v>
      </c>
      <c r="AB549" s="3">
        <v>35334</v>
      </c>
      <c r="AC549" s="3">
        <v>5279696</v>
      </c>
      <c r="AD549" s="2">
        <v>2208.6701155000001</v>
      </c>
      <c r="AE549" s="3">
        <v>283650758</v>
      </c>
      <c r="AF549" s="3">
        <v>6082587</v>
      </c>
      <c r="AG549" s="3">
        <v>0</v>
      </c>
      <c r="AH549" s="3">
        <v>6454990</v>
      </c>
      <c r="AI549" s="4">
        <v>1.04</v>
      </c>
      <c r="AJ549" s="3">
        <v>624360944</v>
      </c>
      <c r="AK549" s="3">
        <v>433197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5037</v>
      </c>
      <c r="AR549" s="3">
        <v>5252</v>
      </c>
      <c r="AS549" s="3">
        <v>9480091</v>
      </c>
      <c r="AT549" s="2">
        <v>1789.53</v>
      </c>
      <c r="AU549" s="2">
        <v>1789.53</v>
      </c>
      <c r="AV549" s="5" t="s">
        <v>1757</v>
      </c>
      <c r="AW549" s="3">
        <v>0</v>
      </c>
      <c r="AX549" s="3">
        <v>0</v>
      </c>
      <c r="AY549" s="3">
        <v>0</v>
      </c>
      <c r="AZ549" s="3">
        <v>0</v>
      </c>
      <c r="BA549" s="3">
        <f t="shared" si="215"/>
        <v>6632</v>
      </c>
      <c r="BB549" s="3">
        <f t="shared" si="201"/>
        <v>5037</v>
      </c>
      <c r="BC549" s="3">
        <f t="shared" si="202"/>
        <v>5252</v>
      </c>
      <c r="BD549" s="3">
        <f t="shared" si="203"/>
        <v>6632</v>
      </c>
      <c r="BE549" s="3">
        <f t="shared" si="204"/>
        <v>9480092.0827199984</v>
      </c>
      <c r="BF549" s="3">
        <f t="shared" si="216"/>
        <v>9202135.0827199984</v>
      </c>
      <c r="BG549" s="2">
        <f t="shared" si="205"/>
        <v>1789.5140292775213</v>
      </c>
      <c r="BH549" s="6">
        <f t="shared" si="206"/>
        <v>1.4999999999999999E-2</v>
      </c>
      <c r="BI549" s="3">
        <f t="shared" si="217"/>
        <v>3873159.4288222035</v>
      </c>
      <c r="BJ549" s="3">
        <f t="shared" si="207"/>
        <v>919810211.04864597</v>
      </c>
      <c r="BK549" s="3">
        <f t="shared" si="218"/>
        <v>0</v>
      </c>
      <c r="BL549" s="3">
        <f t="shared" si="219"/>
        <v>0</v>
      </c>
      <c r="BM549" s="3">
        <f t="shared" si="208"/>
        <v>0</v>
      </c>
      <c r="BN549" s="3">
        <f t="shared" si="209"/>
        <v>0</v>
      </c>
      <c r="BO549" s="3">
        <f t="shared" si="220"/>
        <v>0</v>
      </c>
      <c r="BP549" s="3">
        <f t="shared" si="221"/>
        <v>0</v>
      </c>
      <c r="BQ549" s="3">
        <f t="shared" si="210"/>
        <v>571749732.35416806</v>
      </c>
      <c r="BR549" s="3">
        <f t="shared" si="222"/>
        <v>52611211.645831943</v>
      </c>
      <c r="BS549" s="3">
        <f t="shared" si="223"/>
        <v>0</v>
      </c>
      <c r="BT549" s="3">
        <f t="shared" si="211"/>
        <v>0</v>
      </c>
      <c r="BU549" s="3">
        <f t="shared" si="212"/>
        <v>0</v>
      </c>
      <c r="BV549" s="3">
        <f t="shared" si="213"/>
        <v>0</v>
      </c>
      <c r="BW549" s="3">
        <f t="shared" si="224"/>
        <v>0</v>
      </c>
      <c r="BX549" s="3">
        <f t="shared" si="214"/>
        <v>0</v>
      </c>
      <c r="BY549" s="3">
        <f t="shared" si="225"/>
        <v>3361354.8315199986</v>
      </c>
    </row>
    <row r="550" spans="1:77" x14ac:dyDescent="0.25">
      <c r="A550">
        <v>124901</v>
      </c>
      <c r="B550" t="s">
        <v>612</v>
      </c>
      <c r="C550" s="37">
        <v>42779.493055555555</v>
      </c>
      <c r="D550" s="5" t="s">
        <v>75</v>
      </c>
      <c r="E550" s="2">
        <v>918.78499999999997</v>
      </c>
      <c r="F550" s="2">
        <v>71.084999999999994</v>
      </c>
      <c r="G550" s="2">
        <v>17.785</v>
      </c>
      <c r="H550" s="2">
        <v>0</v>
      </c>
      <c r="I550" s="2">
        <v>0</v>
      </c>
      <c r="J550" s="2">
        <v>0</v>
      </c>
      <c r="K550" s="2">
        <v>0</v>
      </c>
      <c r="L550" s="2">
        <v>55.728000000000002</v>
      </c>
      <c r="M550" s="2">
        <v>30.864999999999998</v>
      </c>
      <c r="N550" s="2">
        <v>940.34900000000005</v>
      </c>
      <c r="O550" s="2">
        <v>0.437999999999999</v>
      </c>
      <c r="P550" s="2">
        <v>88.738</v>
      </c>
      <c r="Q550" s="2">
        <v>0</v>
      </c>
      <c r="R550" s="3">
        <v>69207</v>
      </c>
      <c r="S550" s="3">
        <v>0</v>
      </c>
      <c r="T550" s="3">
        <v>-3984</v>
      </c>
      <c r="U550" s="3">
        <v>-154</v>
      </c>
      <c r="V550" s="3">
        <v>0</v>
      </c>
      <c r="W550" s="3">
        <v>37177</v>
      </c>
      <c r="X550" s="3">
        <v>62161</v>
      </c>
      <c r="Y550" s="4">
        <v>1</v>
      </c>
      <c r="Z550" s="4">
        <v>1.1000000000000001</v>
      </c>
      <c r="AA550" s="5" t="s">
        <v>76</v>
      </c>
      <c r="AB550" s="3">
        <v>924109</v>
      </c>
      <c r="AC550" s="3">
        <v>4388523</v>
      </c>
      <c r="AD550" s="2">
        <v>1835.8854855</v>
      </c>
      <c r="AE550" s="3">
        <v>216638199</v>
      </c>
      <c r="AF550" s="3">
        <v>3544644</v>
      </c>
      <c r="AG550" s="3">
        <v>0</v>
      </c>
      <c r="AH550" s="3">
        <v>3686784</v>
      </c>
      <c r="AI550" s="4">
        <v>1.0401</v>
      </c>
      <c r="AJ550" s="3">
        <v>354483072</v>
      </c>
      <c r="AK550" s="3">
        <v>405241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5140</v>
      </c>
      <c r="AR550" s="3">
        <v>5505</v>
      </c>
      <c r="AS550" s="3">
        <v>9113262</v>
      </c>
      <c r="AT550" s="2">
        <v>1694.9970000000001</v>
      </c>
      <c r="AV550" s="5" t="s">
        <v>1681</v>
      </c>
      <c r="AX550" s="3">
        <v>0</v>
      </c>
      <c r="AZ550" s="3">
        <v>0</v>
      </c>
      <c r="BA550" s="3">
        <f t="shared" si="215"/>
        <v>7005</v>
      </c>
      <c r="BB550" s="3">
        <f t="shared" si="201"/>
        <v>5140</v>
      </c>
      <c r="BC550" s="3">
        <f t="shared" si="202"/>
        <v>5505</v>
      </c>
      <c r="BD550" s="3">
        <f t="shared" si="203"/>
        <v>7005</v>
      </c>
      <c r="BE550" s="3">
        <f t="shared" si="204"/>
        <v>9113262.806400001</v>
      </c>
      <c r="BF550" s="3">
        <f t="shared" si="216"/>
        <v>9010862.806400001</v>
      </c>
      <c r="BG550" s="2">
        <f t="shared" si="205"/>
        <v>1694.96839756797</v>
      </c>
      <c r="BH550" s="6">
        <f t="shared" si="206"/>
        <v>1.4999999999999999E-2</v>
      </c>
      <c r="BI550" s="3">
        <f t="shared" si="217"/>
        <v>4499609.2311438527</v>
      </c>
      <c r="BJ550" s="3">
        <f t="shared" si="207"/>
        <v>871213756.3499366</v>
      </c>
      <c r="BK550" s="3">
        <f t="shared" si="218"/>
        <v>0</v>
      </c>
      <c r="BL550" s="3">
        <f t="shared" si="219"/>
        <v>0</v>
      </c>
      <c r="BM550" s="3">
        <f t="shared" si="208"/>
        <v>0</v>
      </c>
      <c r="BN550" s="3">
        <f t="shared" si="209"/>
        <v>0</v>
      </c>
      <c r="BO550" s="3">
        <f t="shared" si="220"/>
        <v>0</v>
      </c>
      <c r="BP550" s="3">
        <f t="shared" si="221"/>
        <v>0</v>
      </c>
      <c r="BQ550" s="3">
        <f t="shared" si="210"/>
        <v>541542403.02296638</v>
      </c>
      <c r="BR550" s="3">
        <f t="shared" si="222"/>
        <v>0</v>
      </c>
      <c r="BS550" s="3">
        <f t="shared" si="223"/>
        <v>0</v>
      </c>
      <c r="BT550" s="3">
        <f t="shared" si="211"/>
        <v>0</v>
      </c>
      <c r="BU550" s="3">
        <f t="shared" si="212"/>
        <v>0</v>
      </c>
      <c r="BV550" s="3">
        <f t="shared" si="213"/>
        <v>0</v>
      </c>
      <c r="BW550" s="3">
        <f t="shared" si="224"/>
        <v>0</v>
      </c>
      <c r="BX550" s="3">
        <f t="shared" si="214"/>
        <v>0</v>
      </c>
      <c r="BY550" s="3">
        <f t="shared" si="225"/>
        <v>5568432.0864000004</v>
      </c>
    </row>
    <row r="551" spans="1:77" x14ac:dyDescent="0.25">
      <c r="A551">
        <v>221911</v>
      </c>
      <c r="B551" t="s">
        <v>613</v>
      </c>
      <c r="C551" s="37">
        <v>42779.493055555555</v>
      </c>
      <c r="D551" s="5" t="s">
        <v>75</v>
      </c>
      <c r="E551" s="2">
        <v>970.89300000000003</v>
      </c>
      <c r="F551" s="2">
        <v>64.075000000000003</v>
      </c>
      <c r="G551" s="2">
        <v>17.484999999999999</v>
      </c>
      <c r="H551" s="2">
        <v>0</v>
      </c>
      <c r="I551" s="2">
        <v>0</v>
      </c>
      <c r="J551" s="2">
        <v>0</v>
      </c>
      <c r="K551" s="2">
        <v>0</v>
      </c>
      <c r="L551" s="2">
        <v>58.643000000000001</v>
      </c>
      <c r="M551" s="2">
        <v>52.493000000000002</v>
      </c>
      <c r="N551" s="2">
        <v>364.654</v>
      </c>
      <c r="O551" s="2">
        <v>0.05</v>
      </c>
      <c r="P551" s="2">
        <v>1.4079999999999999</v>
      </c>
      <c r="Q551" s="2">
        <v>0</v>
      </c>
      <c r="R551" s="3">
        <v>86143</v>
      </c>
      <c r="S551" s="3">
        <v>0</v>
      </c>
      <c r="T551" s="3">
        <v>-4672</v>
      </c>
      <c r="U551" s="3">
        <v>-181</v>
      </c>
      <c r="V551" s="3">
        <v>0</v>
      </c>
      <c r="W551" s="3">
        <v>102666</v>
      </c>
      <c r="X551" s="3">
        <v>894</v>
      </c>
      <c r="Y551" s="4">
        <v>0.96</v>
      </c>
      <c r="Z551" s="4">
        <v>1.04</v>
      </c>
      <c r="AA551" s="5" t="s">
        <v>76</v>
      </c>
      <c r="AB551" s="3">
        <v>174160</v>
      </c>
      <c r="AC551" s="3">
        <v>2893159</v>
      </c>
      <c r="AD551" s="2">
        <v>1118.5605982</v>
      </c>
      <c r="AE551" s="3">
        <v>87993331</v>
      </c>
      <c r="AF551" s="3">
        <v>3822480</v>
      </c>
      <c r="AG551" s="3">
        <v>79635</v>
      </c>
      <c r="AH551" s="3">
        <v>4141020</v>
      </c>
      <c r="AI551" s="4">
        <v>1.04</v>
      </c>
      <c r="AJ551" s="3">
        <v>415713389</v>
      </c>
      <c r="AK551" s="3">
        <v>430009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4934</v>
      </c>
      <c r="AR551" s="3">
        <v>5075</v>
      </c>
      <c r="AS551" s="3">
        <v>7888045</v>
      </c>
      <c r="AT551" s="2">
        <v>1539.675</v>
      </c>
      <c r="AV551" s="5" t="s">
        <v>1438</v>
      </c>
      <c r="BA551" s="3">
        <f t="shared" si="215"/>
        <v>6352</v>
      </c>
      <c r="BB551" s="3">
        <f t="shared" si="201"/>
        <v>4934</v>
      </c>
      <c r="BC551" s="3">
        <f t="shared" si="202"/>
        <v>5075</v>
      </c>
      <c r="BD551" s="3">
        <f t="shared" si="203"/>
        <v>6352</v>
      </c>
      <c r="BE551" s="3">
        <f t="shared" si="204"/>
        <v>7888047.8651200011</v>
      </c>
      <c r="BF551" s="3">
        <f t="shared" si="216"/>
        <v>7703910.8651200011</v>
      </c>
      <c r="BG551" s="2">
        <f t="shared" si="205"/>
        <v>1539.7022739368749</v>
      </c>
      <c r="BH551" s="6">
        <f t="shared" si="206"/>
        <v>1.4999999999999999E-2</v>
      </c>
      <c r="BI551" s="3">
        <f t="shared" si="217"/>
        <v>3792165.5042599346</v>
      </c>
      <c r="BJ551" s="3">
        <f t="shared" si="207"/>
        <v>791406968.8035537</v>
      </c>
      <c r="BK551" s="3">
        <f t="shared" si="218"/>
        <v>0</v>
      </c>
      <c r="BL551" s="3">
        <f t="shared" si="219"/>
        <v>0</v>
      </c>
      <c r="BM551" s="3">
        <f t="shared" si="208"/>
        <v>0</v>
      </c>
      <c r="BN551" s="3">
        <f t="shared" si="209"/>
        <v>0</v>
      </c>
      <c r="BO551" s="3">
        <f t="shared" si="220"/>
        <v>0</v>
      </c>
      <c r="BP551" s="3">
        <f t="shared" si="221"/>
        <v>0</v>
      </c>
      <c r="BQ551" s="3">
        <f t="shared" si="210"/>
        <v>491934876.52283156</v>
      </c>
      <c r="BR551" s="3">
        <f t="shared" si="222"/>
        <v>0</v>
      </c>
      <c r="BS551" s="3">
        <f t="shared" si="223"/>
        <v>0</v>
      </c>
      <c r="BT551" s="3">
        <f t="shared" si="211"/>
        <v>0</v>
      </c>
      <c r="BU551" s="3">
        <f t="shared" si="212"/>
        <v>0</v>
      </c>
      <c r="BV551" s="3">
        <f t="shared" si="213"/>
        <v>0</v>
      </c>
      <c r="BW551" s="3">
        <f t="shared" si="224"/>
        <v>0</v>
      </c>
      <c r="BX551" s="3">
        <f t="shared" si="214"/>
        <v>0</v>
      </c>
      <c r="BY551" s="3">
        <f t="shared" si="225"/>
        <v>3897199.3307200014</v>
      </c>
    </row>
    <row r="552" spans="1:77" x14ac:dyDescent="0.25">
      <c r="A552">
        <v>210902</v>
      </c>
      <c r="B552" t="s">
        <v>614</v>
      </c>
      <c r="C552" s="37">
        <v>42779.493055555555</v>
      </c>
      <c r="D552" s="5" t="s">
        <v>75</v>
      </c>
      <c r="E552" s="2">
        <v>598.80799999999999</v>
      </c>
      <c r="F552" s="2">
        <v>66.863</v>
      </c>
      <c r="G552" s="2">
        <v>19.379000000000001</v>
      </c>
      <c r="H552" s="2">
        <v>2.4089999999999998</v>
      </c>
      <c r="I552" s="2">
        <v>0</v>
      </c>
      <c r="J552" s="2">
        <v>0</v>
      </c>
      <c r="K552" s="2">
        <v>0</v>
      </c>
      <c r="L552" s="2">
        <v>71.822999999999993</v>
      </c>
      <c r="M552" s="2">
        <v>34.735999999999997</v>
      </c>
      <c r="N552" s="2">
        <v>507.125</v>
      </c>
      <c r="O552" s="2">
        <v>9.1999999999999998E-2</v>
      </c>
      <c r="P552" s="2">
        <v>44.686999999999998</v>
      </c>
      <c r="Q552" s="2">
        <v>0</v>
      </c>
      <c r="R552" s="3">
        <v>55264</v>
      </c>
      <c r="S552" s="3">
        <v>0</v>
      </c>
      <c r="T552" s="3">
        <v>-2183</v>
      </c>
      <c r="U552" s="3">
        <v>-85</v>
      </c>
      <c r="V552" s="3">
        <v>0</v>
      </c>
      <c r="W552" s="3">
        <v>69437</v>
      </c>
      <c r="X552" s="3">
        <v>27563</v>
      </c>
      <c r="Y552" s="4">
        <v>0.93330000000000002</v>
      </c>
      <c r="Z552" s="4">
        <v>1.04</v>
      </c>
      <c r="AA552" s="5" t="s">
        <v>75</v>
      </c>
      <c r="AB552" s="3">
        <v>135901</v>
      </c>
      <c r="AC552" s="3">
        <v>2201421</v>
      </c>
      <c r="AD552" s="2">
        <v>942.6966797</v>
      </c>
      <c r="AE552" s="3">
        <v>61935463</v>
      </c>
      <c r="AF552" s="3">
        <v>1732305</v>
      </c>
      <c r="AG552" s="3">
        <v>327975</v>
      </c>
      <c r="AH552" s="3">
        <v>2171646</v>
      </c>
      <c r="AI552" s="4">
        <v>1.17</v>
      </c>
      <c r="AJ552" s="3">
        <v>194200172</v>
      </c>
      <c r="AK552" s="3">
        <v>254332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4797</v>
      </c>
      <c r="AR552" s="3">
        <v>4933</v>
      </c>
      <c r="AS552" s="3">
        <v>5697496</v>
      </c>
      <c r="AT552" s="2">
        <v>1146.1579999999999</v>
      </c>
      <c r="AV552" s="5" t="s">
        <v>2042</v>
      </c>
      <c r="BA552" s="3">
        <f t="shared" si="215"/>
        <v>6168</v>
      </c>
      <c r="BB552" s="3">
        <f t="shared" si="201"/>
        <v>4797</v>
      </c>
      <c r="BC552" s="3">
        <f t="shared" si="202"/>
        <v>4933</v>
      </c>
      <c r="BD552" s="3">
        <f t="shared" si="203"/>
        <v>6168</v>
      </c>
      <c r="BE552" s="3">
        <f t="shared" si="204"/>
        <v>5697495.0799200004</v>
      </c>
      <c r="BF552" s="3">
        <f t="shared" si="216"/>
        <v>5574977.0799200004</v>
      </c>
      <c r="BG552" s="2">
        <f t="shared" si="205"/>
        <v>1146.1596015674372</v>
      </c>
      <c r="BH552" s="6">
        <f t="shared" si="206"/>
        <v>1.4999999999999999E-2</v>
      </c>
      <c r="BI552" s="3">
        <f t="shared" si="217"/>
        <v>2587455.936611108</v>
      </c>
      <c r="BJ552" s="3">
        <f t="shared" si="207"/>
        <v>589126035.20566273</v>
      </c>
      <c r="BK552" s="3">
        <f t="shared" si="218"/>
        <v>0</v>
      </c>
      <c r="BL552" s="3">
        <f t="shared" si="219"/>
        <v>0</v>
      </c>
      <c r="BM552" s="3">
        <f t="shared" si="208"/>
        <v>0</v>
      </c>
      <c r="BN552" s="3">
        <f t="shared" si="209"/>
        <v>0</v>
      </c>
      <c r="BO552" s="3">
        <f t="shared" si="220"/>
        <v>0</v>
      </c>
      <c r="BP552" s="3">
        <f t="shared" si="221"/>
        <v>0</v>
      </c>
      <c r="BQ552" s="3">
        <f t="shared" si="210"/>
        <v>366197992.70079619</v>
      </c>
      <c r="BR552" s="3">
        <f t="shared" si="222"/>
        <v>0</v>
      </c>
      <c r="BS552" s="3">
        <f t="shared" si="223"/>
        <v>0</v>
      </c>
      <c r="BT552" s="3">
        <f t="shared" si="211"/>
        <v>0</v>
      </c>
      <c r="BU552" s="3">
        <f t="shared" si="212"/>
        <v>0</v>
      </c>
      <c r="BV552" s="3">
        <f t="shared" si="213"/>
        <v>0</v>
      </c>
      <c r="BW552" s="3">
        <f t="shared" si="224"/>
        <v>0</v>
      </c>
      <c r="BX552" s="3">
        <f t="shared" si="214"/>
        <v>0</v>
      </c>
      <c r="BY552" s="3">
        <f t="shared" si="225"/>
        <v>3885024.8746440005</v>
      </c>
    </row>
    <row r="553" spans="1:77" x14ac:dyDescent="0.25">
      <c r="A553">
        <v>15808</v>
      </c>
      <c r="B553" t="s">
        <v>615</v>
      </c>
      <c r="C553" s="37">
        <v>42776.52847222222</v>
      </c>
      <c r="D553" s="5" t="s">
        <v>76</v>
      </c>
      <c r="E553" s="2">
        <v>671.97900000000004</v>
      </c>
      <c r="F553" s="2">
        <v>17.28</v>
      </c>
      <c r="G553" s="2">
        <v>22.381</v>
      </c>
      <c r="H553" s="2">
        <v>122.25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483.67</v>
      </c>
      <c r="O553" s="2">
        <v>0</v>
      </c>
      <c r="P553" s="2">
        <v>23.824999999999999</v>
      </c>
      <c r="Q553" s="2">
        <v>0</v>
      </c>
      <c r="R553" s="3">
        <v>103384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15403</v>
      </c>
      <c r="Y553" s="4">
        <v>0</v>
      </c>
      <c r="Z553" s="4">
        <v>1</v>
      </c>
      <c r="AA553" s="5" t="s">
        <v>75</v>
      </c>
      <c r="AB553" s="3">
        <v>0</v>
      </c>
      <c r="AC553" s="3">
        <v>0</v>
      </c>
      <c r="AD553" s="2">
        <v>0</v>
      </c>
      <c r="AE553" s="3">
        <v>0</v>
      </c>
      <c r="AF553" s="3">
        <v>0</v>
      </c>
      <c r="AG553" s="3">
        <v>0</v>
      </c>
      <c r="AH553" s="3">
        <v>0</v>
      </c>
      <c r="AI553" s="4">
        <v>0</v>
      </c>
      <c r="AJ553" s="3">
        <v>0</v>
      </c>
      <c r="AK553" s="3">
        <v>299938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5050</v>
      </c>
      <c r="AR553" s="3">
        <v>5334</v>
      </c>
      <c r="AS553" s="3">
        <v>8520778</v>
      </c>
      <c r="AT553" s="2">
        <v>1622.4829999999999</v>
      </c>
      <c r="AV553" s="5" t="s">
        <v>2031</v>
      </c>
      <c r="AX553" s="3">
        <v>0</v>
      </c>
      <c r="AZ553" s="3">
        <v>0</v>
      </c>
      <c r="BA553" s="3">
        <f t="shared" si="215"/>
        <v>6465</v>
      </c>
      <c r="BB553" s="3">
        <f t="shared" si="201"/>
        <v>5050</v>
      </c>
      <c r="BC553" s="3">
        <f t="shared" si="202"/>
        <v>5335</v>
      </c>
      <c r="BD553" s="3">
        <f t="shared" si="203"/>
        <v>6465</v>
      </c>
      <c r="BE553" s="3">
        <f t="shared" si="204"/>
        <v>8520779.0889999978</v>
      </c>
      <c r="BF553" s="3">
        <f t="shared" si="216"/>
        <v>8417395.0889999978</v>
      </c>
      <c r="BG553" s="2">
        <f t="shared" si="205"/>
        <v>1622.2897176179163</v>
      </c>
      <c r="BH553" s="6">
        <f t="shared" si="206"/>
        <v>1.4999999999999999E-2</v>
      </c>
      <c r="BI553" s="3">
        <f t="shared" si="217"/>
        <v>0</v>
      </c>
      <c r="BJ553" s="3">
        <f t="shared" si="207"/>
        <v>833856914.85560894</v>
      </c>
      <c r="BK553" s="3">
        <f t="shared" si="218"/>
        <v>0</v>
      </c>
      <c r="BL553" s="3">
        <f t="shared" si="219"/>
        <v>0</v>
      </c>
      <c r="BM553" s="3">
        <f t="shared" si="208"/>
        <v>0</v>
      </c>
      <c r="BN553" s="3">
        <f t="shared" si="209"/>
        <v>0</v>
      </c>
      <c r="BO553" s="3">
        <f t="shared" si="220"/>
        <v>0</v>
      </c>
      <c r="BP553" s="3">
        <f t="shared" si="221"/>
        <v>0</v>
      </c>
      <c r="BQ553" s="3">
        <f t="shared" si="210"/>
        <v>518321564.77892423</v>
      </c>
      <c r="BR553" s="3">
        <f t="shared" si="222"/>
        <v>0</v>
      </c>
      <c r="BS553" s="3">
        <f t="shared" si="223"/>
        <v>0</v>
      </c>
      <c r="BT553" s="3">
        <f t="shared" si="211"/>
        <v>0</v>
      </c>
      <c r="BU553" s="3">
        <f t="shared" si="212"/>
        <v>0</v>
      </c>
      <c r="BV553" s="3">
        <f t="shared" si="213"/>
        <v>0</v>
      </c>
      <c r="BW553" s="3">
        <f t="shared" si="224"/>
        <v>0</v>
      </c>
      <c r="BX553" s="3">
        <f t="shared" si="214"/>
        <v>0</v>
      </c>
      <c r="BY553" s="3">
        <f t="shared" si="225"/>
        <v>8520779.0889999978</v>
      </c>
    </row>
    <row r="554" spans="1:77" x14ac:dyDescent="0.25">
      <c r="A554">
        <v>16901</v>
      </c>
      <c r="B554" t="s">
        <v>616</v>
      </c>
      <c r="C554" s="37">
        <v>42779.493055555555</v>
      </c>
      <c r="D554" s="5" t="s">
        <v>75</v>
      </c>
      <c r="E554" s="2">
        <v>617.89300000000003</v>
      </c>
      <c r="F554" s="2">
        <v>58.231999999999999</v>
      </c>
      <c r="G554" s="2">
        <v>18.829000000000001</v>
      </c>
      <c r="H554" s="2">
        <v>0</v>
      </c>
      <c r="I554" s="2">
        <v>0</v>
      </c>
      <c r="J554" s="2">
        <v>0</v>
      </c>
      <c r="K554" s="2">
        <v>0</v>
      </c>
      <c r="L554" s="2">
        <v>29.853000000000002</v>
      </c>
      <c r="M554" s="2">
        <v>33.33</v>
      </c>
      <c r="N554" s="2">
        <v>344.23599999999999</v>
      </c>
      <c r="O554" s="2">
        <v>0</v>
      </c>
      <c r="P554" s="2">
        <v>34.698</v>
      </c>
      <c r="Q554" s="2">
        <v>0</v>
      </c>
      <c r="R554" s="3">
        <v>55393</v>
      </c>
      <c r="S554" s="3">
        <v>0</v>
      </c>
      <c r="T554" s="3">
        <v>0</v>
      </c>
      <c r="U554" s="3">
        <v>0</v>
      </c>
      <c r="V554" s="3">
        <v>0</v>
      </c>
      <c r="W554" s="3">
        <v>114726</v>
      </c>
      <c r="X554" s="3">
        <v>23980</v>
      </c>
      <c r="Y554" s="4">
        <v>0.91339999999999999</v>
      </c>
      <c r="Z554" s="4">
        <v>1.08</v>
      </c>
      <c r="AA554" s="5" t="s">
        <v>76</v>
      </c>
      <c r="AB554" s="3">
        <v>95640</v>
      </c>
      <c r="AC554" s="3">
        <v>2133267</v>
      </c>
      <c r="AD554" s="2">
        <v>880.30448390000004</v>
      </c>
      <c r="AE554" s="3">
        <v>111448582</v>
      </c>
      <c r="AF554" s="3">
        <v>6277903</v>
      </c>
      <c r="AG554" s="3">
        <v>457749</v>
      </c>
      <c r="AH554" s="3">
        <v>7148039</v>
      </c>
      <c r="AI554" s="4">
        <v>1.04</v>
      </c>
      <c r="AJ554" s="3">
        <v>660154775</v>
      </c>
      <c r="AK554" s="3">
        <v>259723</v>
      </c>
      <c r="AL554" s="3">
        <v>0</v>
      </c>
      <c r="AM554" s="3">
        <v>0</v>
      </c>
      <c r="AN554" s="3">
        <v>258000</v>
      </c>
      <c r="AO554" s="3">
        <v>0</v>
      </c>
      <c r="AP554" s="3">
        <v>0</v>
      </c>
      <c r="AQ554" s="3">
        <v>4695</v>
      </c>
      <c r="AR554" s="3">
        <v>4962</v>
      </c>
      <c r="AS554" s="3">
        <v>5791907</v>
      </c>
      <c r="AT554" s="2">
        <v>1165.1990000000001</v>
      </c>
      <c r="AU554" s="2">
        <v>1148.3150000000001</v>
      </c>
      <c r="AV554" s="5" t="s">
        <v>2043</v>
      </c>
      <c r="AW554" s="3">
        <v>633510</v>
      </c>
      <c r="AX554" s="3">
        <v>188893</v>
      </c>
      <c r="AY554" s="3">
        <v>10883</v>
      </c>
      <c r="AZ554" s="3">
        <v>8178</v>
      </c>
      <c r="BA554" s="3">
        <f t="shared" si="215"/>
        <v>6911</v>
      </c>
      <c r="BB554" s="3">
        <f t="shared" si="201"/>
        <v>4695</v>
      </c>
      <c r="BC554" s="3">
        <f t="shared" si="202"/>
        <v>4962</v>
      </c>
      <c r="BD554" s="3">
        <f t="shared" si="203"/>
        <v>6911</v>
      </c>
      <c r="BE554" s="3">
        <f t="shared" si="204"/>
        <v>5791906.8505500006</v>
      </c>
      <c r="BF554" s="3">
        <f t="shared" si="216"/>
        <v>5621787.8505500006</v>
      </c>
      <c r="BG554" s="2">
        <f t="shared" si="205"/>
        <v>1165.1835155437202</v>
      </c>
      <c r="BH554" s="6">
        <f t="shared" si="206"/>
        <v>1.4999999999999999E-2</v>
      </c>
      <c r="BI554" s="3">
        <f t="shared" si="217"/>
        <v>2690489.9565149732</v>
      </c>
      <c r="BJ554" s="3">
        <f t="shared" si="207"/>
        <v>598904326.98947215</v>
      </c>
      <c r="BK554" s="3">
        <f t="shared" si="218"/>
        <v>61250448.010527849</v>
      </c>
      <c r="BL554" s="3">
        <f t="shared" si="219"/>
        <v>582476.08875757479</v>
      </c>
      <c r="BM554" s="3">
        <f t="shared" si="208"/>
        <v>4888.0084855858231</v>
      </c>
      <c r="BN554" s="3">
        <f t="shared" si="209"/>
        <v>9533.1436592261252</v>
      </c>
      <c r="BO554" s="3">
        <f t="shared" si="220"/>
        <v>21023.784411284589</v>
      </c>
      <c r="BP554" s="3">
        <f t="shared" si="221"/>
        <v>572942.94509834866</v>
      </c>
      <c r="BQ554" s="3">
        <f t="shared" si="210"/>
        <v>372276133.21621859</v>
      </c>
      <c r="BR554" s="3">
        <f t="shared" si="222"/>
        <v>287878641.78378141</v>
      </c>
      <c r="BS554" s="3">
        <f t="shared" si="223"/>
        <v>199614.03808354514</v>
      </c>
      <c r="BT554" s="3">
        <f t="shared" si="211"/>
        <v>221.54017669568478</v>
      </c>
      <c r="BU554" s="3">
        <f t="shared" si="212"/>
        <v>7984.5615233418057</v>
      </c>
      <c r="BV554" s="3">
        <f t="shared" si="213"/>
        <v>7204.832237982283</v>
      </c>
      <c r="BW554" s="3">
        <f t="shared" si="224"/>
        <v>184424.64432222105</v>
      </c>
      <c r="BX554" s="3">
        <f t="shared" si="214"/>
        <v>757367.58942056971</v>
      </c>
      <c r="BY554" s="3">
        <f t="shared" si="225"/>
        <v>0</v>
      </c>
    </row>
    <row r="555" spans="1:77" x14ac:dyDescent="0.25">
      <c r="A555">
        <v>50909</v>
      </c>
      <c r="B555" t="s">
        <v>617</v>
      </c>
      <c r="C555" s="37">
        <v>42779.493055555555</v>
      </c>
      <c r="D555" s="5" t="s">
        <v>75</v>
      </c>
      <c r="E555" s="2">
        <v>130</v>
      </c>
      <c r="F555" s="2">
        <v>10</v>
      </c>
      <c r="G555" s="2">
        <v>10</v>
      </c>
      <c r="H555" s="2">
        <v>0</v>
      </c>
      <c r="I555" s="2">
        <v>0</v>
      </c>
      <c r="J555" s="2">
        <v>0</v>
      </c>
      <c r="K555" s="2">
        <v>0</v>
      </c>
      <c r="L555" s="2">
        <v>25</v>
      </c>
      <c r="M555" s="2">
        <v>0</v>
      </c>
      <c r="N555" s="2">
        <v>100</v>
      </c>
      <c r="O555" s="2">
        <v>0</v>
      </c>
      <c r="P555" s="2">
        <v>0</v>
      </c>
      <c r="Q555" s="2">
        <v>0</v>
      </c>
      <c r="R555" s="3">
        <v>15125</v>
      </c>
      <c r="S555" s="3">
        <v>0</v>
      </c>
      <c r="T555" s="3">
        <v>-808</v>
      </c>
      <c r="U555" s="3">
        <v>0</v>
      </c>
      <c r="V555" s="3">
        <v>0</v>
      </c>
      <c r="W555" s="3">
        <v>43949</v>
      </c>
      <c r="X555" s="3">
        <v>0</v>
      </c>
      <c r="Y555" s="4">
        <v>0.92669999999999997</v>
      </c>
      <c r="Z555" s="4">
        <v>1.04</v>
      </c>
      <c r="AA555" s="5" t="s">
        <v>75</v>
      </c>
      <c r="AB555" s="3">
        <v>42730</v>
      </c>
      <c r="AC555" s="3">
        <v>914168</v>
      </c>
      <c r="AD555" s="2">
        <v>325.61852060000001</v>
      </c>
      <c r="AE555" s="3">
        <v>23259722</v>
      </c>
      <c r="AF555" s="3">
        <v>651737</v>
      </c>
      <c r="AG555" s="3">
        <v>128913</v>
      </c>
      <c r="AH555" s="3">
        <v>822847</v>
      </c>
      <c r="AI555" s="4">
        <v>1.17</v>
      </c>
      <c r="AJ555" s="3">
        <v>71898566</v>
      </c>
      <c r="AK555" s="3">
        <v>74552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4763</v>
      </c>
      <c r="AR555" s="3">
        <v>4899</v>
      </c>
      <c r="AS555" s="3">
        <v>1429886</v>
      </c>
      <c r="AT555" s="2">
        <v>283.97000000000003</v>
      </c>
      <c r="AV555" s="5" t="s">
        <v>1442</v>
      </c>
      <c r="BA555" s="3">
        <f t="shared" si="215"/>
        <v>6699</v>
      </c>
      <c r="BB555" s="3">
        <f t="shared" si="201"/>
        <v>4763</v>
      </c>
      <c r="BC555" s="3">
        <f t="shared" si="202"/>
        <v>4899</v>
      </c>
      <c r="BD555" s="3">
        <f t="shared" si="203"/>
        <v>6699</v>
      </c>
      <c r="BE555" s="3">
        <f t="shared" si="204"/>
        <v>1429886.25</v>
      </c>
      <c r="BF555" s="3">
        <f t="shared" si="216"/>
        <v>1371620.25</v>
      </c>
      <c r="BG555" s="2">
        <f t="shared" si="205"/>
        <v>283.97682858876328</v>
      </c>
      <c r="BH555" s="6">
        <f t="shared" si="206"/>
        <v>1.4999999999999999E-2</v>
      </c>
      <c r="BI555" s="3">
        <f t="shared" si="217"/>
        <v>759973.19476538152</v>
      </c>
      <c r="BJ555" s="3">
        <f t="shared" si="207"/>
        <v>145964089.89462432</v>
      </c>
      <c r="BK555" s="3">
        <f t="shared" si="218"/>
        <v>0</v>
      </c>
      <c r="BL555" s="3">
        <f t="shared" si="219"/>
        <v>0</v>
      </c>
      <c r="BM555" s="3">
        <f t="shared" si="208"/>
        <v>0</v>
      </c>
      <c r="BN555" s="3">
        <f t="shared" si="209"/>
        <v>0</v>
      </c>
      <c r="BO555" s="3">
        <f t="shared" si="220"/>
        <v>0</v>
      </c>
      <c r="BP555" s="3">
        <f t="shared" si="221"/>
        <v>0</v>
      </c>
      <c r="BQ555" s="3">
        <f t="shared" si="210"/>
        <v>90730596.734109864</v>
      </c>
      <c r="BR555" s="3">
        <f t="shared" si="222"/>
        <v>0</v>
      </c>
      <c r="BS555" s="3">
        <f t="shared" si="223"/>
        <v>0</v>
      </c>
      <c r="BT555" s="3">
        <f t="shared" si="211"/>
        <v>0</v>
      </c>
      <c r="BU555" s="3">
        <f t="shared" si="212"/>
        <v>0</v>
      </c>
      <c r="BV555" s="3">
        <f t="shared" si="213"/>
        <v>0</v>
      </c>
      <c r="BW555" s="3">
        <f t="shared" si="224"/>
        <v>0</v>
      </c>
      <c r="BX555" s="3">
        <f t="shared" si="214"/>
        <v>0</v>
      </c>
      <c r="BY555" s="3">
        <f t="shared" si="225"/>
        <v>763602.23887800006</v>
      </c>
    </row>
    <row r="556" spans="1:77" x14ac:dyDescent="0.25">
      <c r="A556">
        <v>126905</v>
      </c>
      <c r="B556" t="s">
        <v>618</v>
      </c>
      <c r="C556" s="37">
        <v>42779.493055555555</v>
      </c>
      <c r="D556" s="5" t="s">
        <v>75</v>
      </c>
      <c r="E556" s="2">
        <v>4583.8760000000002</v>
      </c>
      <c r="F556" s="2">
        <v>254.91900000000001</v>
      </c>
      <c r="G556" s="2">
        <v>103.25700000000001</v>
      </c>
      <c r="H556" s="2">
        <v>6.0350000000000001</v>
      </c>
      <c r="I556" s="2">
        <v>0</v>
      </c>
      <c r="J556" s="2">
        <v>0</v>
      </c>
      <c r="K556" s="2">
        <v>0</v>
      </c>
      <c r="L556" s="2">
        <v>243.21100000000001</v>
      </c>
      <c r="M556" s="2">
        <v>245.74700000000001</v>
      </c>
      <c r="N556" s="2">
        <v>2794.837</v>
      </c>
      <c r="O556" s="2">
        <v>1.399</v>
      </c>
      <c r="P556" s="2">
        <v>344.959</v>
      </c>
      <c r="Q556" s="2">
        <v>0</v>
      </c>
      <c r="R556" s="3">
        <v>371699</v>
      </c>
      <c r="S556" s="3">
        <v>0</v>
      </c>
      <c r="T556" s="3">
        <v>-15363</v>
      </c>
      <c r="U556" s="3">
        <v>-594</v>
      </c>
      <c r="V556" s="3">
        <v>0</v>
      </c>
      <c r="W556" s="3">
        <v>485956</v>
      </c>
      <c r="X556" s="3">
        <v>194419</v>
      </c>
      <c r="Y556" s="4">
        <v>1</v>
      </c>
      <c r="Z556" s="4">
        <v>1.1200000000000001</v>
      </c>
      <c r="AA556" s="5" t="s">
        <v>75</v>
      </c>
      <c r="AB556" s="3">
        <v>201821</v>
      </c>
      <c r="AC556" s="3">
        <v>8843956</v>
      </c>
      <c r="AD556" s="2">
        <v>3718.0141835999898</v>
      </c>
      <c r="AE556" s="3">
        <v>318218330</v>
      </c>
      <c r="AF556" s="3">
        <v>14386592</v>
      </c>
      <c r="AG556" s="3">
        <v>1582525</v>
      </c>
      <c r="AH556" s="3">
        <v>16832313</v>
      </c>
      <c r="AI556" s="4">
        <v>1.17</v>
      </c>
      <c r="AJ556" s="3">
        <v>1367174031</v>
      </c>
      <c r="AK556" s="3">
        <v>1894680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5140</v>
      </c>
      <c r="AR556" s="3">
        <v>5578</v>
      </c>
      <c r="AS556" s="3">
        <v>34269813</v>
      </c>
      <c r="AT556" s="2">
        <v>6248.1869999999999</v>
      </c>
      <c r="AV556" s="5" t="s">
        <v>1688</v>
      </c>
      <c r="BA556" s="3">
        <f t="shared" si="215"/>
        <v>5636</v>
      </c>
      <c r="BB556" s="3">
        <f t="shared" si="201"/>
        <v>5140</v>
      </c>
      <c r="BC556" s="3">
        <f t="shared" si="202"/>
        <v>5578</v>
      </c>
      <c r="BD556" s="3">
        <f t="shared" si="203"/>
        <v>5636</v>
      </c>
      <c r="BE556" s="3">
        <f t="shared" si="204"/>
        <v>34269812.022880003</v>
      </c>
      <c r="BF556" s="3">
        <f t="shared" si="216"/>
        <v>33427520.022880003</v>
      </c>
      <c r="BG556" s="2">
        <f t="shared" si="205"/>
        <v>6248.0757437366474</v>
      </c>
      <c r="BH556" s="6">
        <f t="shared" si="206"/>
        <v>1.4999999999999999E-2</v>
      </c>
      <c r="BI556" s="3">
        <f t="shared" si="217"/>
        <v>13306633.676061958</v>
      </c>
      <c r="BJ556" s="3">
        <f t="shared" si="207"/>
        <v>3211510932.2806368</v>
      </c>
      <c r="BK556" s="3">
        <f t="shared" si="218"/>
        <v>0</v>
      </c>
      <c r="BL556" s="3">
        <f t="shared" si="219"/>
        <v>0</v>
      </c>
      <c r="BM556" s="3">
        <f t="shared" si="208"/>
        <v>0</v>
      </c>
      <c r="BN556" s="3">
        <f t="shared" si="209"/>
        <v>0</v>
      </c>
      <c r="BO556" s="3">
        <f t="shared" si="220"/>
        <v>0</v>
      </c>
      <c r="BP556" s="3">
        <f t="shared" si="221"/>
        <v>0</v>
      </c>
      <c r="BQ556" s="3">
        <f t="shared" si="210"/>
        <v>1996260200.1238589</v>
      </c>
      <c r="BR556" s="3">
        <f t="shared" si="222"/>
        <v>0</v>
      </c>
      <c r="BS556" s="3">
        <f t="shared" si="223"/>
        <v>0</v>
      </c>
      <c r="BT556" s="3">
        <f t="shared" si="211"/>
        <v>0</v>
      </c>
      <c r="BU556" s="3">
        <f t="shared" si="212"/>
        <v>0</v>
      </c>
      <c r="BV556" s="3">
        <f t="shared" si="213"/>
        <v>0</v>
      </c>
      <c r="BW556" s="3">
        <f t="shared" si="224"/>
        <v>0</v>
      </c>
      <c r="BX556" s="3">
        <f t="shared" si="214"/>
        <v>0</v>
      </c>
      <c r="BY556" s="3">
        <f t="shared" si="225"/>
        <v>20598071.71288</v>
      </c>
    </row>
    <row r="557" spans="1:77" x14ac:dyDescent="0.25">
      <c r="A557">
        <v>7902</v>
      </c>
      <c r="B557" t="s">
        <v>619</v>
      </c>
      <c r="C557" s="37">
        <v>42779.493055555555</v>
      </c>
      <c r="D557" s="5" t="s">
        <v>75</v>
      </c>
      <c r="E557" s="2">
        <v>1516.73</v>
      </c>
      <c r="F557" s="2">
        <v>132.58500000000001</v>
      </c>
      <c r="G557" s="2">
        <v>28.198</v>
      </c>
      <c r="H557" s="2">
        <v>0.24299999999999999</v>
      </c>
      <c r="I557" s="2">
        <v>0</v>
      </c>
      <c r="J557" s="2">
        <v>0</v>
      </c>
      <c r="K557" s="2">
        <v>0</v>
      </c>
      <c r="L557" s="2">
        <v>140.77000000000001</v>
      </c>
      <c r="M557" s="2">
        <v>85.09</v>
      </c>
      <c r="N557" s="2">
        <v>1057.3620000000001</v>
      </c>
      <c r="O557" s="2">
        <v>0.17499999999999999</v>
      </c>
      <c r="P557" s="2">
        <v>42.389000000000003</v>
      </c>
      <c r="Q557" s="2">
        <v>0</v>
      </c>
      <c r="R557" s="3">
        <v>144534</v>
      </c>
      <c r="S557" s="3">
        <v>0</v>
      </c>
      <c r="T557" s="3">
        <v>-9648</v>
      </c>
      <c r="U557" s="3">
        <v>-373</v>
      </c>
      <c r="V557" s="3">
        <v>0</v>
      </c>
      <c r="W557" s="3">
        <v>126644</v>
      </c>
      <c r="X557" s="3">
        <v>24861</v>
      </c>
      <c r="Y557" s="4">
        <v>1</v>
      </c>
      <c r="Z557" s="4">
        <v>1.07</v>
      </c>
      <c r="AA557" s="5" t="s">
        <v>75</v>
      </c>
      <c r="AB557" s="3">
        <v>1226436</v>
      </c>
      <c r="AC557" s="3">
        <v>3740632</v>
      </c>
      <c r="AD557" s="2">
        <v>1578.0655549000001</v>
      </c>
      <c r="AE557" s="3">
        <v>346160531</v>
      </c>
      <c r="AF557" s="3">
        <v>8869427</v>
      </c>
      <c r="AG557" s="3">
        <v>975637</v>
      </c>
      <c r="AH557" s="3">
        <v>10377230</v>
      </c>
      <c r="AI557" s="4">
        <v>1.17</v>
      </c>
      <c r="AJ557" s="3">
        <v>858587070</v>
      </c>
      <c r="AK557" s="3">
        <v>592290</v>
      </c>
      <c r="AL557" s="3">
        <v>0</v>
      </c>
      <c r="AM557" s="3">
        <v>0</v>
      </c>
      <c r="AN557" s="3">
        <v>211264</v>
      </c>
      <c r="AO557" s="3">
        <v>0</v>
      </c>
      <c r="AP557" s="3">
        <v>0</v>
      </c>
      <c r="AQ557" s="3">
        <v>5140</v>
      </c>
      <c r="AR557" s="3">
        <v>5395</v>
      </c>
      <c r="AS557" s="3">
        <v>12564100</v>
      </c>
      <c r="AT557" s="2">
        <v>2337.0010000000002</v>
      </c>
      <c r="AU557" s="2">
        <v>2102.0709999999999</v>
      </c>
      <c r="AV557" s="5" t="s">
        <v>1287</v>
      </c>
      <c r="AW557" s="3">
        <v>0</v>
      </c>
      <c r="AX557" s="3">
        <v>167027</v>
      </c>
      <c r="AY557" s="3">
        <v>0</v>
      </c>
      <c r="AZ557" s="3">
        <v>7110</v>
      </c>
      <c r="BA557" s="3">
        <f t="shared" si="215"/>
        <v>5865</v>
      </c>
      <c r="BB557" s="3">
        <f t="shared" si="201"/>
        <v>5140</v>
      </c>
      <c r="BC557" s="3">
        <f t="shared" si="202"/>
        <v>5395</v>
      </c>
      <c r="BD557" s="3">
        <f t="shared" si="203"/>
        <v>5865</v>
      </c>
      <c r="BE557" s="3">
        <f t="shared" si="204"/>
        <v>12564097.999749999</v>
      </c>
      <c r="BF557" s="3">
        <f t="shared" si="216"/>
        <v>12302567.999749999</v>
      </c>
      <c r="BG557" s="2">
        <f t="shared" si="205"/>
        <v>2336.930250977563</v>
      </c>
      <c r="BH557" s="6">
        <f t="shared" si="206"/>
        <v>1.4999999999999999E-2</v>
      </c>
      <c r="BI557" s="3">
        <f t="shared" si="217"/>
        <v>6763355.9247335801</v>
      </c>
      <c r="BJ557" s="3">
        <f t="shared" si="207"/>
        <v>1201182149.0024674</v>
      </c>
      <c r="BK557" s="3">
        <f t="shared" si="218"/>
        <v>0</v>
      </c>
      <c r="BL557" s="3">
        <f t="shared" si="219"/>
        <v>0</v>
      </c>
      <c r="BM557" s="3">
        <f t="shared" si="208"/>
        <v>0</v>
      </c>
      <c r="BN557" s="3">
        <f t="shared" si="209"/>
        <v>0</v>
      </c>
      <c r="BO557" s="3">
        <f t="shared" si="220"/>
        <v>0</v>
      </c>
      <c r="BP557" s="3">
        <f t="shared" si="221"/>
        <v>0</v>
      </c>
      <c r="BQ557" s="3">
        <f t="shared" si="210"/>
        <v>746649215.18733132</v>
      </c>
      <c r="BR557" s="3">
        <f t="shared" si="222"/>
        <v>111937854.81266868</v>
      </c>
      <c r="BS557" s="3">
        <f t="shared" si="223"/>
        <v>127198.18021003698</v>
      </c>
      <c r="BT557" s="3">
        <f t="shared" si="211"/>
        <v>363.05697161267523</v>
      </c>
      <c r="BU557" s="3">
        <f t="shared" si="212"/>
        <v>5087.9272084014792</v>
      </c>
      <c r="BV557" s="3">
        <f t="shared" si="213"/>
        <v>2589.5538928879146</v>
      </c>
      <c r="BW557" s="3">
        <f t="shared" si="224"/>
        <v>119520.69910874758</v>
      </c>
      <c r="BX557" s="3">
        <f t="shared" si="214"/>
        <v>119520.69910874758</v>
      </c>
      <c r="BY557" s="3">
        <f t="shared" si="225"/>
        <v>3978227.2997500002</v>
      </c>
    </row>
    <row r="558" spans="1:77" x14ac:dyDescent="0.25">
      <c r="A558">
        <v>15822</v>
      </c>
      <c r="B558" t="s">
        <v>620</v>
      </c>
      <c r="C558" s="37">
        <v>42776.52847222222</v>
      </c>
      <c r="D558" s="5" t="s">
        <v>76</v>
      </c>
      <c r="E558" s="2">
        <v>4383.1139999999996</v>
      </c>
      <c r="F558" s="2">
        <v>311.37799999999999</v>
      </c>
      <c r="G558" s="2">
        <v>57.677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224.15299999999999</v>
      </c>
      <c r="N558" s="2">
        <v>3094.5</v>
      </c>
      <c r="O558" s="2">
        <v>0</v>
      </c>
      <c r="P558" s="2">
        <v>775.64800000000002</v>
      </c>
      <c r="Q558" s="2">
        <v>0</v>
      </c>
      <c r="R558" s="3">
        <v>146520</v>
      </c>
      <c r="S558" s="3">
        <v>0</v>
      </c>
      <c r="T558" s="3">
        <v>0</v>
      </c>
      <c r="U558" s="3">
        <v>0</v>
      </c>
      <c r="V558" s="3">
        <v>200000</v>
      </c>
      <c r="W558" s="3">
        <v>0</v>
      </c>
      <c r="X558" s="3">
        <v>501456</v>
      </c>
      <c r="Y558" s="4">
        <v>0</v>
      </c>
      <c r="Z558" s="4">
        <v>1</v>
      </c>
      <c r="AA558" s="5" t="s">
        <v>75</v>
      </c>
      <c r="AB558" s="3">
        <v>0</v>
      </c>
      <c r="AC558" s="3">
        <v>0</v>
      </c>
      <c r="AD558" s="2">
        <v>0</v>
      </c>
      <c r="AE558" s="3">
        <v>0</v>
      </c>
      <c r="AF558" s="3">
        <v>0</v>
      </c>
      <c r="AG558" s="3">
        <v>0</v>
      </c>
      <c r="AH558" s="3">
        <v>0</v>
      </c>
      <c r="AI558" s="4">
        <v>0</v>
      </c>
      <c r="AJ558" s="3">
        <v>0</v>
      </c>
      <c r="AK558" s="3">
        <v>1662816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5050</v>
      </c>
      <c r="AR558" s="3">
        <v>5334</v>
      </c>
      <c r="AS558" s="3">
        <v>35783124</v>
      </c>
      <c r="AT558" s="2">
        <v>6830.5339999999997</v>
      </c>
      <c r="AV558" s="5" t="s">
        <v>2031</v>
      </c>
      <c r="AX558" s="3">
        <v>0</v>
      </c>
      <c r="AZ558" s="3">
        <v>0</v>
      </c>
      <c r="BA558" s="3">
        <f t="shared" si="215"/>
        <v>6465</v>
      </c>
      <c r="BB558" s="3">
        <f t="shared" si="201"/>
        <v>5050</v>
      </c>
      <c r="BC558" s="3">
        <f t="shared" si="202"/>
        <v>5335</v>
      </c>
      <c r="BD558" s="3">
        <f t="shared" si="203"/>
        <v>6465</v>
      </c>
      <c r="BE558" s="3">
        <f t="shared" si="204"/>
        <v>35783123.594899997</v>
      </c>
      <c r="BF558" s="3">
        <f t="shared" si="216"/>
        <v>35436603.594899997</v>
      </c>
      <c r="BG558" s="2">
        <f t="shared" si="205"/>
        <v>6829.7183429628076</v>
      </c>
      <c r="BH558" s="6">
        <f t="shared" si="206"/>
        <v>1.4999999999999999E-2</v>
      </c>
      <c r="BI558" s="3">
        <f t="shared" si="217"/>
        <v>0</v>
      </c>
      <c r="BJ558" s="3">
        <f t="shared" si="207"/>
        <v>3510475228.2828832</v>
      </c>
      <c r="BK558" s="3">
        <f t="shared" si="218"/>
        <v>0</v>
      </c>
      <c r="BL558" s="3">
        <f t="shared" si="219"/>
        <v>0</v>
      </c>
      <c r="BM558" s="3">
        <f t="shared" si="208"/>
        <v>0</v>
      </c>
      <c r="BN558" s="3">
        <f t="shared" si="209"/>
        <v>0</v>
      </c>
      <c r="BO558" s="3">
        <f t="shared" si="220"/>
        <v>0</v>
      </c>
      <c r="BP558" s="3">
        <f t="shared" si="221"/>
        <v>0</v>
      </c>
      <c r="BQ558" s="3">
        <f t="shared" si="210"/>
        <v>2182095010.5766172</v>
      </c>
      <c r="BR558" s="3">
        <f t="shared" si="222"/>
        <v>0</v>
      </c>
      <c r="BS558" s="3">
        <f t="shared" si="223"/>
        <v>0</v>
      </c>
      <c r="BT558" s="3">
        <f t="shared" si="211"/>
        <v>0</v>
      </c>
      <c r="BU558" s="3">
        <f t="shared" si="212"/>
        <v>0</v>
      </c>
      <c r="BV558" s="3">
        <f t="shared" si="213"/>
        <v>0</v>
      </c>
      <c r="BW558" s="3">
        <f t="shared" si="224"/>
        <v>0</v>
      </c>
      <c r="BX558" s="3">
        <f t="shared" si="214"/>
        <v>0</v>
      </c>
      <c r="BY558" s="3">
        <f t="shared" si="225"/>
        <v>35783123.594899997</v>
      </c>
    </row>
    <row r="559" spans="1:77" x14ac:dyDescent="0.25">
      <c r="A559">
        <v>15916</v>
      </c>
      <c r="B559" t="s">
        <v>621</v>
      </c>
      <c r="C559" s="37">
        <v>42779.493055555555</v>
      </c>
      <c r="D559" s="5" t="s">
        <v>75</v>
      </c>
      <c r="E559" s="2">
        <v>20848.705999999998</v>
      </c>
      <c r="F559" s="2">
        <v>1659.4290000000001</v>
      </c>
      <c r="G559" s="2">
        <v>715.78</v>
      </c>
      <c r="H559" s="2">
        <v>29.806999999999999</v>
      </c>
      <c r="I559" s="2">
        <v>0</v>
      </c>
      <c r="J559" s="2">
        <v>0.60299999999999998</v>
      </c>
      <c r="K559" s="2">
        <v>0</v>
      </c>
      <c r="L559" s="2">
        <v>874.37400000000002</v>
      </c>
      <c r="M559" s="2">
        <v>1114.298</v>
      </c>
      <c r="N559" s="2">
        <v>16424.797999999999</v>
      </c>
      <c r="O559" s="2">
        <v>3.0939999999999999</v>
      </c>
      <c r="P559" s="2">
        <v>1593.8219999999999</v>
      </c>
      <c r="Q559" s="2">
        <v>0</v>
      </c>
      <c r="R559" s="3">
        <v>1653597</v>
      </c>
      <c r="S559" s="3">
        <v>0</v>
      </c>
      <c r="T559" s="3">
        <v>-84132</v>
      </c>
      <c r="U559" s="3">
        <v>-3251</v>
      </c>
      <c r="V559" s="3">
        <v>112290</v>
      </c>
      <c r="W559" s="3">
        <v>2322553</v>
      </c>
      <c r="X559" s="3">
        <v>883137</v>
      </c>
      <c r="Y559" s="4">
        <v>1</v>
      </c>
      <c r="Z559" s="4">
        <v>1.1100000000000001</v>
      </c>
      <c r="AA559" s="5" t="s">
        <v>75</v>
      </c>
      <c r="AB559" s="3">
        <v>1393275</v>
      </c>
      <c r="AC559" s="3">
        <v>37314966</v>
      </c>
      <c r="AD559" s="2">
        <v>15808.604825300001</v>
      </c>
      <c r="AE559" s="3">
        <v>1842532448</v>
      </c>
      <c r="AF559" s="3">
        <v>77933376</v>
      </c>
      <c r="AG559" s="3">
        <v>0</v>
      </c>
      <c r="AH559" s="3">
        <v>81050711</v>
      </c>
      <c r="AI559" s="4">
        <v>1.04</v>
      </c>
      <c r="AJ559" s="3">
        <v>7487013431</v>
      </c>
      <c r="AK559" s="3">
        <v>8397631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5140</v>
      </c>
      <c r="AR559" s="3">
        <v>5541</v>
      </c>
      <c r="AS559" s="3">
        <v>160155663</v>
      </c>
      <c r="AT559" s="2">
        <v>29280.968999999899</v>
      </c>
      <c r="AV559" s="5" t="s">
        <v>1323</v>
      </c>
      <c r="AX559" s="3">
        <v>0</v>
      </c>
      <c r="AZ559" s="3">
        <v>0</v>
      </c>
      <c r="BA559" s="3">
        <f t="shared" si="215"/>
        <v>5541</v>
      </c>
      <c r="BB559" s="3">
        <f t="shared" si="201"/>
        <v>5140</v>
      </c>
      <c r="BC559" s="3">
        <f t="shared" si="202"/>
        <v>5541</v>
      </c>
      <c r="BD559" s="3">
        <f t="shared" si="203"/>
        <v>5541</v>
      </c>
      <c r="BE559" s="3">
        <f t="shared" si="204"/>
        <v>160155663.31909999</v>
      </c>
      <c r="BF559" s="3">
        <f t="shared" si="216"/>
        <v>156151355.31909999</v>
      </c>
      <c r="BG559" s="2">
        <f t="shared" si="205"/>
        <v>29280.359747733157</v>
      </c>
      <c r="BH559" s="6">
        <f t="shared" si="206"/>
        <v>1.4999999999999999E-2</v>
      </c>
      <c r="BI559" s="3">
        <f t="shared" si="217"/>
        <v>63296945.099978253</v>
      </c>
      <c r="BJ559" s="3">
        <f t="shared" si="207"/>
        <v>15050104910.334843</v>
      </c>
      <c r="BK559" s="3">
        <f t="shared" si="218"/>
        <v>0</v>
      </c>
      <c r="BL559" s="3">
        <f t="shared" si="219"/>
        <v>0</v>
      </c>
      <c r="BM559" s="3">
        <f t="shared" si="208"/>
        <v>0</v>
      </c>
      <c r="BN559" s="3">
        <f t="shared" si="209"/>
        <v>0</v>
      </c>
      <c r="BO559" s="3">
        <f t="shared" si="220"/>
        <v>0</v>
      </c>
      <c r="BP559" s="3">
        <f t="shared" si="221"/>
        <v>0</v>
      </c>
      <c r="BQ559" s="3">
        <f t="shared" si="210"/>
        <v>9355074939.4007435</v>
      </c>
      <c r="BR559" s="3">
        <f t="shared" si="222"/>
        <v>0</v>
      </c>
      <c r="BS559" s="3">
        <f t="shared" si="223"/>
        <v>0</v>
      </c>
      <c r="BT559" s="3">
        <f t="shared" si="211"/>
        <v>0</v>
      </c>
      <c r="BU559" s="3">
        <f t="shared" si="212"/>
        <v>0</v>
      </c>
      <c r="BV559" s="3">
        <f t="shared" si="213"/>
        <v>0</v>
      </c>
      <c r="BW559" s="3">
        <f t="shared" si="224"/>
        <v>0</v>
      </c>
      <c r="BX559" s="3">
        <f t="shared" si="214"/>
        <v>0</v>
      </c>
      <c r="BY559" s="3">
        <f t="shared" si="225"/>
        <v>85285529.00909999</v>
      </c>
    </row>
    <row r="560" spans="1:77" x14ac:dyDescent="0.25">
      <c r="A560">
        <v>134901</v>
      </c>
      <c r="B560" t="s">
        <v>622</v>
      </c>
      <c r="C560" s="37">
        <v>42776.52847222222</v>
      </c>
      <c r="D560" s="5" t="s">
        <v>75</v>
      </c>
      <c r="E560" s="2">
        <v>554.88099999999997</v>
      </c>
      <c r="F560" s="2">
        <v>44.774999999999999</v>
      </c>
      <c r="G560" s="2">
        <v>21.576000000000001</v>
      </c>
      <c r="H560" s="2">
        <v>0</v>
      </c>
      <c r="I560" s="2">
        <v>0</v>
      </c>
      <c r="J560" s="2">
        <v>0</v>
      </c>
      <c r="K560" s="2">
        <v>0</v>
      </c>
      <c r="L560" s="2">
        <v>38.287999999999997</v>
      </c>
      <c r="M560" s="2">
        <v>30.396999999999998</v>
      </c>
      <c r="N560" s="2">
        <v>453.25200000000001</v>
      </c>
      <c r="O560" s="2">
        <v>0</v>
      </c>
      <c r="P560" s="2">
        <v>22.881</v>
      </c>
      <c r="Q560" s="2">
        <v>0</v>
      </c>
      <c r="R560" s="3">
        <v>52452</v>
      </c>
      <c r="S560" s="3">
        <v>0</v>
      </c>
      <c r="T560" s="3">
        <v>-4356</v>
      </c>
      <c r="U560" s="3">
        <v>-169</v>
      </c>
      <c r="V560" s="3">
        <v>0</v>
      </c>
      <c r="W560" s="3">
        <v>52891</v>
      </c>
      <c r="X560" s="3">
        <v>16463</v>
      </c>
      <c r="Y560" s="4">
        <v>0.95330000000000004</v>
      </c>
      <c r="Z560" s="4">
        <v>1.05</v>
      </c>
      <c r="AA560" s="5" t="s">
        <v>76</v>
      </c>
      <c r="AB560" s="3">
        <v>169971</v>
      </c>
      <c r="AC560" s="3">
        <v>2953960</v>
      </c>
      <c r="AD560" s="2">
        <v>1221.6874817999999</v>
      </c>
      <c r="AE560" s="3">
        <v>91815322</v>
      </c>
      <c r="AF560" s="3">
        <v>3812924</v>
      </c>
      <c r="AG560" s="3">
        <v>0</v>
      </c>
      <c r="AH560" s="3">
        <v>3812924</v>
      </c>
      <c r="AI560" s="4">
        <v>0.95330000000000004</v>
      </c>
      <c r="AJ560" s="3">
        <v>387607078</v>
      </c>
      <c r="AK560" s="3">
        <v>237567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4900</v>
      </c>
      <c r="AR560" s="3">
        <v>5074</v>
      </c>
      <c r="AS560" s="3">
        <v>5652947</v>
      </c>
      <c r="AT560" s="2">
        <v>1113.664</v>
      </c>
      <c r="AU560" s="2">
        <v>1113.664</v>
      </c>
      <c r="AV560" s="5" t="s">
        <v>1711</v>
      </c>
      <c r="AW560" s="3">
        <v>0</v>
      </c>
      <c r="AX560" s="3">
        <v>0</v>
      </c>
      <c r="AY560" s="3">
        <v>0</v>
      </c>
      <c r="AZ560" s="3">
        <v>0</v>
      </c>
      <c r="BA560" s="3">
        <f t="shared" si="215"/>
        <v>7195</v>
      </c>
      <c r="BB560" s="3">
        <f t="shared" si="201"/>
        <v>4900</v>
      </c>
      <c r="BC560" s="3">
        <f t="shared" si="202"/>
        <v>5074</v>
      </c>
      <c r="BD560" s="3">
        <f t="shared" si="203"/>
        <v>7195</v>
      </c>
      <c r="BE560" s="3">
        <f t="shared" si="204"/>
        <v>5652944.3652999997</v>
      </c>
      <c r="BF560" s="3">
        <f t="shared" si="216"/>
        <v>5551957.3652999997</v>
      </c>
      <c r="BG560" s="2">
        <f t="shared" si="205"/>
        <v>1113.6249378886801</v>
      </c>
      <c r="BH560" s="6">
        <f t="shared" si="206"/>
        <v>1.4999999999999999E-2</v>
      </c>
      <c r="BI560" s="3">
        <f t="shared" si="217"/>
        <v>2610041.3431073776</v>
      </c>
      <c r="BJ560" s="3">
        <f t="shared" si="207"/>
        <v>572403218.07478154</v>
      </c>
      <c r="BK560" s="3">
        <f t="shared" si="218"/>
        <v>0</v>
      </c>
      <c r="BL560" s="3">
        <f t="shared" si="219"/>
        <v>0</v>
      </c>
      <c r="BM560" s="3">
        <f t="shared" si="208"/>
        <v>0</v>
      </c>
      <c r="BN560" s="3">
        <f t="shared" si="209"/>
        <v>0</v>
      </c>
      <c r="BO560" s="3">
        <f t="shared" si="220"/>
        <v>0</v>
      </c>
      <c r="BP560" s="3">
        <f t="shared" si="221"/>
        <v>0</v>
      </c>
      <c r="BQ560" s="3">
        <f t="shared" si="210"/>
        <v>355803167.6554333</v>
      </c>
      <c r="BR560" s="3">
        <f t="shared" si="222"/>
        <v>31803910.344566703</v>
      </c>
      <c r="BS560" s="3">
        <f t="shared" si="223"/>
        <v>0</v>
      </c>
      <c r="BT560" s="3">
        <f t="shared" si="211"/>
        <v>0</v>
      </c>
      <c r="BU560" s="3">
        <f t="shared" si="212"/>
        <v>0</v>
      </c>
      <c r="BV560" s="3">
        <f t="shared" si="213"/>
        <v>0</v>
      </c>
      <c r="BW560" s="3">
        <f t="shared" si="224"/>
        <v>0</v>
      </c>
      <c r="BX560" s="3">
        <f t="shared" si="214"/>
        <v>0</v>
      </c>
      <c r="BY560" s="3">
        <f t="shared" si="225"/>
        <v>1957886.0907259993</v>
      </c>
    </row>
    <row r="561" spans="1:77" x14ac:dyDescent="0.25">
      <c r="A561">
        <v>102901</v>
      </c>
      <c r="B561" t="s">
        <v>623</v>
      </c>
      <c r="C561" s="37">
        <v>42776.52847222222</v>
      </c>
      <c r="D561" s="5" t="s">
        <v>75</v>
      </c>
      <c r="E561" s="2">
        <v>145.76300000000001</v>
      </c>
      <c r="F561" s="2">
        <v>7.3150000000000004</v>
      </c>
      <c r="G561" s="2">
        <v>2.35</v>
      </c>
      <c r="H561" s="2">
        <v>0</v>
      </c>
      <c r="I561" s="2">
        <v>0</v>
      </c>
      <c r="J561" s="2">
        <v>0</v>
      </c>
      <c r="K561" s="2">
        <v>0</v>
      </c>
      <c r="L561" s="2">
        <v>5.53</v>
      </c>
      <c r="M561" s="2">
        <v>6.5</v>
      </c>
      <c r="N561" s="2">
        <v>170</v>
      </c>
      <c r="O561" s="2">
        <v>0</v>
      </c>
      <c r="P561" s="2">
        <v>11.55</v>
      </c>
      <c r="Q561" s="2">
        <v>0</v>
      </c>
      <c r="R561" s="3">
        <v>7756</v>
      </c>
      <c r="S561" s="3">
        <v>0</v>
      </c>
      <c r="T561" s="3">
        <v>0</v>
      </c>
      <c r="U561" s="3">
        <v>0</v>
      </c>
      <c r="V561" s="3">
        <v>0</v>
      </c>
      <c r="W561" s="3">
        <v>33389</v>
      </c>
      <c r="X561" s="3">
        <v>8440</v>
      </c>
      <c r="Y561" s="4">
        <v>1</v>
      </c>
      <c r="Z561" s="4">
        <v>1.06</v>
      </c>
      <c r="AA561" s="5" t="s">
        <v>75</v>
      </c>
      <c r="AB561" s="3">
        <v>107193</v>
      </c>
      <c r="AC561" s="3">
        <v>1737567</v>
      </c>
      <c r="AD561" s="2">
        <v>750.70638080000003</v>
      </c>
      <c r="AE561" s="3">
        <v>73630928</v>
      </c>
      <c r="AF561" s="3">
        <v>2262428</v>
      </c>
      <c r="AG561" s="3">
        <v>0</v>
      </c>
      <c r="AH561" s="3">
        <v>2352925</v>
      </c>
      <c r="AI561" s="4">
        <v>1.04</v>
      </c>
      <c r="AJ561" s="3">
        <v>218235315</v>
      </c>
      <c r="AK561" s="3">
        <v>41890</v>
      </c>
      <c r="AL561" s="3">
        <v>0</v>
      </c>
      <c r="AM561" s="3">
        <v>0</v>
      </c>
      <c r="AN561" s="3">
        <v>40000</v>
      </c>
      <c r="AO561" s="3">
        <v>0</v>
      </c>
      <c r="AP561" s="3">
        <v>0</v>
      </c>
      <c r="AQ561" s="3">
        <v>5140</v>
      </c>
      <c r="AR561" s="3">
        <v>5359</v>
      </c>
      <c r="AS561" s="3">
        <v>1495702</v>
      </c>
      <c r="AT561" s="2">
        <v>277.20499999999998</v>
      </c>
      <c r="AU561" s="2">
        <v>223.875</v>
      </c>
      <c r="AV561" s="5" t="s">
        <v>1595</v>
      </c>
      <c r="AW561" s="3">
        <v>834823</v>
      </c>
      <c r="AX561" s="3">
        <v>0</v>
      </c>
      <c r="AY561" s="3">
        <v>14989</v>
      </c>
      <c r="AZ561" s="3">
        <v>0</v>
      </c>
      <c r="BA561" s="3">
        <f t="shared" si="215"/>
        <v>7307</v>
      </c>
      <c r="BB561" s="3">
        <f t="shared" si="201"/>
        <v>5140</v>
      </c>
      <c r="BC561" s="3">
        <f t="shared" si="202"/>
        <v>5359</v>
      </c>
      <c r="BD561" s="3">
        <f t="shared" si="203"/>
        <v>7307</v>
      </c>
      <c r="BE561" s="3">
        <f t="shared" si="204"/>
        <v>1495701.9945</v>
      </c>
      <c r="BF561" s="3">
        <f t="shared" si="216"/>
        <v>1454556.9945</v>
      </c>
      <c r="BG561" s="2">
        <f t="shared" si="205"/>
        <v>277.20547719018623</v>
      </c>
      <c r="BH561" s="6">
        <f t="shared" si="206"/>
        <v>1.4999999999999999E-2</v>
      </c>
      <c r="BI561" s="3">
        <f t="shared" si="217"/>
        <v>639305.19053030002</v>
      </c>
      <c r="BJ561" s="3">
        <f t="shared" si="207"/>
        <v>142483615.27575573</v>
      </c>
      <c r="BK561" s="3">
        <f t="shared" si="218"/>
        <v>75751699.724244267</v>
      </c>
      <c r="BL561" s="3">
        <f t="shared" si="219"/>
        <v>785311.7929319666</v>
      </c>
      <c r="BM561" s="3">
        <f t="shared" si="208"/>
        <v>5328.5967580453243</v>
      </c>
      <c r="BN561" s="3">
        <f t="shared" si="209"/>
        <v>11790.147817002997</v>
      </c>
      <c r="BO561" s="3">
        <f t="shared" si="220"/>
        <v>13350.392263790245</v>
      </c>
      <c r="BP561" s="3">
        <f t="shared" si="221"/>
        <v>773521.64511496364</v>
      </c>
      <c r="BQ561" s="3">
        <f t="shared" si="210"/>
        <v>88567149.962264493</v>
      </c>
      <c r="BR561" s="3">
        <f t="shared" si="222"/>
        <v>129668165.03773551</v>
      </c>
      <c r="BS561" s="3">
        <f t="shared" si="223"/>
        <v>0</v>
      </c>
      <c r="BT561" s="3">
        <f t="shared" si="211"/>
        <v>0</v>
      </c>
      <c r="BU561" s="3">
        <f t="shared" si="212"/>
        <v>0</v>
      </c>
      <c r="BV561" s="3">
        <f t="shared" si="213"/>
        <v>0</v>
      </c>
      <c r="BW561" s="3">
        <f t="shared" si="224"/>
        <v>0</v>
      </c>
      <c r="BX561" s="3">
        <f t="shared" si="214"/>
        <v>773521.64511496364</v>
      </c>
      <c r="BY561" s="3">
        <f t="shared" si="225"/>
        <v>0</v>
      </c>
    </row>
    <row r="562" spans="1:77" x14ac:dyDescent="0.25">
      <c r="A562">
        <v>128901</v>
      </c>
      <c r="B562" t="s">
        <v>624</v>
      </c>
      <c r="C562" s="37">
        <v>42779.493055555555</v>
      </c>
      <c r="D562" s="5" t="s">
        <v>75</v>
      </c>
      <c r="E562" s="2">
        <v>976.59</v>
      </c>
      <c r="F562" s="2">
        <v>85.45</v>
      </c>
      <c r="G562" s="2">
        <v>9.5</v>
      </c>
      <c r="H562" s="2">
        <v>0</v>
      </c>
      <c r="I562" s="2">
        <v>0</v>
      </c>
      <c r="J562" s="2">
        <v>0</v>
      </c>
      <c r="K562" s="2">
        <v>0</v>
      </c>
      <c r="L562" s="2">
        <v>47</v>
      </c>
      <c r="M562" s="2">
        <v>52.5</v>
      </c>
      <c r="N562" s="2">
        <v>800</v>
      </c>
      <c r="O562" s="2">
        <v>0.35</v>
      </c>
      <c r="P562" s="2">
        <v>28</v>
      </c>
      <c r="Q562" s="2">
        <v>0</v>
      </c>
      <c r="R562" s="3">
        <v>78375</v>
      </c>
      <c r="S562" s="3">
        <v>0</v>
      </c>
      <c r="T562" s="3">
        <v>0</v>
      </c>
      <c r="U562" s="3">
        <v>0</v>
      </c>
      <c r="V562" s="3">
        <v>43496</v>
      </c>
      <c r="W562" s="3">
        <v>0</v>
      </c>
      <c r="X562" s="3">
        <v>17615</v>
      </c>
      <c r="Y562" s="4">
        <v>0.93959999999999999</v>
      </c>
      <c r="Z562" s="4">
        <v>1.06</v>
      </c>
      <c r="AA562" s="5" t="s">
        <v>76</v>
      </c>
      <c r="AB562" s="3">
        <v>68548</v>
      </c>
      <c r="AC562" s="3">
        <v>3686235</v>
      </c>
      <c r="AD562" s="2">
        <v>1545.8324676</v>
      </c>
      <c r="AE562" s="3">
        <v>141713495</v>
      </c>
      <c r="AF562" s="3">
        <v>57933137</v>
      </c>
      <c r="AG562" s="3">
        <v>2490952</v>
      </c>
      <c r="AH562" s="3">
        <v>64123523</v>
      </c>
      <c r="AI562" s="4">
        <v>1.04</v>
      </c>
      <c r="AJ562" s="3">
        <v>5999387766</v>
      </c>
      <c r="AK562" s="3">
        <v>382467</v>
      </c>
      <c r="AL562" s="3">
        <v>0</v>
      </c>
      <c r="AM562" s="3">
        <v>0</v>
      </c>
      <c r="AN562" s="3">
        <v>475000</v>
      </c>
      <c r="AO562" s="3">
        <v>0</v>
      </c>
      <c r="AP562" s="3">
        <v>0</v>
      </c>
      <c r="AQ562" s="3">
        <v>4830</v>
      </c>
      <c r="AR562" s="3">
        <v>5035</v>
      </c>
      <c r="AS562" s="3">
        <v>8337184</v>
      </c>
      <c r="AT562" s="2">
        <v>1666.347</v>
      </c>
      <c r="AU562" s="2">
        <v>1573.3520000000001</v>
      </c>
      <c r="AV562" s="5" t="s">
        <v>1696</v>
      </c>
      <c r="AW562" s="3">
        <v>30732206</v>
      </c>
      <c r="AX562" s="3">
        <v>1173742</v>
      </c>
      <c r="AY562" s="3">
        <v>807889</v>
      </c>
      <c r="AZ562" s="3">
        <v>49286</v>
      </c>
      <c r="BA562" s="3">
        <f t="shared" si="215"/>
        <v>6291</v>
      </c>
      <c r="BB562" s="3">
        <f t="shared" si="201"/>
        <v>4830</v>
      </c>
      <c r="BC562" s="3">
        <f t="shared" si="202"/>
        <v>5035</v>
      </c>
      <c r="BD562" s="3">
        <f t="shared" si="203"/>
        <v>6291</v>
      </c>
      <c r="BE562" s="3">
        <f t="shared" si="204"/>
        <v>8337184.0984999994</v>
      </c>
      <c r="BF562" s="3">
        <f t="shared" si="216"/>
        <v>8215313.0984999994</v>
      </c>
      <c r="BG562" s="2">
        <f t="shared" si="205"/>
        <v>1666.2670564167286</v>
      </c>
      <c r="BH562" s="6">
        <f t="shared" si="206"/>
        <v>1.4999999999999999E-2</v>
      </c>
      <c r="BI562" s="3">
        <f t="shared" si="217"/>
        <v>3664848.1832598848</v>
      </c>
      <c r="BJ562" s="3">
        <f t="shared" si="207"/>
        <v>856461266.99819851</v>
      </c>
      <c r="BK562" s="3">
        <f t="shared" si="218"/>
        <v>5142926499.0018015</v>
      </c>
      <c r="BL562" s="3">
        <f t="shared" si="219"/>
        <v>49662711.774713732</v>
      </c>
      <c r="BM562" s="3">
        <f t="shared" si="208"/>
        <v>4963.4452013182299</v>
      </c>
      <c r="BN562" s="3">
        <f t="shared" si="209"/>
        <v>800455.48622596136</v>
      </c>
      <c r="BO562" s="3">
        <f t="shared" si="220"/>
        <v>367880.4125124102</v>
      </c>
      <c r="BP562" s="3">
        <f t="shared" si="221"/>
        <v>48818760.288487762</v>
      </c>
      <c r="BQ562" s="3">
        <f t="shared" si="210"/>
        <v>532372324.52514476</v>
      </c>
      <c r="BR562" s="3">
        <f t="shared" si="222"/>
        <v>5467015441.4748554</v>
      </c>
      <c r="BS562" s="3">
        <f t="shared" si="223"/>
        <v>2269910.4607222807</v>
      </c>
      <c r="BT562" s="3">
        <f t="shared" si="211"/>
        <v>132.65673016008881</v>
      </c>
      <c r="BU562" s="3">
        <f t="shared" si="212"/>
        <v>49286</v>
      </c>
      <c r="BV562" s="3">
        <f t="shared" si="213"/>
        <v>16814.538852506332</v>
      </c>
      <c r="BW562" s="3">
        <f t="shared" si="224"/>
        <v>2160313.9218697743</v>
      </c>
      <c r="BX562" s="3">
        <f t="shared" si="214"/>
        <v>50979074.210357539</v>
      </c>
      <c r="BY562" s="3">
        <f t="shared" si="225"/>
        <v>0</v>
      </c>
    </row>
    <row r="563" spans="1:77" x14ac:dyDescent="0.25">
      <c r="A563">
        <v>105801</v>
      </c>
      <c r="B563" t="s">
        <v>625</v>
      </c>
      <c r="C563" s="37">
        <v>42776.52847222222</v>
      </c>
      <c r="D563" s="5" t="s">
        <v>76</v>
      </c>
      <c r="E563" s="2">
        <v>125.56100000000001</v>
      </c>
      <c r="F563" s="2">
        <v>4.3470000000000004</v>
      </c>
      <c r="G563" s="2">
        <v>12.47</v>
      </c>
      <c r="H563" s="2">
        <v>0</v>
      </c>
      <c r="I563" s="2">
        <v>0</v>
      </c>
      <c r="J563" s="2">
        <v>0</v>
      </c>
      <c r="K563" s="2">
        <v>0</v>
      </c>
      <c r="L563" s="2">
        <v>16.84</v>
      </c>
      <c r="M563" s="2">
        <v>0</v>
      </c>
      <c r="N563" s="2">
        <v>68.5</v>
      </c>
      <c r="O563" s="2">
        <v>0.21299999999999999</v>
      </c>
      <c r="P563" s="2">
        <v>0</v>
      </c>
      <c r="Q563" s="2">
        <v>0</v>
      </c>
      <c r="R563" s="3">
        <v>36390</v>
      </c>
      <c r="S563" s="3">
        <v>0</v>
      </c>
      <c r="T563" s="3">
        <v>0</v>
      </c>
      <c r="U563" s="3">
        <v>0</v>
      </c>
      <c r="V563" s="3">
        <v>0</v>
      </c>
      <c r="W563" s="3">
        <v>56154</v>
      </c>
      <c r="X563" s="3">
        <v>0</v>
      </c>
      <c r="Y563" s="4">
        <v>0</v>
      </c>
      <c r="Z563" s="4">
        <v>1</v>
      </c>
      <c r="AA563" s="5" t="s">
        <v>75</v>
      </c>
      <c r="AB563" s="3">
        <v>0</v>
      </c>
      <c r="AC563" s="3">
        <v>0</v>
      </c>
      <c r="AD563" s="2">
        <v>0</v>
      </c>
      <c r="AE563" s="3">
        <v>0</v>
      </c>
      <c r="AF563" s="3">
        <v>0</v>
      </c>
      <c r="AG563" s="3">
        <v>0</v>
      </c>
      <c r="AH563" s="3">
        <v>0</v>
      </c>
      <c r="AI563" s="4">
        <v>0</v>
      </c>
      <c r="AJ563" s="3">
        <v>0</v>
      </c>
      <c r="AK563" s="3">
        <v>58701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5050</v>
      </c>
      <c r="AR563" s="3">
        <v>5334</v>
      </c>
      <c r="AS563" s="3">
        <v>1259944</v>
      </c>
      <c r="AT563" s="2">
        <v>225.02099999999999</v>
      </c>
      <c r="AV563" s="5" t="s">
        <v>2031</v>
      </c>
      <c r="AX563" s="3">
        <v>0</v>
      </c>
      <c r="AZ563" s="3">
        <v>0</v>
      </c>
      <c r="BA563" s="3">
        <f t="shared" si="215"/>
        <v>6465</v>
      </c>
      <c r="BB563" s="3">
        <f t="shared" si="201"/>
        <v>5050</v>
      </c>
      <c r="BC563" s="3">
        <f t="shared" si="202"/>
        <v>5335</v>
      </c>
      <c r="BD563" s="3">
        <f t="shared" si="203"/>
        <v>6465</v>
      </c>
      <c r="BE563" s="3">
        <f t="shared" si="204"/>
        <v>1259944.1134500001</v>
      </c>
      <c r="BF563" s="3">
        <f t="shared" si="216"/>
        <v>1167400.1134500001</v>
      </c>
      <c r="BG563" s="2">
        <f t="shared" si="205"/>
        <v>224.99373979378197</v>
      </c>
      <c r="BH563" s="6">
        <f t="shared" si="206"/>
        <v>1.4999999999999999E-2</v>
      </c>
      <c r="BI563" s="3">
        <f t="shared" si="217"/>
        <v>0</v>
      </c>
      <c r="BJ563" s="3">
        <f t="shared" si="207"/>
        <v>115646782.25400393</v>
      </c>
      <c r="BK563" s="3">
        <f t="shared" si="218"/>
        <v>0</v>
      </c>
      <c r="BL563" s="3">
        <f t="shared" si="219"/>
        <v>0</v>
      </c>
      <c r="BM563" s="3">
        <f t="shared" si="208"/>
        <v>0</v>
      </c>
      <c r="BN563" s="3">
        <f t="shared" si="209"/>
        <v>0</v>
      </c>
      <c r="BO563" s="3">
        <f t="shared" si="220"/>
        <v>0</v>
      </c>
      <c r="BP563" s="3">
        <f t="shared" si="221"/>
        <v>0</v>
      </c>
      <c r="BQ563" s="3">
        <f t="shared" si="210"/>
        <v>71885499.864113346</v>
      </c>
      <c r="BR563" s="3">
        <f t="shared" si="222"/>
        <v>0</v>
      </c>
      <c r="BS563" s="3">
        <f t="shared" si="223"/>
        <v>0</v>
      </c>
      <c r="BT563" s="3">
        <f t="shared" si="211"/>
        <v>0</v>
      </c>
      <c r="BU563" s="3">
        <f t="shared" si="212"/>
        <v>0</v>
      </c>
      <c r="BV563" s="3">
        <f t="shared" si="213"/>
        <v>0</v>
      </c>
      <c r="BW563" s="3">
        <f t="shared" si="224"/>
        <v>0</v>
      </c>
      <c r="BX563" s="3">
        <f t="shared" si="214"/>
        <v>0</v>
      </c>
      <c r="BY563" s="3">
        <f t="shared" si="225"/>
        <v>1259944.1134500001</v>
      </c>
    </row>
    <row r="564" spans="1:77" x14ac:dyDescent="0.25">
      <c r="A564">
        <v>101914</v>
      </c>
      <c r="B564" t="s">
        <v>626</v>
      </c>
      <c r="C564" s="37">
        <v>42779.493055555555</v>
      </c>
      <c r="D564" s="5" t="s">
        <v>75</v>
      </c>
      <c r="E564" s="2">
        <v>69163.55</v>
      </c>
      <c r="F564" s="2">
        <v>4617.75</v>
      </c>
      <c r="G564" s="2">
        <v>2025</v>
      </c>
      <c r="H564" s="2">
        <v>12.5</v>
      </c>
      <c r="I564" s="2">
        <v>0</v>
      </c>
      <c r="J564" s="2">
        <v>0</v>
      </c>
      <c r="K564" s="2">
        <v>0</v>
      </c>
      <c r="L564" s="2">
        <v>2350</v>
      </c>
      <c r="M564" s="2">
        <v>3648.38</v>
      </c>
      <c r="N564" s="2">
        <v>21000</v>
      </c>
      <c r="O564" s="2">
        <v>7.25</v>
      </c>
      <c r="P564" s="2">
        <v>10450</v>
      </c>
      <c r="Q564" s="2">
        <v>0</v>
      </c>
      <c r="R564" s="3">
        <v>5726875</v>
      </c>
      <c r="S564" s="3">
        <v>0</v>
      </c>
      <c r="T564" s="3">
        <v>-363228</v>
      </c>
      <c r="U564" s="3">
        <v>-14036</v>
      </c>
      <c r="V564" s="3">
        <v>762595</v>
      </c>
      <c r="W564" s="3">
        <v>4636125</v>
      </c>
      <c r="X564" s="3">
        <v>5981580</v>
      </c>
      <c r="Y564" s="4">
        <v>1.0867</v>
      </c>
      <c r="Z564" s="4">
        <v>1.1599999999999999</v>
      </c>
      <c r="AA564" s="5" t="s">
        <v>75</v>
      </c>
      <c r="AB564" s="3">
        <v>19525385</v>
      </c>
      <c r="AC564" s="3">
        <v>54053554</v>
      </c>
      <c r="AD564" s="2">
        <v>22656.4062806</v>
      </c>
      <c r="AE564" s="3">
        <v>4068963129</v>
      </c>
      <c r="AF564" s="3">
        <v>372530193</v>
      </c>
      <c r="AG564" s="3">
        <v>0</v>
      </c>
      <c r="AH564" s="3">
        <v>386208259</v>
      </c>
      <c r="AI564" s="4">
        <v>1.1266</v>
      </c>
      <c r="AJ564" s="3">
        <v>32324322572</v>
      </c>
      <c r="AK564" s="3">
        <v>27199484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5140</v>
      </c>
      <c r="AR564" s="3">
        <v>5724</v>
      </c>
      <c r="AS564" s="3">
        <v>496896684</v>
      </c>
      <c r="AT564" s="2">
        <v>89756.485000000001</v>
      </c>
      <c r="AU564" s="2">
        <v>89756.485000000001</v>
      </c>
      <c r="AV564" s="5" t="s">
        <v>1450</v>
      </c>
      <c r="AW564" s="3">
        <v>0</v>
      </c>
      <c r="AX564" s="3">
        <v>0</v>
      </c>
      <c r="AY564" s="3">
        <v>0</v>
      </c>
      <c r="AZ564" s="3">
        <v>0</v>
      </c>
      <c r="BA564" s="3">
        <f t="shared" si="215"/>
        <v>5724</v>
      </c>
      <c r="BB564" s="3">
        <f t="shared" si="201"/>
        <v>5140</v>
      </c>
      <c r="BC564" s="3">
        <f t="shared" si="202"/>
        <v>5724</v>
      </c>
      <c r="BD564" s="3">
        <f t="shared" si="203"/>
        <v>5724</v>
      </c>
      <c r="BE564" s="3">
        <f t="shared" si="204"/>
        <v>496896684.0444001</v>
      </c>
      <c r="BF564" s="3">
        <f t="shared" si="216"/>
        <v>486134317.0444001</v>
      </c>
      <c r="BG564" s="2">
        <f t="shared" si="205"/>
        <v>89753.893436101571</v>
      </c>
      <c r="BH564" s="6">
        <f t="shared" si="206"/>
        <v>1.4999999999999999E-2</v>
      </c>
      <c r="BI564" s="3">
        <f t="shared" si="217"/>
        <v>264285236.40785313</v>
      </c>
      <c r="BJ564" s="3">
        <f t="shared" si="207"/>
        <v>46133501226.156204</v>
      </c>
      <c r="BK564" s="3">
        <f t="shared" si="218"/>
        <v>0</v>
      </c>
      <c r="BL564" s="3">
        <f t="shared" si="219"/>
        <v>0</v>
      </c>
      <c r="BM564" s="3">
        <f t="shared" si="208"/>
        <v>0</v>
      </c>
      <c r="BN564" s="3">
        <f t="shared" si="209"/>
        <v>0</v>
      </c>
      <c r="BO564" s="3">
        <f t="shared" si="220"/>
        <v>0</v>
      </c>
      <c r="BP564" s="3">
        <f t="shared" si="221"/>
        <v>0</v>
      </c>
      <c r="BQ564" s="3">
        <f t="shared" si="210"/>
        <v>28676368952.834454</v>
      </c>
      <c r="BR564" s="3">
        <f t="shared" si="222"/>
        <v>3647953619.1655464</v>
      </c>
      <c r="BS564" s="3">
        <f t="shared" si="223"/>
        <v>0</v>
      </c>
      <c r="BT564" s="3">
        <f t="shared" si="211"/>
        <v>0</v>
      </c>
      <c r="BU564" s="3">
        <f t="shared" si="212"/>
        <v>0</v>
      </c>
      <c r="BV564" s="3">
        <f t="shared" si="213"/>
        <v>0</v>
      </c>
      <c r="BW564" s="3">
        <f t="shared" si="224"/>
        <v>0</v>
      </c>
      <c r="BX564" s="3">
        <f t="shared" si="214"/>
        <v>0</v>
      </c>
      <c r="BY564" s="3">
        <f t="shared" si="225"/>
        <v>145628270.65447611</v>
      </c>
    </row>
    <row r="565" spans="1:77" x14ac:dyDescent="0.25">
      <c r="A565">
        <v>129903</v>
      </c>
      <c r="B565" t="s">
        <v>627</v>
      </c>
      <c r="C565" s="37">
        <v>42779.493055555555</v>
      </c>
      <c r="D565" s="5" t="s">
        <v>75</v>
      </c>
      <c r="E565" s="2">
        <v>3368.5709999999999</v>
      </c>
      <c r="F565" s="2">
        <v>246.76599999999999</v>
      </c>
      <c r="G565" s="2">
        <v>135</v>
      </c>
      <c r="H565" s="2">
        <v>0.58299999999999996</v>
      </c>
      <c r="I565" s="2">
        <v>0</v>
      </c>
      <c r="J565" s="2">
        <v>0</v>
      </c>
      <c r="K565" s="2">
        <v>0</v>
      </c>
      <c r="L565" s="2">
        <v>142</v>
      </c>
      <c r="M565" s="2">
        <v>178</v>
      </c>
      <c r="N565" s="2">
        <v>2576</v>
      </c>
      <c r="O565" s="2">
        <v>1.1200000000000001</v>
      </c>
      <c r="P565" s="2">
        <v>547</v>
      </c>
      <c r="Q565" s="2">
        <v>0</v>
      </c>
      <c r="R565" s="3">
        <v>262625</v>
      </c>
      <c r="S565" s="3">
        <v>0</v>
      </c>
      <c r="T565" s="3">
        <v>-6674</v>
      </c>
      <c r="U565" s="3">
        <v>-258</v>
      </c>
      <c r="V565" s="3">
        <v>0</v>
      </c>
      <c r="W565" s="3">
        <v>377764</v>
      </c>
      <c r="X565" s="3">
        <v>313431</v>
      </c>
      <c r="Y565" s="4">
        <v>1</v>
      </c>
      <c r="Z565" s="4">
        <v>1.1000000000000001</v>
      </c>
      <c r="AA565" s="5" t="s">
        <v>75</v>
      </c>
      <c r="AB565" s="3">
        <v>0</v>
      </c>
      <c r="AC565" s="3">
        <v>7585003</v>
      </c>
      <c r="AD565" s="2">
        <v>3200.7078654000002</v>
      </c>
      <c r="AE565" s="3">
        <v>260360439</v>
      </c>
      <c r="AF565" s="3">
        <v>6186173</v>
      </c>
      <c r="AG565" s="3">
        <v>680479</v>
      </c>
      <c r="AH565" s="3">
        <v>7237822</v>
      </c>
      <c r="AI565" s="4">
        <v>1.17</v>
      </c>
      <c r="AJ565" s="3">
        <v>593925500</v>
      </c>
      <c r="AK565" s="3">
        <v>1397357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5140</v>
      </c>
      <c r="AR565" s="3">
        <v>5505</v>
      </c>
      <c r="AS565" s="3">
        <v>26715430</v>
      </c>
      <c r="AT565" s="2">
        <v>4906.0919999999996</v>
      </c>
      <c r="AV565" s="5" t="s">
        <v>1700</v>
      </c>
      <c r="BA565" s="3">
        <f t="shared" si="215"/>
        <v>5730</v>
      </c>
      <c r="BB565" s="3">
        <f t="shared" si="201"/>
        <v>5140</v>
      </c>
      <c r="BC565" s="3">
        <f t="shared" si="202"/>
        <v>5505</v>
      </c>
      <c r="BD565" s="3">
        <f t="shared" si="203"/>
        <v>5730</v>
      </c>
      <c r="BE565" s="3">
        <f t="shared" si="204"/>
        <v>26715432.585999999</v>
      </c>
      <c r="BF565" s="3">
        <f t="shared" si="216"/>
        <v>26081717.585999999</v>
      </c>
      <c r="BG565" s="2">
        <f t="shared" si="205"/>
        <v>4906.0437399140146</v>
      </c>
      <c r="BH565" s="6">
        <f t="shared" si="206"/>
        <v>1.4999999999999999E-2</v>
      </c>
      <c r="BI565" s="3">
        <f t="shared" si="217"/>
        <v>10228932.574143469</v>
      </c>
      <c r="BJ565" s="3">
        <f t="shared" si="207"/>
        <v>2521706482.3158035</v>
      </c>
      <c r="BK565" s="3">
        <f t="shared" si="218"/>
        <v>0</v>
      </c>
      <c r="BL565" s="3">
        <f t="shared" si="219"/>
        <v>0</v>
      </c>
      <c r="BM565" s="3">
        <f t="shared" si="208"/>
        <v>0</v>
      </c>
      <c r="BN565" s="3">
        <f t="shared" si="209"/>
        <v>0</v>
      </c>
      <c r="BO565" s="3">
        <f t="shared" si="220"/>
        <v>0</v>
      </c>
      <c r="BP565" s="3">
        <f t="shared" si="221"/>
        <v>0</v>
      </c>
      <c r="BQ565" s="3">
        <f t="shared" si="210"/>
        <v>1567480974.9025276</v>
      </c>
      <c r="BR565" s="3">
        <f t="shared" si="222"/>
        <v>0</v>
      </c>
      <c r="BS565" s="3">
        <f t="shared" si="223"/>
        <v>0</v>
      </c>
      <c r="BT565" s="3">
        <f t="shared" si="211"/>
        <v>0</v>
      </c>
      <c r="BU565" s="3">
        <f t="shared" si="212"/>
        <v>0</v>
      </c>
      <c r="BV565" s="3">
        <f t="shared" si="213"/>
        <v>0</v>
      </c>
      <c r="BW565" s="3">
        <f t="shared" si="224"/>
        <v>0</v>
      </c>
      <c r="BX565" s="3">
        <f t="shared" si="214"/>
        <v>0</v>
      </c>
      <c r="BY565" s="3">
        <f t="shared" si="225"/>
        <v>20776177.585999999</v>
      </c>
    </row>
    <row r="566" spans="1:77" x14ac:dyDescent="0.25">
      <c r="A566">
        <v>126906</v>
      </c>
      <c r="B566" t="s">
        <v>628</v>
      </c>
      <c r="C566" s="37">
        <v>42779.493055555555</v>
      </c>
      <c r="D566" s="5" t="s">
        <v>75</v>
      </c>
      <c r="E566" s="2">
        <v>860.40099999999995</v>
      </c>
      <c r="F566" s="2">
        <v>56.402999999999999</v>
      </c>
      <c r="G566" s="2">
        <v>11.827</v>
      </c>
      <c r="H566" s="2">
        <v>3.4750000000000001</v>
      </c>
      <c r="I566" s="2">
        <v>0</v>
      </c>
      <c r="J566" s="2">
        <v>0</v>
      </c>
      <c r="K566" s="2">
        <v>0</v>
      </c>
      <c r="L566" s="2">
        <v>53.162999999999997</v>
      </c>
      <c r="M566" s="2">
        <v>31</v>
      </c>
      <c r="N566" s="2">
        <v>805</v>
      </c>
      <c r="O566" s="2">
        <v>9.7000000000000003E-2</v>
      </c>
      <c r="P566" s="2">
        <v>167.29</v>
      </c>
      <c r="Q566" s="2">
        <v>0</v>
      </c>
      <c r="R566" s="3">
        <v>81455</v>
      </c>
      <c r="S566" s="3">
        <v>0</v>
      </c>
      <c r="T566" s="3">
        <v>-1730</v>
      </c>
      <c r="U566" s="3">
        <v>-67</v>
      </c>
      <c r="V566" s="3">
        <v>0</v>
      </c>
      <c r="W566" s="3">
        <v>0</v>
      </c>
      <c r="X566" s="3">
        <v>107668</v>
      </c>
      <c r="Y566" s="4">
        <v>1</v>
      </c>
      <c r="Z566" s="4">
        <v>1.08</v>
      </c>
      <c r="AA566" s="5" t="s">
        <v>75</v>
      </c>
      <c r="AB566" s="3">
        <v>19307</v>
      </c>
      <c r="AC566" s="3">
        <v>3160047</v>
      </c>
      <c r="AD566" s="2">
        <v>1310.5851421</v>
      </c>
      <c r="AE566" s="3">
        <v>68148609</v>
      </c>
      <c r="AF566" s="3">
        <v>1649874</v>
      </c>
      <c r="AG566" s="3">
        <v>181486</v>
      </c>
      <c r="AH566" s="3">
        <v>1930352</v>
      </c>
      <c r="AI566" s="4">
        <v>1.17</v>
      </c>
      <c r="AJ566" s="3">
        <v>153874863</v>
      </c>
      <c r="AK566" s="3">
        <v>377650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5140</v>
      </c>
      <c r="AR566" s="3">
        <v>5432</v>
      </c>
      <c r="AS566" s="3">
        <v>7784622</v>
      </c>
      <c r="AT566" s="2">
        <v>1458.73</v>
      </c>
      <c r="AV566" s="5" t="s">
        <v>1689</v>
      </c>
      <c r="BA566" s="3">
        <f t="shared" si="215"/>
        <v>6436</v>
      </c>
      <c r="BB566" s="3">
        <f t="shared" si="201"/>
        <v>5140</v>
      </c>
      <c r="BC566" s="3">
        <f t="shared" si="202"/>
        <v>5432</v>
      </c>
      <c r="BD566" s="3">
        <f t="shared" si="203"/>
        <v>6436</v>
      </c>
      <c r="BE566" s="3">
        <f t="shared" si="204"/>
        <v>7784621.72272</v>
      </c>
      <c r="BF566" s="3">
        <f t="shared" si="216"/>
        <v>7704896.72272</v>
      </c>
      <c r="BG566" s="2">
        <f t="shared" si="205"/>
        <v>1458.7171881105883</v>
      </c>
      <c r="BH566" s="6">
        <f t="shared" si="206"/>
        <v>1.4999999999999999E-2</v>
      </c>
      <c r="BI566" s="3">
        <f t="shared" si="217"/>
        <v>3161058.152495048</v>
      </c>
      <c r="BJ566" s="3">
        <f t="shared" si="207"/>
        <v>749780634.68884242</v>
      </c>
      <c r="BK566" s="3">
        <f t="shared" si="218"/>
        <v>0</v>
      </c>
      <c r="BL566" s="3">
        <f t="shared" si="219"/>
        <v>0</v>
      </c>
      <c r="BM566" s="3">
        <f t="shared" si="208"/>
        <v>0</v>
      </c>
      <c r="BN566" s="3">
        <f t="shared" si="209"/>
        <v>0</v>
      </c>
      <c r="BO566" s="3">
        <f t="shared" si="220"/>
        <v>0</v>
      </c>
      <c r="BP566" s="3">
        <f t="shared" si="221"/>
        <v>0</v>
      </c>
      <c r="BQ566" s="3">
        <f t="shared" si="210"/>
        <v>466060141.60133296</v>
      </c>
      <c r="BR566" s="3">
        <f t="shared" si="222"/>
        <v>0</v>
      </c>
      <c r="BS566" s="3">
        <f t="shared" si="223"/>
        <v>0</v>
      </c>
      <c r="BT566" s="3">
        <f t="shared" si="211"/>
        <v>0</v>
      </c>
      <c r="BU566" s="3">
        <f t="shared" si="212"/>
        <v>0</v>
      </c>
      <c r="BV566" s="3">
        <f t="shared" si="213"/>
        <v>0</v>
      </c>
      <c r="BW566" s="3">
        <f t="shared" si="224"/>
        <v>0</v>
      </c>
      <c r="BX566" s="3">
        <f t="shared" si="214"/>
        <v>0</v>
      </c>
      <c r="BY566" s="3">
        <f t="shared" si="225"/>
        <v>6245873.0927200001</v>
      </c>
    </row>
    <row r="567" spans="1:77" x14ac:dyDescent="0.25">
      <c r="A567">
        <v>220907</v>
      </c>
      <c r="B567" t="s">
        <v>629</v>
      </c>
      <c r="C567" s="37">
        <v>42779.493055555555</v>
      </c>
      <c r="D567" s="5" t="s">
        <v>75</v>
      </c>
      <c r="E567" s="2">
        <v>31701.300999999999</v>
      </c>
      <c r="F567" s="2">
        <v>2464.723</v>
      </c>
      <c r="G567" s="2">
        <v>432.02600000000001</v>
      </c>
      <c r="H567" s="2">
        <v>10.5389999999999</v>
      </c>
      <c r="I567" s="2">
        <v>0</v>
      </c>
      <c r="J567" s="2">
        <v>0</v>
      </c>
      <c r="K567" s="2">
        <v>0</v>
      </c>
      <c r="L567" s="2">
        <v>1365.356</v>
      </c>
      <c r="M567" s="2">
        <v>1693.17</v>
      </c>
      <c r="N567" s="2">
        <v>9207.7549999999992</v>
      </c>
      <c r="O567" s="2">
        <v>1.738</v>
      </c>
      <c r="P567" s="2">
        <v>2065.9360000000001</v>
      </c>
      <c r="Q567" s="2">
        <v>0</v>
      </c>
      <c r="R567" s="3">
        <v>2779932</v>
      </c>
      <c r="S567" s="3">
        <v>0</v>
      </c>
      <c r="T567" s="3">
        <v>-147469</v>
      </c>
      <c r="U567" s="3">
        <v>-5699</v>
      </c>
      <c r="V567" s="3">
        <v>168251</v>
      </c>
      <c r="W567" s="3">
        <v>1540248</v>
      </c>
      <c r="X567" s="3">
        <v>1136678</v>
      </c>
      <c r="Y567" s="4">
        <v>0.98</v>
      </c>
      <c r="Z567" s="4">
        <v>1.1299999999999999</v>
      </c>
      <c r="AA567" s="5" t="s">
        <v>75</v>
      </c>
      <c r="AB567" s="3">
        <v>705765</v>
      </c>
      <c r="AC567" s="3">
        <v>23442762</v>
      </c>
      <c r="AD567" s="2">
        <v>9905.9610405999993</v>
      </c>
      <c r="AE567" s="3">
        <v>1389094752</v>
      </c>
      <c r="AF567" s="3">
        <v>140688373</v>
      </c>
      <c r="AG567" s="3">
        <v>0</v>
      </c>
      <c r="AH567" s="3">
        <v>149301947</v>
      </c>
      <c r="AI567" s="4">
        <v>1.04</v>
      </c>
      <c r="AJ567" s="3">
        <v>13123523116</v>
      </c>
      <c r="AK567" s="3">
        <v>12673931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5037</v>
      </c>
      <c r="AR567" s="3">
        <v>5502</v>
      </c>
      <c r="AS567" s="3">
        <v>217714667</v>
      </c>
      <c r="AT567" s="2">
        <v>40571.434999999998</v>
      </c>
      <c r="AU567" s="2">
        <v>40571.434999999998</v>
      </c>
      <c r="AV567" s="5" t="s">
        <v>1798</v>
      </c>
      <c r="AW567" s="3">
        <v>0</v>
      </c>
      <c r="AX567" s="3">
        <v>0</v>
      </c>
      <c r="AY567" s="3">
        <v>0</v>
      </c>
      <c r="AZ567" s="3">
        <v>0</v>
      </c>
      <c r="BA567" s="3">
        <f t="shared" si="215"/>
        <v>5502</v>
      </c>
      <c r="BB567" s="3">
        <f t="shared" si="201"/>
        <v>5037</v>
      </c>
      <c r="BC567" s="3">
        <f t="shared" si="202"/>
        <v>5502</v>
      </c>
      <c r="BD567" s="3">
        <f t="shared" si="203"/>
        <v>5502</v>
      </c>
      <c r="BE567" s="3">
        <f t="shared" si="204"/>
        <v>217714667.59556001</v>
      </c>
      <c r="BF567" s="3">
        <f t="shared" si="216"/>
        <v>213373705.59556001</v>
      </c>
      <c r="BG567" s="2">
        <f t="shared" si="205"/>
        <v>40571.192356345076</v>
      </c>
      <c r="BH567" s="6">
        <f t="shared" si="206"/>
        <v>1.4999999999999999E-2</v>
      </c>
      <c r="BI567" s="3">
        <f t="shared" si="217"/>
        <v>86229600.926272407</v>
      </c>
      <c r="BJ567" s="3">
        <f t="shared" si="207"/>
        <v>20853592871.161369</v>
      </c>
      <c r="BK567" s="3">
        <f t="shared" si="218"/>
        <v>0</v>
      </c>
      <c r="BL567" s="3">
        <f t="shared" si="219"/>
        <v>0</v>
      </c>
      <c r="BM567" s="3">
        <f t="shared" si="208"/>
        <v>0</v>
      </c>
      <c r="BN567" s="3">
        <f t="shared" si="209"/>
        <v>0</v>
      </c>
      <c r="BO567" s="3">
        <f t="shared" si="220"/>
        <v>0</v>
      </c>
      <c r="BP567" s="3">
        <f t="shared" si="221"/>
        <v>0</v>
      </c>
      <c r="BQ567" s="3">
        <f t="shared" si="210"/>
        <v>12962495957.852251</v>
      </c>
      <c r="BR567" s="3">
        <f t="shared" si="222"/>
        <v>161027158.14774895</v>
      </c>
      <c r="BS567" s="3">
        <f t="shared" si="223"/>
        <v>0</v>
      </c>
      <c r="BT567" s="3">
        <f t="shared" si="211"/>
        <v>0</v>
      </c>
      <c r="BU567" s="3">
        <f t="shared" si="212"/>
        <v>0</v>
      </c>
      <c r="BV567" s="3">
        <f t="shared" si="213"/>
        <v>0</v>
      </c>
      <c r="BW567" s="3">
        <f t="shared" si="224"/>
        <v>0</v>
      </c>
      <c r="BX567" s="3">
        <f t="shared" si="214"/>
        <v>0</v>
      </c>
      <c r="BY567" s="3">
        <f t="shared" si="225"/>
        <v>89104141.058760017</v>
      </c>
    </row>
    <row r="568" spans="1:77" x14ac:dyDescent="0.25">
      <c r="A568">
        <v>242905</v>
      </c>
      <c r="B568" t="s">
        <v>630</v>
      </c>
      <c r="C568" s="37">
        <v>42779.493055555555</v>
      </c>
      <c r="D568" s="5" t="s">
        <v>75</v>
      </c>
      <c r="E568" s="2">
        <v>130</v>
      </c>
      <c r="F568" s="2">
        <v>6.7690000000000001</v>
      </c>
      <c r="G568" s="2">
        <v>3.2029999999999998</v>
      </c>
      <c r="H568" s="2">
        <v>0</v>
      </c>
      <c r="I568" s="2">
        <v>0</v>
      </c>
      <c r="J568" s="2">
        <v>0</v>
      </c>
      <c r="K568" s="2">
        <v>0</v>
      </c>
      <c r="L568" s="2">
        <v>5.101</v>
      </c>
      <c r="M568" s="2">
        <v>0</v>
      </c>
      <c r="N568" s="2">
        <v>63.929000000000002</v>
      </c>
      <c r="O568" s="2">
        <v>0</v>
      </c>
      <c r="P568" s="2">
        <v>6.5289999999999999</v>
      </c>
      <c r="Q568" s="2">
        <v>0</v>
      </c>
      <c r="R568" s="3">
        <v>6348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3136</v>
      </c>
      <c r="Y568" s="4">
        <v>0.64659999999999995</v>
      </c>
      <c r="Z568" s="4">
        <v>1.08</v>
      </c>
      <c r="AA568" s="5" t="s">
        <v>75</v>
      </c>
      <c r="AB568" s="3">
        <v>369317</v>
      </c>
      <c r="AC568" s="3">
        <v>278784</v>
      </c>
      <c r="AD568" s="2">
        <v>98.495348800000002</v>
      </c>
      <c r="AE568" s="3">
        <v>96998265</v>
      </c>
      <c r="AF568" s="3">
        <v>8161765</v>
      </c>
      <c r="AG568" s="3">
        <v>0</v>
      </c>
      <c r="AH568" s="3">
        <v>8919120</v>
      </c>
      <c r="AI568" s="4">
        <v>0.70660000000000001</v>
      </c>
      <c r="AJ568" s="3">
        <v>1090497745</v>
      </c>
      <c r="AK568" s="3">
        <v>36954</v>
      </c>
      <c r="AL568" s="3">
        <v>0</v>
      </c>
      <c r="AM568" s="3">
        <v>0</v>
      </c>
      <c r="AN568" s="3">
        <v>105000</v>
      </c>
      <c r="AO568" s="3">
        <v>0</v>
      </c>
      <c r="AP568" s="3">
        <v>0</v>
      </c>
      <c r="AQ568" s="3">
        <v>3324</v>
      </c>
      <c r="AR568" s="3">
        <v>3512</v>
      </c>
      <c r="AS568" s="3">
        <v>777793</v>
      </c>
      <c r="AT568" s="2">
        <v>225.88800000000001</v>
      </c>
      <c r="AU568" s="2">
        <v>211.815</v>
      </c>
      <c r="AV568" s="5" t="s">
        <v>1963</v>
      </c>
      <c r="AW568" s="3">
        <v>4499613</v>
      </c>
      <c r="AX568" s="3">
        <v>0</v>
      </c>
      <c r="AY568" s="3">
        <v>118822</v>
      </c>
      <c r="AZ568" s="3">
        <v>0</v>
      </c>
      <c r="BA568" s="3">
        <f t="shared" si="215"/>
        <v>4803</v>
      </c>
      <c r="BB568" s="3">
        <f t="shared" si="201"/>
        <v>3324</v>
      </c>
      <c r="BC568" s="3">
        <f t="shared" si="202"/>
        <v>3512</v>
      </c>
      <c r="BD568" s="3">
        <f t="shared" si="203"/>
        <v>4803</v>
      </c>
      <c r="BE568" s="3">
        <f t="shared" si="204"/>
        <v>777793.1320499999</v>
      </c>
      <c r="BF568" s="3">
        <f t="shared" si="216"/>
        <v>771445.1320499999</v>
      </c>
      <c r="BG568" s="2">
        <f t="shared" si="205"/>
        <v>225.87157435011366</v>
      </c>
      <c r="BH568" s="6">
        <f t="shared" si="206"/>
        <v>1.4999999999999999E-2</v>
      </c>
      <c r="BI568" s="3">
        <f t="shared" si="217"/>
        <v>1449284.6396045028</v>
      </c>
      <c r="BJ568" s="3">
        <f t="shared" si="207"/>
        <v>145383953.41861171</v>
      </c>
      <c r="BK568" s="3">
        <f t="shared" si="218"/>
        <v>945113791.58138824</v>
      </c>
      <c r="BL568" s="3">
        <f t="shared" si="219"/>
        <v>7073647.5160214743</v>
      </c>
      <c r="BM568" s="3">
        <f t="shared" si="208"/>
        <v>4817.4166541730556</v>
      </c>
      <c r="BN568" s="3">
        <f t="shared" si="209"/>
        <v>117467.89657305599</v>
      </c>
      <c r="BO568" s="3">
        <f t="shared" si="220"/>
        <v>83274.245573807144</v>
      </c>
      <c r="BP568" s="3">
        <f t="shared" si="221"/>
        <v>6956179.6194484197</v>
      </c>
      <c r="BQ568" s="3">
        <f t="shared" si="210"/>
        <v>104850670.88421744</v>
      </c>
      <c r="BR568" s="3">
        <f t="shared" si="222"/>
        <v>985647074.1157825</v>
      </c>
      <c r="BS568" s="3">
        <f t="shared" si="223"/>
        <v>0</v>
      </c>
      <c r="BT568" s="3">
        <f t="shared" si="211"/>
        <v>0</v>
      </c>
      <c r="BU568" s="3">
        <f t="shared" si="212"/>
        <v>0</v>
      </c>
      <c r="BV568" s="3">
        <f t="shared" si="213"/>
        <v>0</v>
      </c>
      <c r="BW568" s="3">
        <f t="shared" si="224"/>
        <v>0</v>
      </c>
      <c r="BX568" s="3">
        <f t="shared" si="214"/>
        <v>6956179.6194484197</v>
      </c>
      <c r="BY568" s="3">
        <f t="shared" si="225"/>
        <v>0</v>
      </c>
    </row>
    <row r="569" spans="1:77" x14ac:dyDescent="0.25">
      <c r="A569">
        <v>129904</v>
      </c>
      <c r="B569" t="s">
        <v>631</v>
      </c>
      <c r="C569" s="37">
        <v>42779.493055555555</v>
      </c>
      <c r="D569" s="5" t="s">
        <v>75</v>
      </c>
      <c r="E569" s="2">
        <v>1279.193</v>
      </c>
      <c r="F569" s="2">
        <v>118.551</v>
      </c>
      <c r="G569" s="2">
        <v>42.96</v>
      </c>
      <c r="H569" s="2">
        <v>0</v>
      </c>
      <c r="I569" s="2">
        <v>0</v>
      </c>
      <c r="J569" s="2">
        <v>0</v>
      </c>
      <c r="K569" s="2">
        <v>0</v>
      </c>
      <c r="L569" s="2">
        <v>85</v>
      </c>
      <c r="M569" s="2">
        <v>70</v>
      </c>
      <c r="N569" s="2">
        <v>1061</v>
      </c>
      <c r="O569" s="2">
        <v>0</v>
      </c>
      <c r="P569" s="2">
        <v>88.95</v>
      </c>
      <c r="Q569" s="2">
        <v>0</v>
      </c>
      <c r="R569" s="3">
        <v>102088</v>
      </c>
      <c r="S569" s="3">
        <v>0</v>
      </c>
      <c r="T569" s="3">
        <v>-3449</v>
      </c>
      <c r="U569" s="3">
        <v>-134</v>
      </c>
      <c r="V569" s="3">
        <v>0</v>
      </c>
      <c r="W569" s="3">
        <v>140037</v>
      </c>
      <c r="X569" s="3">
        <v>52810</v>
      </c>
      <c r="Y569" s="4">
        <v>1</v>
      </c>
      <c r="Z569" s="4">
        <v>1.08</v>
      </c>
      <c r="AA569" s="5" t="s">
        <v>75</v>
      </c>
      <c r="AB569" s="3">
        <v>90412</v>
      </c>
      <c r="AC569" s="3">
        <v>4247081</v>
      </c>
      <c r="AD569" s="2">
        <v>1734.6979564000001</v>
      </c>
      <c r="AE569" s="3">
        <v>131754408</v>
      </c>
      <c r="AF569" s="3">
        <v>3389111</v>
      </c>
      <c r="AG569" s="3">
        <v>372802</v>
      </c>
      <c r="AH569" s="3">
        <v>3965260</v>
      </c>
      <c r="AI569" s="4">
        <v>1.17</v>
      </c>
      <c r="AJ569" s="3">
        <v>306856967</v>
      </c>
      <c r="AK569" s="3">
        <v>539952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5140</v>
      </c>
      <c r="AR569" s="3">
        <v>5432</v>
      </c>
      <c r="AS569" s="3">
        <v>10861290</v>
      </c>
      <c r="AT569" s="2">
        <v>2011.135</v>
      </c>
      <c r="AV569" s="5" t="s">
        <v>1561</v>
      </c>
      <c r="BA569" s="3">
        <f t="shared" si="215"/>
        <v>5937</v>
      </c>
      <c r="BB569" s="3">
        <f t="shared" si="201"/>
        <v>5140</v>
      </c>
      <c r="BC569" s="3">
        <f t="shared" si="202"/>
        <v>5432</v>
      </c>
      <c r="BD569" s="3">
        <f t="shared" si="203"/>
        <v>5937</v>
      </c>
      <c r="BE569" s="3">
        <f t="shared" si="204"/>
        <v>10861289.565000001</v>
      </c>
      <c r="BF569" s="3">
        <f t="shared" si="216"/>
        <v>10622613.565000001</v>
      </c>
      <c r="BG569" s="2">
        <f t="shared" si="205"/>
        <v>2011.1092396903634</v>
      </c>
      <c r="BH569" s="6">
        <f t="shared" si="206"/>
        <v>1.4999999999999999E-2</v>
      </c>
      <c r="BI569" s="3">
        <f t="shared" si="217"/>
        <v>4488688.4138593543</v>
      </c>
      <c r="BJ569" s="3">
        <f t="shared" si="207"/>
        <v>1033710149.2008468</v>
      </c>
      <c r="BK569" s="3">
        <f t="shared" si="218"/>
        <v>0</v>
      </c>
      <c r="BL569" s="3">
        <f t="shared" si="219"/>
        <v>0</v>
      </c>
      <c r="BM569" s="3">
        <f t="shared" si="208"/>
        <v>0</v>
      </c>
      <c r="BN569" s="3">
        <f t="shared" si="209"/>
        <v>0</v>
      </c>
      <c r="BO569" s="3">
        <f t="shared" si="220"/>
        <v>0</v>
      </c>
      <c r="BP569" s="3">
        <f t="shared" si="221"/>
        <v>0</v>
      </c>
      <c r="BQ569" s="3">
        <f t="shared" si="210"/>
        <v>642549402.08107114</v>
      </c>
      <c r="BR569" s="3">
        <f t="shared" si="222"/>
        <v>0</v>
      </c>
      <c r="BS569" s="3">
        <f t="shared" si="223"/>
        <v>0</v>
      </c>
      <c r="BT569" s="3">
        <f t="shared" si="211"/>
        <v>0</v>
      </c>
      <c r="BU569" s="3">
        <f t="shared" si="212"/>
        <v>0</v>
      </c>
      <c r="BV569" s="3">
        <f t="shared" si="213"/>
        <v>0</v>
      </c>
      <c r="BW569" s="3">
        <f t="shared" si="224"/>
        <v>0</v>
      </c>
      <c r="BX569" s="3">
        <f t="shared" si="214"/>
        <v>0</v>
      </c>
      <c r="BY569" s="3">
        <f t="shared" si="225"/>
        <v>7792719.8950000014</v>
      </c>
    </row>
    <row r="570" spans="1:77" x14ac:dyDescent="0.25">
      <c r="A570">
        <v>131001</v>
      </c>
      <c r="B570" t="s">
        <v>632</v>
      </c>
      <c r="C570" s="37">
        <v>42779.493055555555</v>
      </c>
      <c r="D570" s="5" t="s">
        <v>75</v>
      </c>
      <c r="E570" s="2">
        <v>66</v>
      </c>
      <c r="F570" s="2">
        <v>3.8</v>
      </c>
      <c r="G570" s="2">
        <v>0.75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3.35</v>
      </c>
      <c r="N570" s="2">
        <v>55</v>
      </c>
      <c r="O570" s="2">
        <v>0</v>
      </c>
      <c r="P570" s="2">
        <v>5</v>
      </c>
      <c r="Q570" s="2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4501</v>
      </c>
      <c r="Y570" s="4">
        <v>1</v>
      </c>
      <c r="Z570" s="4">
        <v>1.1200000000000001</v>
      </c>
      <c r="AA570" s="5" t="s">
        <v>76</v>
      </c>
      <c r="AB570" s="3">
        <v>751817</v>
      </c>
      <c r="AC570" s="3">
        <v>255831</v>
      </c>
      <c r="AD570" s="2">
        <v>311.29065639999999</v>
      </c>
      <c r="AE570" s="3">
        <v>245765979</v>
      </c>
      <c r="AF570" s="3">
        <v>9589262</v>
      </c>
      <c r="AG570" s="3">
        <v>0</v>
      </c>
      <c r="AH570" s="3">
        <v>10164618</v>
      </c>
      <c r="AI570" s="4">
        <v>1.06</v>
      </c>
      <c r="AJ570" s="3">
        <v>943599088</v>
      </c>
      <c r="AK570" s="3">
        <v>25500</v>
      </c>
      <c r="AL570" s="3">
        <v>29</v>
      </c>
      <c r="AM570" s="3">
        <v>2681</v>
      </c>
      <c r="AN570" s="3">
        <v>168446</v>
      </c>
      <c r="AO570" s="3">
        <v>0</v>
      </c>
      <c r="AP570" s="3">
        <v>0</v>
      </c>
      <c r="AQ570" s="3">
        <v>5140</v>
      </c>
      <c r="AR570" s="3">
        <v>5578</v>
      </c>
      <c r="AS570" s="3">
        <v>742826</v>
      </c>
      <c r="AT570" s="2">
        <v>138.845</v>
      </c>
      <c r="AU570" s="2">
        <v>141.05699999999999</v>
      </c>
      <c r="AV570" s="5" t="s">
        <v>1704</v>
      </c>
      <c r="AW570" s="3">
        <v>6939275</v>
      </c>
      <c r="AX570" s="3">
        <v>0</v>
      </c>
      <c r="AY570" s="3">
        <v>135540</v>
      </c>
      <c r="AZ570" s="3">
        <v>0</v>
      </c>
      <c r="BA570" s="3">
        <f t="shared" si="215"/>
        <v>9001</v>
      </c>
      <c r="BB570" s="3">
        <f t="shared" si="201"/>
        <v>5140</v>
      </c>
      <c r="BC570" s="3">
        <f t="shared" si="202"/>
        <v>5578</v>
      </c>
      <c r="BD570" s="3">
        <f t="shared" si="203"/>
        <v>9001</v>
      </c>
      <c r="BE570" s="3">
        <f t="shared" si="204"/>
        <v>742825.527</v>
      </c>
      <c r="BF570" s="3">
        <f t="shared" si="216"/>
        <v>742825.527</v>
      </c>
      <c r="BG570" s="2">
        <f t="shared" si="205"/>
        <v>138.84458535662617</v>
      </c>
      <c r="BH570" s="6">
        <f t="shared" si="206"/>
        <v>1.4999999999999999E-2</v>
      </c>
      <c r="BI570" s="3">
        <f t="shared" si="217"/>
        <v>423939.987577583</v>
      </c>
      <c r="BJ570" s="3">
        <f t="shared" si="207"/>
        <v>71366116.873305857</v>
      </c>
      <c r="BK570" s="3">
        <f t="shared" si="218"/>
        <v>872232971.1266942</v>
      </c>
      <c r="BL570" s="3">
        <f t="shared" si="219"/>
        <v>8864008.6574270893</v>
      </c>
      <c r="BM570" s="3">
        <f t="shared" si="208"/>
        <v>5223.49028383122</v>
      </c>
      <c r="BN570" s="3">
        <f t="shared" si="209"/>
        <v>135540</v>
      </c>
      <c r="BO570" s="3">
        <f t="shared" si="220"/>
        <v>146892.56421726456</v>
      </c>
      <c r="BP570" s="3">
        <f t="shared" si="221"/>
        <v>8650719.6574270893</v>
      </c>
      <c r="BQ570" s="3">
        <f t="shared" si="210"/>
        <v>44360845.021442063</v>
      </c>
      <c r="BR570" s="3">
        <f t="shared" si="222"/>
        <v>899238242.97855794</v>
      </c>
      <c r="BS570" s="3">
        <f t="shared" si="223"/>
        <v>0</v>
      </c>
      <c r="BT570" s="3">
        <f t="shared" si="211"/>
        <v>0</v>
      </c>
      <c r="BU570" s="3">
        <f t="shared" si="212"/>
        <v>0</v>
      </c>
      <c r="BV570" s="3">
        <f t="shared" si="213"/>
        <v>0</v>
      </c>
      <c r="BW570" s="3">
        <f t="shared" si="224"/>
        <v>0</v>
      </c>
      <c r="BX570" s="3">
        <f t="shared" si="214"/>
        <v>8650719.6574270893</v>
      </c>
      <c r="BY570" s="3">
        <f t="shared" si="225"/>
        <v>0</v>
      </c>
    </row>
    <row r="571" spans="1:77" x14ac:dyDescent="0.25">
      <c r="A571">
        <v>128902</v>
      </c>
      <c r="B571" t="s">
        <v>633</v>
      </c>
      <c r="C571" s="37">
        <v>42779.493055555555</v>
      </c>
      <c r="D571" s="5" t="s">
        <v>75</v>
      </c>
      <c r="E571" s="2">
        <v>643.5</v>
      </c>
      <c r="F571" s="2">
        <v>76.5</v>
      </c>
      <c r="G571" s="2">
        <v>8</v>
      </c>
      <c r="H571" s="2">
        <v>0</v>
      </c>
      <c r="I571" s="2">
        <v>0</v>
      </c>
      <c r="J571" s="2">
        <v>0</v>
      </c>
      <c r="K571" s="2">
        <v>0</v>
      </c>
      <c r="L571" s="2">
        <v>46</v>
      </c>
      <c r="M571" s="2">
        <v>35.700000000000003</v>
      </c>
      <c r="N571" s="2">
        <v>540</v>
      </c>
      <c r="O571" s="2">
        <v>3</v>
      </c>
      <c r="P571" s="2">
        <v>18.686</v>
      </c>
      <c r="Q571" s="2">
        <v>0</v>
      </c>
      <c r="R571" s="3">
        <v>46750</v>
      </c>
      <c r="S571" s="3">
        <v>0</v>
      </c>
      <c r="T571" s="3">
        <v>0</v>
      </c>
      <c r="U571" s="3">
        <v>0</v>
      </c>
      <c r="V571" s="3">
        <v>0</v>
      </c>
      <c r="W571" s="3">
        <v>34429</v>
      </c>
      <c r="X571" s="3">
        <v>12578</v>
      </c>
      <c r="Y571" s="4">
        <v>1</v>
      </c>
      <c r="Z571" s="4">
        <v>1.08</v>
      </c>
      <c r="AA571" s="5" t="s">
        <v>75</v>
      </c>
      <c r="AB571" s="3">
        <v>0</v>
      </c>
      <c r="AC571" s="3">
        <v>3658806</v>
      </c>
      <c r="AD571" s="2">
        <v>1527.7802452000001</v>
      </c>
      <c r="AE571" s="3">
        <v>98810293</v>
      </c>
      <c r="AF571" s="3">
        <v>15387045</v>
      </c>
      <c r="AG571" s="3">
        <v>0</v>
      </c>
      <c r="AH571" s="3">
        <v>16002527</v>
      </c>
      <c r="AI571" s="4">
        <v>1.04</v>
      </c>
      <c r="AJ571" s="3">
        <v>1446553696</v>
      </c>
      <c r="AK571" s="3">
        <v>282344</v>
      </c>
      <c r="AL571" s="3">
        <v>0</v>
      </c>
      <c r="AM571" s="3">
        <v>0</v>
      </c>
      <c r="AN571" s="3">
        <v>116694</v>
      </c>
      <c r="AO571" s="3">
        <v>0</v>
      </c>
      <c r="AP571" s="3">
        <v>0</v>
      </c>
      <c r="AQ571" s="3">
        <v>5140</v>
      </c>
      <c r="AR571" s="3">
        <v>5432</v>
      </c>
      <c r="AS571" s="3">
        <v>6221755</v>
      </c>
      <c r="AT571" s="2">
        <v>1162.5550000000001</v>
      </c>
      <c r="AU571" s="2">
        <v>1237.521</v>
      </c>
      <c r="AV571" s="5" t="s">
        <v>1697</v>
      </c>
      <c r="AW571" s="3">
        <v>5358806</v>
      </c>
      <c r="AX571" s="3">
        <v>0</v>
      </c>
      <c r="AY571" s="3">
        <v>126143</v>
      </c>
      <c r="AZ571" s="3">
        <v>0</v>
      </c>
      <c r="BA571" s="3">
        <f t="shared" si="215"/>
        <v>6731</v>
      </c>
      <c r="BB571" s="3">
        <f t="shared" si="201"/>
        <v>5140</v>
      </c>
      <c r="BC571" s="3">
        <f t="shared" si="202"/>
        <v>5432</v>
      </c>
      <c r="BD571" s="3">
        <f t="shared" si="203"/>
        <v>6731</v>
      </c>
      <c r="BE571" s="3">
        <f t="shared" si="204"/>
        <v>6221753.1805999996</v>
      </c>
      <c r="BF571" s="3">
        <f t="shared" si="216"/>
        <v>6140574.1805999996</v>
      </c>
      <c r="BG571" s="2">
        <f t="shared" si="205"/>
        <v>1162.5543371264246</v>
      </c>
      <c r="BH571" s="6">
        <f t="shared" si="206"/>
        <v>1.4999999999999999E-2</v>
      </c>
      <c r="BI571" s="3">
        <f t="shared" si="217"/>
        <v>2501800.3802981991</v>
      </c>
      <c r="BJ571" s="3">
        <f t="shared" si="207"/>
        <v>597552929.28298223</v>
      </c>
      <c r="BK571" s="3">
        <f t="shared" si="218"/>
        <v>849000766.71701777</v>
      </c>
      <c r="BL571" s="3">
        <f t="shared" si="219"/>
        <v>9030852.458939245</v>
      </c>
      <c r="BM571" s="3">
        <f t="shared" si="208"/>
        <v>5467.4369516110928</v>
      </c>
      <c r="BN571" s="3">
        <f t="shared" si="209"/>
        <v>126143</v>
      </c>
      <c r="BO571" s="3">
        <f t="shared" si="220"/>
        <v>65854.992579825441</v>
      </c>
      <c r="BP571" s="3">
        <f t="shared" si="221"/>
        <v>8904709.4589392468</v>
      </c>
      <c r="BQ571" s="3">
        <f t="shared" si="210"/>
        <v>371436110.71189266</v>
      </c>
      <c r="BR571" s="3">
        <f t="shared" si="222"/>
        <v>1075117585.2881074</v>
      </c>
      <c r="BS571" s="3">
        <f t="shared" si="223"/>
        <v>0</v>
      </c>
      <c r="BT571" s="3">
        <f t="shared" si="211"/>
        <v>0</v>
      </c>
      <c r="BU571" s="3">
        <f t="shared" si="212"/>
        <v>0</v>
      </c>
      <c r="BV571" s="3">
        <f t="shared" si="213"/>
        <v>0</v>
      </c>
      <c r="BW571" s="3">
        <f t="shared" si="224"/>
        <v>0</v>
      </c>
      <c r="BX571" s="3">
        <f t="shared" si="214"/>
        <v>8904709.4589392468</v>
      </c>
      <c r="BY571" s="3">
        <f t="shared" si="225"/>
        <v>0</v>
      </c>
    </row>
    <row r="572" spans="1:77" x14ac:dyDescent="0.25">
      <c r="A572">
        <v>113906</v>
      </c>
      <c r="B572" t="s">
        <v>634</v>
      </c>
      <c r="C572" s="37">
        <v>42776.52847222222</v>
      </c>
      <c r="D572" s="5" t="s">
        <v>75</v>
      </c>
      <c r="E572" s="2">
        <v>233.43</v>
      </c>
      <c r="F572" s="2">
        <v>24.81</v>
      </c>
      <c r="G572" s="2">
        <v>6.6</v>
      </c>
      <c r="H572" s="2">
        <v>0</v>
      </c>
      <c r="I572" s="2">
        <v>0</v>
      </c>
      <c r="J572" s="2">
        <v>0</v>
      </c>
      <c r="K572" s="2">
        <v>0</v>
      </c>
      <c r="L572" s="2">
        <v>29</v>
      </c>
      <c r="M572" s="2">
        <v>13.525</v>
      </c>
      <c r="N572" s="2">
        <v>224</v>
      </c>
      <c r="O572" s="2">
        <v>0.1</v>
      </c>
      <c r="P572" s="2">
        <v>1</v>
      </c>
      <c r="Q572" s="2">
        <v>0</v>
      </c>
      <c r="R572" s="3">
        <v>24200</v>
      </c>
      <c r="S572" s="3">
        <v>0</v>
      </c>
      <c r="T572" s="3">
        <v>-1100</v>
      </c>
      <c r="U572" s="3">
        <v>-43</v>
      </c>
      <c r="V572" s="3">
        <v>0</v>
      </c>
      <c r="W572" s="3">
        <v>41361</v>
      </c>
      <c r="X572" s="3">
        <v>746</v>
      </c>
      <c r="Y572" s="4">
        <v>0.9</v>
      </c>
      <c r="Z572" s="4">
        <v>1.06</v>
      </c>
      <c r="AA572" s="5" t="s">
        <v>76</v>
      </c>
      <c r="AB572" s="3">
        <v>42422</v>
      </c>
      <c r="AC572" s="3">
        <v>1782011</v>
      </c>
      <c r="AD572" s="2">
        <v>720.80258270000002</v>
      </c>
      <c r="AE572" s="3">
        <v>56238005</v>
      </c>
      <c r="AF572" s="3">
        <v>771387</v>
      </c>
      <c r="AG572" s="3">
        <v>68568</v>
      </c>
      <c r="AH572" s="3">
        <v>891381</v>
      </c>
      <c r="AI572" s="4">
        <v>1.04</v>
      </c>
      <c r="AJ572" s="3">
        <v>97881480</v>
      </c>
      <c r="AK572" s="3">
        <v>91297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4626</v>
      </c>
      <c r="AR572" s="3">
        <v>4823</v>
      </c>
      <c r="AS572" s="3">
        <v>2685615</v>
      </c>
      <c r="AT572" s="2">
        <v>555.05100000000004</v>
      </c>
      <c r="AV572" s="5" t="s">
        <v>1650</v>
      </c>
      <c r="BA572" s="3">
        <f t="shared" si="215"/>
        <v>7459</v>
      </c>
      <c r="BB572" s="3">
        <f t="shared" si="201"/>
        <v>4626</v>
      </c>
      <c r="BC572" s="3">
        <f t="shared" si="202"/>
        <v>4823</v>
      </c>
      <c r="BD572" s="3">
        <f t="shared" si="203"/>
        <v>7459</v>
      </c>
      <c r="BE572" s="3">
        <f t="shared" si="204"/>
        <v>2685615.0260000001</v>
      </c>
      <c r="BF572" s="3">
        <f t="shared" si="216"/>
        <v>2621154.0260000001</v>
      </c>
      <c r="BG572" s="2">
        <f t="shared" si="205"/>
        <v>555.04156235075322</v>
      </c>
      <c r="BH572" s="6">
        <f t="shared" si="206"/>
        <v>1.4999999999999999E-2</v>
      </c>
      <c r="BI572" s="3">
        <f t="shared" si="217"/>
        <v>1313576.0776339818</v>
      </c>
      <c r="BJ572" s="3">
        <f t="shared" si="207"/>
        <v>285291363.04828715</v>
      </c>
      <c r="BK572" s="3">
        <f t="shared" si="218"/>
        <v>0</v>
      </c>
      <c r="BL572" s="3">
        <f t="shared" si="219"/>
        <v>0</v>
      </c>
      <c r="BM572" s="3">
        <f t="shared" si="208"/>
        <v>0</v>
      </c>
      <c r="BN572" s="3">
        <f t="shared" si="209"/>
        <v>0</v>
      </c>
      <c r="BO572" s="3">
        <f t="shared" si="220"/>
        <v>0</v>
      </c>
      <c r="BP572" s="3">
        <f t="shared" si="221"/>
        <v>0</v>
      </c>
      <c r="BQ572" s="3">
        <f t="shared" si="210"/>
        <v>177335779.17106566</v>
      </c>
      <c r="BR572" s="3">
        <f t="shared" si="222"/>
        <v>0</v>
      </c>
      <c r="BS572" s="3">
        <f t="shared" si="223"/>
        <v>0</v>
      </c>
      <c r="BT572" s="3">
        <f t="shared" si="211"/>
        <v>0</v>
      </c>
      <c r="BU572" s="3">
        <f t="shared" si="212"/>
        <v>0</v>
      </c>
      <c r="BV572" s="3">
        <f t="shared" si="213"/>
        <v>0</v>
      </c>
      <c r="BW572" s="3">
        <f t="shared" si="224"/>
        <v>0</v>
      </c>
      <c r="BX572" s="3">
        <f t="shared" si="214"/>
        <v>0</v>
      </c>
      <c r="BY572" s="3">
        <f t="shared" si="225"/>
        <v>1804681.7060000002</v>
      </c>
    </row>
    <row r="573" spans="1:77" x14ac:dyDescent="0.25">
      <c r="A573">
        <v>220914</v>
      </c>
      <c r="B573" t="s">
        <v>635</v>
      </c>
      <c r="C573" s="37">
        <v>42779.493055555555</v>
      </c>
      <c r="D573" s="5" t="s">
        <v>75</v>
      </c>
      <c r="E573" s="2">
        <v>2757.2529999999902</v>
      </c>
      <c r="F573" s="2">
        <v>208.398</v>
      </c>
      <c r="G573" s="2">
        <v>58.078000000000003</v>
      </c>
      <c r="H573" s="2">
        <v>4.62</v>
      </c>
      <c r="I573" s="2">
        <v>0</v>
      </c>
      <c r="J573" s="2">
        <v>0</v>
      </c>
      <c r="K573" s="2">
        <v>0</v>
      </c>
      <c r="L573" s="2">
        <v>205.44900000000001</v>
      </c>
      <c r="M573" s="2">
        <v>151.72900000000001</v>
      </c>
      <c r="N573" s="2">
        <v>1426.02</v>
      </c>
      <c r="O573" s="2">
        <v>0.50900000000000001</v>
      </c>
      <c r="P573" s="2">
        <v>182.07499999999999</v>
      </c>
      <c r="Q573" s="2">
        <v>0</v>
      </c>
      <c r="R573" s="3">
        <v>256967</v>
      </c>
      <c r="S573" s="3">
        <v>0</v>
      </c>
      <c r="T573" s="3">
        <v>-12017</v>
      </c>
      <c r="U573" s="3">
        <v>-465</v>
      </c>
      <c r="V573" s="3">
        <v>0</v>
      </c>
      <c r="W573" s="3">
        <v>166235</v>
      </c>
      <c r="X573" s="3">
        <v>105148</v>
      </c>
      <c r="Y573" s="4">
        <v>1</v>
      </c>
      <c r="Z573" s="4">
        <v>1.0900000000000001</v>
      </c>
      <c r="AA573" s="5" t="s">
        <v>75</v>
      </c>
      <c r="AB573" s="3">
        <v>1561365</v>
      </c>
      <c r="AC573" s="3">
        <v>5102244</v>
      </c>
      <c r="AD573" s="2">
        <v>2119.6944107999998</v>
      </c>
      <c r="AE573" s="3">
        <v>341190791</v>
      </c>
      <c r="AF573" s="3">
        <v>12264252</v>
      </c>
      <c r="AG573" s="3">
        <v>1349068</v>
      </c>
      <c r="AH573" s="3">
        <v>14349175</v>
      </c>
      <c r="AI573" s="4">
        <v>1.17</v>
      </c>
      <c r="AJ573" s="3">
        <v>1069410622</v>
      </c>
      <c r="AK573" s="3">
        <v>1172958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5140</v>
      </c>
      <c r="AR573" s="3">
        <v>5468</v>
      </c>
      <c r="AS573" s="3">
        <v>21479181</v>
      </c>
      <c r="AT573" s="2">
        <v>3975.9850000000001</v>
      </c>
      <c r="AV573" s="5" t="s">
        <v>1915</v>
      </c>
      <c r="BA573" s="3">
        <f t="shared" si="215"/>
        <v>5775</v>
      </c>
      <c r="BB573" s="3">
        <f t="shared" si="201"/>
        <v>5140</v>
      </c>
      <c r="BC573" s="3">
        <f t="shared" si="202"/>
        <v>5468</v>
      </c>
      <c r="BD573" s="3">
        <f t="shared" si="203"/>
        <v>5775</v>
      </c>
      <c r="BE573" s="3">
        <f t="shared" si="204"/>
        <v>21479182.530499946</v>
      </c>
      <c r="BF573" s="3">
        <f t="shared" si="216"/>
        <v>21067997.530499946</v>
      </c>
      <c r="BG573" s="2">
        <f t="shared" si="205"/>
        <v>3975.8972223880473</v>
      </c>
      <c r="BH573" s="6">
        <f t="shared" si="206"/>
        <v>1.4999999999999999E-2</v>
      </c>
      <c r="BI573" s="3">
        <f t="shared" si="217"/>
        <v>11325930.697914189</v>
      </c>
      <c r="BJ573" s="3">
        <f t="shared" si="207"/>
        <v>2043611172.3074563</v>
      </c>
      <c r="BK573" s="3">
        <f t="shared" si="218"/>
        <v>0</v>
      </c>
      <c r="BL573" s="3">
        <f t="shared" si="219"/>
        <v>0</v>
      </c>
      <c r="BM573" s="3">
        <f t="shared" si="208"/>
        <v>0</v>
      </c>
      <c r="BN573" s="3">
        <f t="shared" si="209"/>
        <v>0</v>
      </c>
      <c r="BO573" s="3">
        <f t="shared" si="220"/>
        <v>0</v>
      </c>
      <c r="BP573" s="3">
        <f t="shared" si="221"/>
        <v>0</v>
      </c>
      <c r="BQ573" s="3">
        <f t="shared" si="210"/>
        <v>1270299162.5529811</v>
      </c>
      <c r="BR573" s="3">
        <f t="shared" si="222"/>
        <v>0</v>
      </c>
      <c r="BS573" s="3">
        <f t="shared" si="223"/>
        <v>0</v>
      </c>
      <c r="BT573" s="3">
        <f t="shared" si="211"/>
        <v>0</v>
      </c>
      <c r="BU573" s="3">
        <f t="shared" si="212"/>
        <v>0</v>
      </c>
      <c r="BV573" s="3">
        <f t="shared" si="213"/>
        <v>0</v>
      </c>
      <c r="BW573" s="3">
        <f t="shared" si="224"/>
        <v>0</v>
      </c>
      <c r="BX573" s="3">
        <f t="shared" si="214"/>
        <v>0</v>
      </c>
      <c r="BY573" s="3">
        <f t="shared" si="225"/>
        <v>10785076.310499946</v>
      </c>
    </row>
    <row r="574" spans="1:77" x14ac:dyDescent="0.25">
      <c r="A574">
        <v>175907</v>
      </c>
      <c r="B574" t="s">
        <v>636</v>
      </c>
      <c r="C574" s="37">
        <v>42779.493055555555</v>
      </c>
      <c r="D574" s="5" t="s">
        <v>75</v>
      </c>
      <c r="E574" s="2">
        <v>515.16600000000005</v>
      </c>
      <c r="F574" s="2">
        <v>47.45</v>
      </c>
      <c r="G574" s="2">
        <v>17.170000000000002</v>
      </c>
      <c r="H574" s="2">
        <v>0.37</v>
      </c>
      <c r="I574" s="2">
        <v>0</v>
      </c>
      <c r="J574" s="2">
        <v>0</v>
      </c>
      <c r="K574" s="2">
        <v>0</v>
      </c>
      <c r="L574" s="2">
        <v>54.99</v>
      </c>
      <c r="M574" s="2">
        <v>29.315000000000001</v>
      </c>
      <c r="N574" s="2">
        <v>507.17</v>
      </c>
      <c r="O574" s="2">
        <v>3.1E-2</v>
      </c>
      <c r="P574" s="2">
        <v>16.510000000000002</v>
      </c>
      <c r="Q574" s="2">
        <v>0</v>
      </c>
      <c r="R574" s="3">
        <v>51604</v>
      </c>
      <c r="S574" s="3">
        <v>0</v>
      </c>
      <c r="T574" s="3">
        <v>-2937</v>
      </c>
      <c r="U574" s="3">
        <v>-114</v>
      </c>
      <c r="V574" s="3">
        <v>0</v>
      </c>
      <c r="W574" s="3">
        <v>47175</v>
      </c>
      <c r="X574" s="3">
        <v>11022</v>
      </c>
      <c r="Y574" s="4">
        <v>0.98</v>
      </c>
      <c r="Z574" s="4">
        <v>1.06</v>
      </c>
      <c r="AA574" s="5" t="s">
        <v>75</v>
      </c>
      <c r="AB574" s="3">
        <v>5164</v>
      </c>
      <c r="AC574" s="3">
        <v>2591067</v>
      </c>
      <c r="AD574" s="2">
        <v>1091.0850762</v>
      </c>
      <c r="AE574" s="3">
        <v>78420693</v>
      </c>
      <c r="AF574" s="3">
        <v>2618996</v>
      </c>
      <c r="AG574" s="3">
        <v>0</v>
      </c>
      <c r="AH574" s="3">
        <v>2779343</v>
      </c>
      <c r="AI574" s="4">
        <v>1.04</v>
      </c>
      <c r="AJ574" s="3">
        <v>261281759</v>
      </c>
      <c r="AK574" s="3">
        <v>218332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5037</v>
      </c>
      <c r="AR574" s="3">
        <v>5252</v>
      </c>
      <c r="AS574" s="3">
        <v>5195506</v>
      </c>
      <c r="AT574" s="2">
        <v>991.72</v>
      </c>
      <c r="AV574" s="5" t="s">
        <v>1809</v>
      </c>
      <c r="AX574" s="3">
        <v>0</v>
      </c>
      <c r="AZ574" s="3">
        <v>0</v>
      </c>
      <c r="BA574" s="3">
        <f t="shared" si="215"/>
        <v>6676</v>
      </c>
      <c r="BB574" s="3">
        <f t="shared" si="201"/>
        <v>5037</v>
      </c>
      <c r="BC574" s="3">
        <f t="shared" si="202"/>
        <v>5252</v>
      </c>
      <c r="BD574" s="3">
        <f t="shared" si="203"/>
        <v>6676</v>
      </c>
      <c r="BE574" s="3">
        <f t="shared" si="204"/>
        <v>5195504.4387600003</v>
      </c>
      <c r="BF574" s="3">
        <f t="shared" si="216"/>
        <v>5099662.4387600003</v>
      </c>
      <c r="BG574" s="2">
        <f t="shared" si="205"/>
        <v>991.71740000616978</v>
      </c>
      <c r="BH574" s="6">
        <f t="shared" si="206"/>
        <v>1.4999999999999999E-2</v>
      </c>
      <c r="BI574" s="3">
        <f t="shared" si="217"/>
        <v>2141454.1553588524</v>
      </c>
      <c r="BJ574" s="3">
        <f t="shared" si="207"/>
        <v>509742743.60317129</v>
      </c>
      <c r="BK574" s="3">
        <f t="shared" si="218"/>
        <v>0</v>
      </c>
      <c r="BL574" s="3">
        <f t="shared" si="219"/>
        <v>0</v>
      </c>
      <c r="BM574" s="3">
        <f t="shared" si="208"/>
        <v>0</v>
      </c>
      <c r="BN574" s="3">
        <f t="shared" si="209"/>
        <v>0</v>
      </c>
      <c r="BO574" s="3">
        <f t="shared" si="220"/>
        <v>0</v>
      </c>
      <c r="BP574" s="3">
        <f t="shared" si="221"/>
        <v>0</v>
      </c>
      <c r="BQ574" s="3">
        <f t="shared" si="210"/>
        <v>316853709.30197126</v>
      </c>
      <c r="BR574" s="3">
        <f t="shared" si="222"/>
        <v>0</v>
      </c>
      <c r="BS574" s="3">
        <f t="shared" si="223"/>
        <v>0</v>
      </c>
      <c r="BT574" s="3">
        <f t="shared" si="211"/>
        <v>0</v>
      </c>
      <c r="BU574" s="3">
        <f t="shared" si="212"/>
        <v>0</v>
      </c>
      <c r="BV574" s="3">
        <f t="shared" si="213"/>
        <v>0</v>
      </c>
      <c r="BW574" s="3">
        <f t="shared" si="224"/>
        <v>0</v>
      </c>
      <c r="BX574" s="3">
        <f t="shared" si="214"/>
        <v>0</v>
      </c>
      <c r="BY574" s="3">
        <f t="shared" si="225"/>
        <v>2634943.2005600003</v>
      </c>
    </row>
    <row r="575" spans="1:77" x14ac:dyDescent="0.25">
      <c r="A575">
        <v>248901</v>
      </c>
      <c r="B575" t="s">
        <v>637</v>
      </c>
      <c r="C575" s="37">
        <v>42779.493055555555</v>
      </c>
      <c r="D575" s="5" t="s">
        <v>75</v>
      </c>
      <c r="E575" s="2">
        <v>1297.5</v>
      </c>
      <c r="F575" s="2">
        <v>40.5</v>
      </c>
      <c r="G575" s="2">
        <v>68</v>
      </c>
      <c r="H575" s="2">
        <v>0</v>
      </c>
      <c r="I575" s="2">
        <v>0</v>
      </c>
      <c r="J575" s="2">
        <v>0</v>
      </c>
      <c r="K575" s="2">
        <v>0</v>
      </c>
      <c r="L575" s="2">
        <v>58</v>
      </c>
      <c r="M575" s="2">
        <v>68.400000000000006</v>
      </c>
      <c r="N575" s="2">
        <v>904</v>
      </c>
      <c r="O575" s="2">
        <v>1</v>
      </c>
      <c r="P575" s="2">
        <v>200</v>
      </c>
      <c r="Q575" s="2">
        <v>0</v>
      </c>
      <c r="R575" s="3">
        <v>96250</v>
      </c>
      <c r="S575" s="3">
        <v>0</v>
      </c>
      <c r="T575" s="3">
        <v>-7045</v>
      </c>
      <c r="U575" s="3">
        <v>-273</v>
      </c>
      <c r="V575" s="3">
        <v>0</v>
      </c>
      <c r="W575" s="3">
        <v>47259</v>
      </c>
      <c r="X575" s="3">
        <v>125860</v>
      </c>
      <c r="Y575" s="4">
        <v>1</v>
      </c>
      <c r="Z575" s="4">
        <v>1.1299999999999999</v>
      </c>
      <c r="AA575" s="5" t="s">
        <v>76</v>
      </c>
      <c r="AB575" s="3">
        <v>834758</v>
      </c>
      <c r="AC575" s="3">
        <v>5214972</v>
      </c>
      <c r="AD575" s="2">
        <v>2258.1445104999998</v>
      </c>
      <c r="AE575" s="3">
        <v>377516858</v>
      </c>
      <c r="AF575" s="3">
        <v>6613280</v>
      </c>
      <c r="AG575" s="3">
        <v>727461</v>
      </c>
      <c r="AH575" s="3">
        <v>7737538</v>
      </c>
      <c r="AI575" s="4">
        <v>1.17</v>
      </c>
      <c r="AJ575" s="3">
        <v>626925961</v>
      </c>
      <c r="AK575" s="3">
        <v>514871</v>
      </c>
      <c r="AL575" s="3">
        <v>0</v>
      </c>
      <c r="AM575" s="3">
        <v>0</v>
      </c>
      <c r="AN575" s="3">
        <v>113864</v>
      </c>
      <c r="AO575" s="3">
        <v>0</v>
      </c>
      <c r="AP575" s="3">
        <v>0</v>
      </c>
      <c r="AQ575" s="3">
        <v>5140</v>
      </c>
      <c r="AR575" s="3">
        <v>5614</v>
      </c>
      <c r="AS575" s="3">
        <v>10850137</v>
      </c>
      <c r="AT575" s="2">
        <v>1996.4290000000001</v>
      </c>
      <c r="AV575" s="5" t="s">
        <v>1982</v>
      </c>
      <c r="BA575" s="3">
        <f t="shared" si="215"/>
        <v>6293</v>
      </c>
      <c r="BB575" s="3">
        <f t="shared" si="201"/>
        <v>5140</v>
      </c>
      <c r="BC575" s="3">
        <f t="shared" si="202"/>
        <v>5614</v>
      </c>
      <c r="BD575" s="3">
        <f t="shared" si="203"/>
        <v>6293</v>
      </c>
      <c r="BE575" s="3">
        <f t="shared" si="204"/>
        <v>10850136.774</v>
      </c>
      <c r="BF575" s="3">
        <f t="shared" si="216"/>
        <v>10713672.774</v>
      </c>
      <c r="BG575" s="2">
        <f t="shared" si="205"/>
        <v>1996.3785126468845</v>
      </c>
      <c r="BH575" s="6">
        <f t="shared" si="206"/>
        <v>1.4999999999999999E-2</v>
      </c>
      <c r="BI575" s="3">
        <f t="shared" si="217"/>
        <v>4833569.245146675</v>
      </c>
      <c r="BJ575" s="3">
        <f t="shared" si="207"/>
        <v>1026138555.5004987</v>
      </c>
      <c r="BK575" s="3">
        <f t="shared" si="218"/>
        <v>0</v>
      </c>
      <c r="BL575" s="3">
        <f t="shared" si="219"/>
        <v>0</v>
      </c>
      <c r="BM575" s="3">
        <f t="shared" si="208"/>
        <v>0</v>
      </c>
      <c r="BN575" s="3">
        <f t="shared" si="209"/>
        <v>0</v>
      </c>
      <c r="BO575" s="3">
        <f t="shared" si="220"/>
        <v>0</v>
      </c>
      <c r="BP575" s="3">
        <f t="shared" si="221"/>
        <v>0</v>
      </c>
      <c r="BQ575" s="3">
        <f t="shared" si="210"/>
        <v>637842934.79067957</v>
      </c>
      <c r="BR575" s="3">
        <f t="shared" si="222"/>
        <v>0</v>
      </c>
      <c r="BS575" s="3">
        <f t="shared" si="223"/>
        <v>0</v>
      </c>
      <c r="BT575" s="3">
        <f t="shared" si="211"/>
        <v>0</v>
      </c>
      <c r="BU575" s="3">
        <f t="shared" si="212"/>
        <v>0</v>
      </c>
      <c r="BV575" s="3">
        <f t="shared" si="213"/>
        <v>0</v>
      </c>
      <c r="BW575" s="3">
        <f t="shared" si="224"/>
        <v>0</v>
      </c>
      <c r="BX575" s="3">
        <f t="shared" si="214"/>
        <v>0</v>
      </c>
      <c r="BY575" s="3">
        <f t="shared" si="225"/>
        <v>4580877.1639999999</v>
      </c>
    </row>
    <row r="576" spans="1:77" x14ac:dyDescent="0.25">
      <c r="A576">
        <v>133903</v>
      </c>
      <c r="B576" t="s">
        <v>638</v>
      </c>
      <c r="C576" s="37">
        <v>42779.493055555555</v>
      </c>
      <c r="D576" s="5" t="s">
        <v>75</v>
      </c>
      <c r="E576" s="2">
        <v>4357.2539999999999</v>
      </c>
      <c r="F576" s="2">
        <v>335.25299999999999</v>
      </c>
      <c r="G576" s="2">
        <v>71.77</v>
      </c>
      <c r="H576" s="2">
        <v>2.2170000000000001</v>
      </c>
      <c r="I576" s="2">
        <v>0</v>
      </c>
      <c r="J576" s="2">
        <v>0</v>
      </c>
      <c r="K576" s="2">
        <v>0</v>
      </c>
      <c r="L576" s="2">
        <v>192.94499999999999</v>
      </c>
      <c r="M576" s="2">
        <v>233.053</v>
      </c>
      <c r="N576" s="2">
        <v>2931.33</v>
      </c>
      <c r="O576" s="2">
        <v>2.3740000000000001</v>
      </c>
      <c r="P576" s="2">
        <v>263.06700000000001</v>
      </c>
      <c r="Q576" s="2">
        <v>0</v>
      </c>
      <c r="R576" s="3">
        <v>364337</v>
      </c>
      <c r="S576" s="3">
        <v>0</v>
      </c>
      <c r="T576" s="3">
        <v>-26774</v>
      </c>
      <c r="U576" s="3">
        <v>-1035</v>
      </c>
      <c r="V576" s="3">
        <v>0</v>
      </c>
      <c r="W576" s="3">
        <v>299195</v>
      </c>
      <c r="X576" s="3">
        <v>142293</v>
      </c>
      <c r="Y576" s="4">
        <v>0.99329999999999996</v>
      </c>
      <c r="Z576" s="4">
        <v>1.06</v>
      </c>
      <c r="AA576" s="5" t="s">
        <v>75</v>
      </c>
      <c r="AB576" s="3">
        <v>1251808</v>
      </c>
      <c r="AC576" s="3">
        <v>11378286</v>
      </c>
      <c r="AD576" s="2">
        <v>4929.0083789</v>
      </c>
      <c r="AE576" s="3">
        <v>782416129</v>
      </c>
      <c r="AF576" s="3">
        <v>26098402</v>
      </c>
      <c r="AG576" s="3">
        <v>0</v>
      </c>
      <c r="AH576" s="3">
        <v>27325418</v>
      </c>
      <c r="AI576" s="4">
        <v>1.04</v>
      </c>
      <c r="AJ576" s="3">
        <v>2382594852</v>
      </c>
      <c r="AK576" s="3">
        <v>1830618</v>
      </c>
      <c r="AL576" s="3">
        <v>0</v>
      </c>
      <c r="AM576" s="3">
        <v>0</v>
      </c>
      <c r="AN576" s="3">
        <v>366500</v>
      </c>
      <c r="AO576" s="3">
        <v>0</v>
      </c>
      <c r="AP576" s="3">
        <v>0</v>
      </c>
      <c r="AQ576" s="3">
        <v>5106</v>
      </c>
      <c r="AR576" s="3">
        <v>5323</v>
      </c>
      <c r="AS576" s="3">
        <v>31397020</v>
      </c>
      <c r="AT576" s="2">
        <v>5901.9979999999996</v>
      </c>
      <c r="AU576" s="2">
        <v>5929.1509999999998</v>
      </c>
      <c r="AV576" s="5" t="s">
        <v>1708</v>
      </c>
      <c r="AW576" s="3">
        <v>0</v>
      </c>
      <c r="AX576" s="3">
        <v>0</v>
      </c>
      <c r="AY576" s="3">
        <v>0</v>
      </c>
      <c r="AZ576" s="3">
        <v>0</v>
      </c>
      <c r="BA576" s="3">
        <f t="shared" si="215"/>
        <v>5409</v>
      </c>
      <c r="BB576" s="3">
        <f t="shared" si="201"/>
        <v>5106</v>
      </c>
      <c r="BC576" s="3">
        <f t="shared" si="202"/>
        <v>5323</v>
      </c>
      <c r="BD576" s="3">
        <f t="shared" si="203"/>
        <v>5409</v>
      </c>
      <c r="BE576" s="3">
        <f t="shared" si="204"/>
        <v>31397020.533349998</v>
      </c>
      <c r="BF576" s="3">
        <f t="shared" si="216"/>
        <v>30760262.533349998</v>
      </c>
      <c r="BG576" s="2">
        <f t="shared" si="205"/>
        <v>5901.5410579264053</v>
      </c>
      <c r="BH576" s="6">
        <f t="shared" si="206"/>
        <v>1.4999999999999999E-2</v>
      </c>
      <c r="BI576" s="3">
        <f t="shared" si="217"/>
        <v>13291494.314831216</v>
      </c>
      <c r="BJ576" s="3">
        <f t="shared" si="207"/>
        <v>3033392103.7741723</v>
      </c>
      <c r="BK576" s="3">
        <f t="shared" si="218"/>
        <v>0</v>
      </c>
      <c r="BL576" s="3">
        <f t="shared" si="219"/>
        <v>0</v>
      </c>
      <c r="BM576" s="3">
        <f t="shared" si="208"/>
        <v>0</v>
      </c>
      <c r="BN576" s="3">
        <f t="shared" si="209"/>
        <v>0</v>
      </c>
      <c r="BO576" s="3">
        <f t="shared" si="220"/>
        <v>0</v>
      </c>
      <c r="BP576" s="3">
        <f t="shared" si="221"/>
        <v>0</v>
      </c>
      <c r="BQ576" s="3">
        <f t="shared" si="210"/>
        <v>1885542368.0074866</v>
      </c>
      <c r="BR576" s="3">
        <f t="shared" si="222"/>
        <v>497052483.99251342</v>
      </c>
      <c r="BS576" s="3">
        <f t="shared" si="223"/>
        <v>0</v>
      </c>
      <c r="BT576" s="3">
        <f t="shared" si="211"/>
        <v>0</v>
      </c>
      <c r="BU576" s="3">
        <f t="shared" si="212"/>
        <v>0</v>
      </c>
      <c r="BV576" s="3">
        <f t="shared" si="213"/>
        <v>0</v>
      </c>
      <c r="BW576" s="3">
        <f t="shared" si="224"/>
        <v>0</v>
      </c>
      <c r="BX576" s="3">
        <f t="shared" si="214"/>
        <v>0</v>
      </c>
      <c r="BY576" s="3">
        <f t="shared" si="225"/>
        <v>7730705.868433997</v>
      </c>
    </row>
    <row r="577" spans="1:77" x14ac:dyDescent="0.25">
      <c r="A577">
        <v>92902</v>
      </c>
      <c r="B577" t="s">
        <v>639</v>
      </c>
      <c r="C577" s="37">
        <v>42779.493055555555</v>
      </c>
      <c r="D577" s="5" t="s">
        <v>75</v>
      </c>
      <c r="E577" s="2">
        <v>3562.3380000000002</v>
      </c>
      <c r="F577" s="2">
        <v>244.20599999999999</v>
      </c>
      <c r="G577" s="2">
        <v>55.167000000000002</v>
      </c>
      <c r="H577" s="2">
        <v>1.919</v>
      </c>
      <c r="I577" s="2">
        <v>0</v>
      </c>
      <c r="J577" s="2">
        <v>0</v>
      </c>
      <c r="K577" s="2">
        <v>0</v>
      </c>
      <c r="L577" s="2">
        <v>285.61700000000002</v>
      </c>
      <c r="M577" s="2">
        <v>196.36699999999999</v>
      </c>
      <c r="N577" s="2">
        <v>2833.3719999999998</v>
      </c>
      <c r="O577" s="2">
        <v>0.98899999999999999</v>
      </c>
      <c r="P577" s="2">
        <v>583.6</v>
      </c>
      <c r="Q577" s="2">
        <v>0</v>
      </c>
      <c r="R577" s="3">
        <v>279335</v>
      </c>
      <c r="S577" s="3">
        <v>0</v>
      </c>
      <c r="T577" s="3">
        <v>-18079</v>
      </c>
      <c r="U577" s="3">
        <v>-699</v>
      </c>
      <c r="V577" s="3">
        <v>0</v>
      </c>
      <c r="W577" s="3">
        <v>281850</v>
      </c>
      <c r="X577" s="3">
        <v>326174</v>
      </c>
      <c r="Y577" s="4">
        <v>1</v>
      </c>
      <c r="Z577" s="4">
        <v>1.07</v>
      </c>
      <c r="AA577" s="5" t="s">
        <v>75</v>
      </c>
      <c r="AB577" s="3">
        <v>1048046</v>
      </c>
      <c r="AC577" s="3">
        <v>9758778</v>
      </c>
      <c r="AD577" s="2">
        <v>4143.7276235999998</v>
      </c>
      <c r="AE577" s="3">
        <v>566537857</v>
      </c>
      <c r="AF577" s="3">
        <v>16858542</v>
      </c>
      <c r="AG577" s="3">
        <v>0</v>
      </c>
      <c r="AH577" s="3">
        <v>17532884</v>
      </c>
      <c r="AI577" s="4">
        <v>1.04</v>
      </c>
      <c r="AJ577" s="3">
        <v>1608826229</v>
      </c>
      <c r="AK577" s="3">
        <v>1469788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5140</v>
      </c>
      <c r="AR577" s="3">
        <v>5395</v>
      </c>
      <c r="AS577" s="3">
        <v>27992602</v>
      </c>
      <c r="AT577" s="2">
        <v>5214.2929999999997</v>
      </c>
      <c r="AV577" s="5" t="s">
        <v>1565</v>
      </c>
      <c r="AX577" s="3">
        <v>0</v>
      </c>
      <c r="AZ577" s="3">
        <v>0</v>
      </c>
      <c r="BA577" s="3">
        <f t="shared" si="215"/>
        <v>5589</v>
      </c>
      <c r="BB577" s="3">
        <f t="shared" si="201"/>
        <v>5140</v>
      </c>
      <c r="BC577" s="3">
        <f t="shared" si="202"/>
        <v>5395</v>
      </c>
      <c r="BD577" s="3">
        <f t="shared" si="203"/>
        <v>5589</v>
      </c>
      <c r="BE577" s="3">
        <f t="shared" si="204"/>
        <v>27992604.893620003</v>
      </c>
      <c r="BF577" s="3">
        <f t="shared" si="216"/>
        <v>27449498.893620003</v>
      </c>
      <c r="BG577" s="2">
        <f t="shared" si="205"/>
        <v>5214.1605183551337</v>
      </c>
      <c r="BH577" s="6">
        <f t="shared" si="206"/>
        <v>1.4999999999999999E-2</v>
      </c>
      <c r="BI577" s="3">
        <f t="shared" si="217"/>
        <v>12128720.432042662</v>
      </c>
      <c r="BJ577" s="3">
        <f t="shared" si="207"/>
        <v>2680078506.4345388</v>
      </c>
      <c r="BK577" s="3">
        <f t="shared" si="218"/>
        <v>0</v>
      </c>
      <c r="BL577" s="3">
        <f t="shared" si="219"/>
        <v>0</v>
      </c>
      <c r="BM577" s="3">
        <f t="shared" si="208"/>
        <v>0</v>
      </c>
      <c r="BN577" s="3">
        <f t="shared" si="209"/>
        <v>0</v>
      </c>
      <c r="BO577" s="3">
        <f t="shared" si="220"/>
        <v>0</v>
      </c>
      <c r="BP577" s="3">
        <f t="shared" si="221"/>
        <v>0</v>
      </c>
      <c r="BQ577" s="3">
        <f t="shared" si="210"/>
        <v>1665924285.6144652</v>
      </c>
      <c r="BR577" s="3">
        <f t="shared" si="222"/>
        <v>0</v>
      </c>
      <c r="BS577" s="3">
        <f t="shared" si="223"/>
        <v>0</v>
      </c>
      <c r="BT577" s="3">
        <f t="shared" si="211"/>
        <v>0</v>
      </c>
      <c r="BU577" s="3">
        <f t="shared" si="212"/>
        <v>0</v>
      </c>
      <c r="BV577" s="3">
        <f t="shared" si="213"/>
        <v>0</v>
      </c>
      <c r="BW577" s="3">
        <f t="shared" si="224"/>
        <v>0</v>
      </c>
      <c r="BX577" s="3">
        <f t="shared" si="214"/>
        <v>0</v>
      </c>
      <c r="BY577" s="3">
        <f t="shared" si="225"/>
        <v>11904342.603620004</v>
      </c>
    </row>
    <row r="578" spans="1:77" x14ac:dyDescent="0.25">
      <c r="A578">
        <v>14906</v>
      </c>
      <c r="B578" t="s">
        <v>640</v>
      </c>
      <c r="C578" s="37">
        <v>42779.493055555555</v>
      </c>
      <c r="D578" s="5" t="s">
        <v>75</v>
      </c>
      <c r="E578" s="2">
        <v>36457.951000000001</v>
      </c>
      <c r="F578" s="2">
        <v>4649.2839999999997</v>
      </c>
      <c r="G578" s="2">
        <v>550.21299999999997</v>
      </c>
      <c r="H578" s="2">
        <v>22.640999999999998</v>
      </c>
      <c r="I578" s="2">
        <v>0</v>
      </c>
      <c r="J578" s="2">
        <v>0</v>
      </c>
      <c r="K578" s="2">
        <v>0</v>
      </c>
      <c r="L578" s="2">
        <v>1417.182</v>
      </c>
      <c r="M578" s="2">
        <v>1843.136</v>
      </c>
      <c r="N578" s="2">
        <v>26248.883000000002</v>
      </c>
      <c r="O578" s="2">
        <v>2.2890000000000001</v>
      </c>
      <c r="P578" s="2">
        <v>2985.375</v>
      </c>
      <c r="Q578" s="2">
        <v>0</v>
      </c>
      <c r="R578" s="3">
        <v>2530000</v>
      </c>
      <c r="S578" s="3">
        <v>0</v>
      </c>
      <c r="T578" s="3">
        <v>-76673</v>
      </c>
      <c r="U578" s="3">
        <v>-2963</v>
      </c>
      <c r="V578" s="3">
        <v>0</v>
      </c>
      <c r="W578" s="3">
        <v>3124686</v>
      </c>
      <c r="X578" s="3">
        <v>1610610</v>
      </c>
      <c r="Y578" s="4">
        <v>0.98</v>
      </c>
      <c r="Z578" s="4">
        <v>1.1000000000000001</v>
      </c>
      <c r="AA578" s="5" t="s">
        <v>75</v>
      </c>
      <c r="AB578" s="3">
        <v>17493</v>
      </c>
      <c r="AC578" s="3">
        <v>67104287</v>
      </c>
      <c r="AD578" s="2">
        <v>28336.5089161</v>
      </c>
      <c r="AE578" s="3">
        <v>1389123004</v>
      </c>
      <c r="AF578" s="3">
        <v>68802133</v>
      </c>
      <c r="AG578" s="3">
        <v>0</v>
      </c>
      <c r="AH578" s="3">
        <v>73014508</v>
      </c>
      <c r="AI578" s="4">
        <v>1.04</v>
      </c>
      <c r="AJ578" s="3">
        <v>6823211132</v>
      </c>
      <c r="AK578" s="3">
        <v>15243733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5037</v>
      </c>
      <c r="AR578" s="3">
        <v>5395</v>
      </c>
      <c r="AS578" s="3">
        <v>272580268</v>
      </c>
      <c r="AT578" s="2">
        <v>51248.955000000002</v>
      </c>
      <c r="AV578" s="5" t="s">
        <v>1311</v>
      </c>
      <c r="AX578" s="3">
        <v>0</v>
      </c>
      <c r="AZ578" s="3">
        <v>0</v>
      </c>
      <c r="BA578" s="3">
        <f t="shared" si="215"/>
        <v>5395</v>
      </c>
      <c r="BB578" s="3">
        <f t="shared" ref="BB578:BB641" si="226">IF(D578="Y",EWLev1/100*AQ578/5140,ROUND(EWLev1*MIN(1, IF(Y578&lt;0.1,1,Y578))/100,0))</f>
        <v>5037</v>
      </c>
      <c r="BC578" s="3">
        <f t="shared" ref="BC578:BC641" si="227">ROUND((IF(D578="Y",EWLev1/100*AQ578/5140,EWLev1*MIN(1, IF(Y578&lt;0.1,1,Y578))/100))*(1+(IF(D578="Y",CharterSchoolAdjCEI,Z578)-1)*0.71),0)</f>
        <v>5395</v>
      </c>
      <c r="BD578" s="3">
        <f t="shared" ref="BD578:BD641" si="228">ROUND(IF(D578="Y",EWLev1/100*BA578/5140,BC578*MAX(1,1 + IF(E578&lt;SmallDistrictADACap,(SmallDistrictADACap-E578)*IF(AA578="Y",SparseSmallDistrictMult,SmallDistrictMult),0),1+IF(E578&lt;MedDistrictADACap,(MedDistrictADACap-E578)*MedDistrictMult,0))),0)</f>
        <v>5395</v>
      </c>
      <c r="BE578" s="3">
        <f t="shared" ref="BE578:BE641" si="229">BD578*(E578*RegularProgramTIAAWeight+F578*RegularSpEdTIAAWeight+G578*MainstreamSpEdTIAAWeight+H578*ResCareSpEdTIAAWeight+I578*StateSchoolsSpEdTIAAWeight+J578*NonPublicContractSpEdTIAAWeight+K578*ExtYearSpEdTIAAWeight+L578*RegCTETIAAWeight+M578*GTTIAAWeight+N578*StateCompEdTIAAWeight+O578*PregnantTIAAWeight+P578*BilingualTIAAWeight+Q578*PegTIAAWeight)+SUM(R578:W578)+IF(P578=0,X578*EWLev1/514000,0)</f>
        <v>272580267.73444998</v>
      </c>
      <c r="BF578" s="3">
        <f t="shared" si="216"/>
        <v>267002254.73444998</v>
      </c>
      <c r="BG578" s="2">
        <f t="shared" ref="BG578:BG641" si="230">IF(UseCoRWADA,AU578,BF578/BB578*(BC578+BB578)/(2*BC578))</f>
        <v>51249.438518076189</v>
      </c>
      <c r="BH578" s="6">
        <f t="shared" ref="BH578:BH641" si="231">MAX(HHTaxRateFloor,IFERROR(AB578/AE578,0)+HHCEDRate)</f>
        <v>1.4999999999999999E-2</v>
      </c>
      <c r="BI578" s="3">
        <f t="shared" si="217"/>
        <v>106152785.79908721</v>
      </c>
      <c r="BJ578" s="3">
        <f t="shared" ref="BJ578:BJ641" si="232">IFERROR(BG578*MAX(EWLev1, BI578/BH578/BG578*((EWLev1/HHEWL-1)*AI578/HHMOTaxRate+1)),0)</f>
        <v>26342211398.291161</v>
      </c>
      <c r="BK578" s="3">
        <f t="shared" si="218"/>
        <v>0</v>
      </c>
      <c r="BL578" s="3">
        <f t="shared" si="219"/>
        <v>0</v>
      </c>
      <c r="BM578" s="3">
        <f t="shared" ref="BM578:BM641" si="233">IF(BL578=0,0,MAX(CostPerWADAFloorLev1,BL578/(BK578/(BJ578/BG578))))</f>
        <v>0</v>
      </c>
      <c r="BN578" s="3">
        <f t="shared" ref="BN578:BN641" si="234">IFERROR(MIN(BL578*EarlyAgreementCreditPct,BK578/(BJ578/BG578)*EarlyAgreementCreditPerWADA,AY578),0)</f>
        <v>0</v>
      </c>
      <c r="BO578" s="3">
        <f t="shared" si="220"/>
        <v>0</v>
      </c>
      <c r="BP578" s="3">
        <f t="shared" si="221"/>
        <v>0</v>
      </c>
      <c r="BQ578" s="3">
        <f t="shared" ref="BQ578:BQ641" si="235">IFERROR(BG578*MAX(EWLev3, BI578/BH578/BG578*((EWLev3/HHEWL-1)*AI578/HHMOTaxRate+1)),0)</f>
        <v>16374195606.525343</v>
      </c>
      <c r="BR578" s="3">
        <f t="shared" si="222"/>
        <v>0</v>
      </c>
      <c r="BS578" s="3">
        <f t="shared" si="223"/>
        <v>0</v>
      </c>
      <c r="BT578" s="3">
        <f t="shared" ref="BT578:BT641" si="236">IF(BS578=0,0,MAX(CostPerWADAFloorLev3,BS578/(BR578/(BQ578/BG578))))</f>
        <v>0</v>
      </c>
      <c r="BU578" s="3">
        <f t="shared" ref="BU578:BU641" si="237">IFERROR(MIN(BR578/(BQ578/BG578)*BT578*EarlyAgreementCreditPct,BR578/(BQ578/BG578)*EarlyAgreementCreditPerWADA,AZ578),0)</f>
        <v>0</v>
      </c>
      <c r="BV578" s="3">
        <f t="shared" ref="BV578:BV641" si="238">IFERROR(AN578*BS578/AH578+AO578+AP578,0)</f>
        <v>0</v>
      </c>
      <c r="BW578" s="3">
        <f t="shared" si="224"/>
        <v>0</v>
      </c>
      <c r="BX578" s="3">
        <f t="shared" ref="BX578:BX641" si="239">BW578+BP578</f>
        <v>0</v>
      </c>
      <c r="BY578" s="3">
        <f t="shared" si="225"/>
        <v>205712798.64084998</v>
      </c>
    </row>
    <row r="579" spans="1:77" x14ac:dyDescent="0.25">
      <c r="A579">
        <v>137901</v>
      </c>
      <c r="B579" t="s">
        <v>641</v>
      </c>
      <c r="C579" s="37">
        <v>42779.493055555555</v>
      </c>
      <c r="D579" s="5" t="s">
        <v>75</v>
      </c>
      <c r="E579" s="2">
        <v>2997.5320000000002</v>
      </c>
      <c r="F579" s="2">
        <v>271.06200000000001</v>
      </c>
      <c r="G579" s="2">
        <v>119.13</v>
      </c>
      <c r="H579" s="2">
        <v>0</v>
      </c>
      <c r="I579" s="2">
        <v>0</v>
      </c>
      <c r="J579" s="2">
        <v>0</v>
      </c>
      <c r="K579" s="2">
        <v>0</v>
      </c>
      <c r="L579" s="2">
        <v>179.792</v>
      </c>
      <c r="M579" s="2">
        <v>163.30199999999999</v>
      </c>
      <c r="N579" s="2">
        <v>2995.3119999999999</v>
      </c>
      <c r="O579" s="2">
        <v>0.46500000000000002</v>
      </c>
      <c r="P579" s="2">
        <v>108.97399999999899</v>
      </c>
      <c r="Q579" s="2">
        <v>0</v>
      </c>
      <c r="R579" s="3">
        <v>255075</v>
      </c>
      <c r="S579" s="3">
        <v>0</v>
      </c>
      <c r="T579" s="3">
        <v>-8815</v>
      </c>
      <c r="U579" s="3">
        <v>-341</v>
      </c>
      <c r="V579" s="3">
        <v>0</v>
      </c>
      <c r="W579" s="3">
        <v>152148</v>
      </c>
      <c r="X579" s="3">
        <v>63826</v>
      </c>
      <c r="Y579" s="4">
        <v>1</v>
      </c>
      <c r="Z579" s="4">
        <v>1.1200000000000001</v>
      </c>
      <c r="AA579" s="5" t="s">
        <v>75</v>
      </c>
      <c r="AB579" s="3">
        <v>1335131</v>
      </c>
      <c r="AC579" s="3">
        <v>14058484</v>
      </c>
      <c r="AD579" s="2">
        <v>5969.9207130000004</v>
      </c>
      <c r="AE579" s="3">
        <v>489343175</v>
      </c>
      <c r="AF579" s="3">
        <v>7900489</v>
      </c>
      <c r="AG579" s="3">
        <v>869054</v>
      </c>
      <c r="AH579" s="3">
        <v>9243572</v>
      </c>
      <c r="AI579" s="4">
        <v>1.17</v>
      </c>
      <c r="AJ579" s="3">
        <v>784405239</v>
      </c>
      <c r="AK579" s="3">
        <v>1213125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5140</v>
      </c>
      <c r="AR579" s="3">
        <v>5578</v>
      </c>
      <c r="AS579" s="3">
        <v>25425222</v>
      </c>
      <c r="AT579" s="2">
        <v>4677.9290000000001</v>
      </c>
      <c r="AV579" s="5" t="s">
        <v>1629</v>
      </c>
      <c r="BA579" s="3">
        <f t="shared" ref="BA579:BA642" si="240">RIGHT(AV579,6)*1</f>
        <v>5857</v>
      </c>
      <c r="BB579" s="3">
        <f t="shared" si="226"/>
        <v>5140</v>
      </c>
      <c r="BC579" s="3">
        <f t="shared" si="227"/>
        <v>5578</v>
      </c>
      <c r="BD579" s="3">
        <f t="shared" si="228"/>
        <v>5857</v>
      </c>
      <c r="BE579" s="3">
        <f t="shared" si="229"/>
        <v>25425220.636729997</v>
      </c>
      <c r="BF579" s="3">
        <f t="shared" ref="BF579:BF642" si="241">BE579-W579-V579-R579-T579</f>
        <v>25026812.636729997</v>
      </c>
      <c r="BG579" s="2">
        <f t="shared" si="230"/>
        <v>4677.8648512233322</v>
      </c>
      <c r="BH579" s="6">
        <f t="shared" si="231"/>
        <v>1.4999999999999999E-2</v>
      </c>
      <c r="BI579" s="3">
        <f t="shared" ref="BI579:BI642" si="242">IFERROR((AB579+AC579)*BG579/AD579-AK579,0)</f>
        <v>10848886.206439996</v>
      </c>
      <c r="BJ579" s="3">
        <f t="shared" si="232"/>
        <v>2404422533.5287929</v>
      </c>
      <c r="BK579" s="3">
        <f t="shared" ref="BK579:BK642" si="243">MAX(0,AJ579-BJ579)</f>
        <v>0</v>
      </c>
      <c r="BL579" s="3">
        <f t="shared" ref="BL579:BL642" si="244">IFERROR(BK579/AJ579*AF579,0)</f>
        <v>0</v>
      </c>
      <c r="BM579" s="3">
        <f t="shared" si="233"/>
        <v>0</v>
      </c>
      <c r="BN579" s="3">
        <f t="shared" si="234"/>
        <v>0</v>
      </c>
      <c r="BO579" s="3">
        <f t="shared" ref="BO579:BO642" si="245">IFERROR(AN579*BL579/AH579+AO579+AP579,0)</f>
        <v>0</v>
      </c>
      <c r="BP579" s="3">
        <f t="shared" ref="BP579:BP642" si="246">MAX(0, IFERROR(BM579*BK579/(BJ579/BG579)-BN579-BO579*0-AL579*AM579-V579,0))</f>
        <v>0</v>
      </c>
      <c r="BQ579" s="3">
        <f t="shared" si="235"/>
        <v>1494577819.9658546</v>
      </c>
      <c r="BR579" s="3">
        <f t="shared" ref="BR579:BR642" si="247">MAX(0,AJ579-BQ579)</f>
        <v>0</v>
      </c>
      <c r="BS579" s="3">
        <f t="shared" ref="BS579:BS642" si="248">IFERROR(BR579/AJ579*AG579,0)</f>
        <v>0</v>
      </c>
      <c r="BT579" s="3">
        <f t="shared" si="236"/>
        <v>0</v>
      </c>
      <c r="BU579" s="3">
        <f t="shared" si="237"/>
        <v>0</v>
      </c>
      <c r="BV579" s="3">
        <f t="shared" si="238"/>
        <v>0</v>
      </c>
      <c r="BW579" s="3">
        <f t="shared" ref="BW579:BW642" si="249">MAX(0, IFERROR(BT579*BR579/(BQ579/BG579)-BU579-BV579-AL579*AM579-V579,0))</f>
        <v>0</v>
      </c>
      <c r="BX579" s="3">
        <f t="shared" si="239"/>
        <v>0</v>
      </c>
      <c r="BY579" s="3">
        <f t="shared" ref="BY579:BY642" si="250">MAX(0,BE579-AJ579*Y579/100)</f>
        <v>17581168.246729996</v>
      </c>
    </row>
    <row r="580" spans="1:77" x14ac:dyDescent="0.25">
      <c r="A580">
        <v>227820</v>
      </c>
      <c r="B580" t="s">
        <v>642</v>
      </c>
      <c r="C580" s="37">
        <v>42776.52847222222</v>
      </c>
      <c r="D580" s="5" t="s">
        <v>76</v>
      </c>
      <c r="E580" s="2">
        <v>4704.5280000000002</v>
      </c>
      <c r="F580" s="2">
        <v>436.041</v>
      </c>
      <c r="G580" s="2">
        <v>30.582999999999998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4269</v>
      </c>
      <c r="O580" s="2">
        <v>0</v>
      </c>
      <c r="P580" s="2">
        <v>2265.192</v>
      </c>
      <c r="Q580" s="2">
        <v>0</v>
      </c>
      <c r="R580" s="3">
        <v>238208</v>
      </c>
      <c r="S580" s="3">
        <v>0</v>
      </c>
      <c r="T580" s="3">
        <v>0</v>
      </c>
      <c r="U580" s="3">
        <v>0</v>
      </c>
      <c r="V580" s="3">
        <v>0</v>
      </c>
      <c r="W580" s="3">
        <v>434648</v>
      </c>
      <c r="X580" s="3">
        <v>1464447</v>
      </c>
      <c r="Y580" s="4">
        <v>0</v>
      </c>
      <c r="Z580" s="4">
        <v>1</v>
      </c>
      <c r="AA580" s="5" t="s">
        <v>75</v>
      </c>
      <c r="AB580" s="3">
        <v>0</v>
      </c>
      <c r="AC580" s="3">
        <v>0</v>
      </c>
      <c r="AD580" s="2">
        <v>0</v>
      </c>
      <c r="AE580" s="3">
        <v>0</v>
      </c>
      <c r="AF580" s="3">
        <v>0</v>
      </c>
      <c r="AG580" s="3">
        <v>0</v>
      </c>
      <c r="AH580" s="3">
        <v>0</v>
      </c>
      <c r="AI580" s="4">
        <v>0</v>
      </c>
      <c r="AJ580" s="3">
        <v>0</v>
      </c>
      <c r="AK580" s="3">
        <v>1692939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5050</v>
      </c>
      <c r="AR580" s="3">
        <v>5334</v>
      </c>
      <c r="AS580" s="3">
        <v>41108390</v>
      </c>
      <c r="AT580" s="2">
        <v>7794.0959999999995</v>
      </c>
      <c r="AV580" s="5" t="s">
        <v>2031</v>
      </c>
      <c r="AX580" s="3">
        <v>0</v>
      </c>
      <c r="AZ580" s="3">
        <v>0</v>
      </c>
      <c r="BA580" s="3">
        <f t="shared" si="240"/>
        <v>6465</v>
      </c>
      <c r="BB580" s="3">
        <f t="shared" si="226"/>
        <v>5050</v>
      </c>
      <c r="BC580" s="3">
        <f t="shared" si="227"/>
        <v>5335</v>
      </c>
      <c r="BD580" s="3">
        <f t="shared" si="228"/>
        <v>6465</v>
      </c>
      <c r="BE580" s="3">
        <f t="shared" si="229"/>
        <v>41108389.217500001</v>
      </c>
      <c r="BF580" s="3">
        <f t="shared" si="241"/>
        <v>40435533.217500001</v>
      </c>
      <c r="BG580" s="2">
        <f t="shared" si="230"/>
        <v>7793.1651148076417</v>
      </c>
      <c r="BH580" s="6">
        <f t="shared" si="231"/>
        <v>1.4999999999999999E-2</v>
      </c>
      <c r="BI580" s="3">
        <f t="shared" si="242"/>
        <v>0</v>
      </c>
      <c r="BJ580" s="3">
        <f t="shared" si="232"/>
        <v>4005686869.0111279</v>
      </c>
      <c r="BK580" s="3">
        <f t="shared" si="243"/>
        <v>0</v>
      </c>
      <c r="BL580" s="3">
        <f t="shared" si="244"/>
        <v>0</v>
      </c>
      <c r="BM580" s="3">
        <f t="shared" si="233"/>
        <v>0</v>
      </c>
      <c r="BN580" s="3">
        <f t="shared" si="234"/>
        <v>0</v>
      </c>
      <c r="BO580" s="3">
        <f t="shared" si="245"/>
        <v>0</v>
      </c>
      <c r="BP580" s="3">
        <f t="shared" si="246"/>
        <v>0</v>
      </c>
      <c r="BQ580" s="3">
        <f t="shared" si="235"/>
        <v>2489916254.1810417</v>
      </c>
      <c r="BR580" s="3">
        <f t="shared" si="247"/>
        <v>0</v>
      </c>
      <c r="BS580" s="3">
        <f t="shared" si="248"/>
        <v>0</v>
      </c>
      <c r="BT580" s="3">
        <f t="shared" si="236"/>
        <v>0</v>
      </c>
      <c r="BU580" s="3">
        <f t="shared" si="237"/>
        <v>0</v>
      </c>
      <c r="BV580" s="3">
        <f t="shared" si="238"/>
        <v>0</v>
      </c>
      <c r="BW580" s="3">
        <f t="shared" si="249"/>
        <v>0</v>
      </c>
      <c r="BX580" s="3">
        <f t="shared" si="239"/>
        <v>0</v>
      </c>
      <c r="BY580" s="3">
        <f t="shared" si="250"/>
        <v>41108389.217500001</v>
      </c>
    </row>
    <row r="581" spans="1:77" x14ac:dyDescent="0.25">
      <c r="A581">
        <v>57837</v>
      </c>
      <c r="B581" t="s">
        <v>643</v>
      </c>
      <c r="C581" s="37">
        <v>42776.52847222222</v>
      </c>
      <c r="D581" s="5" t="s">
        <v>76</v>
      </c>
      <c r="E581" s="2">
        <v>1753.16299999999</v>
      </c>
      <c r="F581" s="2">
        <v>104.31699999999999</v>
      </c>
      <c r="G581" s="2">
        <v>22.802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860.67</v>
      </c>
      <c r="O581" s="2">
        <v>0</v>
      </c>
      <c r="P581" s="2">
        <v>376.63699999999898</v>
      </c>
      <c r="Q581" s="2">
        <v>0</v>
      </c>
      <c r="R581" s="3">
        <v>0</v>
      </c>
      <c r="S581" s="3">
        <v>0</v>
      </c>
      <c r="T581" s="3">
        <v>0</v>
      </c>
      <c r="U581" s="3">
        <v>0</v>
      </c>
      <c r="V581" s="3">
        <v>129491</v>
      </c>
      <c r="W581" s="3">
        <v>61794</v>
      </c>
      <c r="X581" s="3">
        <v>243496</v>
      </c>
      <c r="Y581" s="4">
        <v>0</v>
      </c>
      <c r="Z581" s="4">
        <v>1</v>
      </c>
      <c r="AA581" s="5" t="s">
        <v>75</v>
      </c>
      <c r="AB581" s="3">
        <v>0</v>
      </c>
      <c r="AC581" s="3">
        <v>0</v>
      </c>
      <c r="AD581" s="2">
        <v>0</v>
      </c>
      <c r="AE581" s="3">
        <v>0</v>
      </c>
      <c r="AF581" s="3">
        <v>0</v>
      </c>
      <c r="AG581" s="3">
        <v>0</v>
      </c>
      <c r="AH581" s="3">
        <v>0</v>
      </c>
      <c r="AI581" s="4">
        <v>0</v>
      </c>
      <c r="AJ581" s="3">
        <v>0</v>
      </c>
      <c r="AK581" s="3">
        <v>434288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5050</v>
      </c>
      <c r="AR581" s="3">
        <v>5334</v>
      </c>
      <c r="AS581" s="3">
        <v>13718391</v>
      </c>
      <c r="AT581" s="2">
        <v>2607.3989999999999</v>
      </c>
      <c r="AV581" s="5" t="s">
        <v>2031</v>
      </c>
      <c r="AX581" s="3">
        <v>0</v>
      </c>
      <c r="AZ581" s="3">
        <v>0</v>
      </c>
      <c r="BA581" s="3">
        <f t="shared" si="240"/>
        <v>6465</v>
      </c>
      <c r="BB581" s="3">
        <f t="shared" si="226"/>
        <v>5050</v>
      </c>
      <c r="BC581" s="3">
        <f t="shared" si="227"/>
        <v>5335</v>
      </c>
      <c r="BD581" s="3">
        <f t="shared" si="228"/>
        <v>6465</v>
      </c>
      <c r="BE581" s="3">
        <f t="shared" si="229"/>
        <v>13718391.753499938</v>
      </c>
      <c r="BF581" s="3">
        <f t="shared" si="241"/>
        <v>13527106.753499938</v>
      </c>
      <c r="BG581" s="2">
        <f t="shared" si="230"/>
        <v>2607.0875803371505</v>
      </c>
      <c r="BH581" s="6">
        <f t="shared" si="231"/>
        <v>1.4999999999999999E-2</v>
      </c>
      <c r="BI581" s="3">
        <f t="shared" si="242"/>
        <v>0</v>
      </c>
      <c r="BJ581" s="3">
        <f t="shared" si="232"/>
        <v>1340043016.2932954</v>
      </c>
      <c r="BK581" s="3">
        <f t="shared" si="243"/>
        <v>0</v>
      </c>
      <c r="BL581" s="3">
        <f t="shared" si="244"/>
        <v>0</v>
      </c>
      <c r="BM581" s="3">
        <f t="shared" si="233"/>
        <v>0</v>
      </c>
      <c r="BN581" s="3">
        <f t="shared" si="234"/>
        <v>0</v>
      </c>
      <c r="BO581" s="3">
        <f t="shared" si="245"/>
        <v>0</v>
      </c>
      <c r="BP581" s="3">
        <f t="shared" si="246"/>
        <v>0</v>
      </c>
      <c r="BQ581" s="3">
        <f t="shared" si="235"/>
        <v>832964481.9177196</v>
      </c>
      <c r="BR581" s="3">
        <f t="shared" si="247"/>
        <v>0</v>
      </c>
      <c r="BS581" s="3">
        <f t="shared" si="248"/>
        <v>0</v>
      </c>
      <c r="BT581" s="3">
        <f t="shared" si="236"/>
        <v>0</v>
      </c>
      <c r="BU581" s="3">
        <f t="shared" si="237"/>
        <v>0</v>
      </c>
      <c r="BV581" s="3">
        <f t="shared" si="238"/>
        <v>0</v>
      </c>
      <c r="BW581" s="3">
        <f t="shared" si="249"/>
        <v>0</v>
      </c>
      <c r="BX581" s="3">
        <f t="shared" si="239"/>
        <v>0</v>
      </c>
      <c r="BY581" s="3">
        <f t="shared" si="250"/>
        <v>13718391.753499938</v>
      </c>
    </row>
    <row r="582" spans="1:77" x14ac:dyDescent="0.25">
      <c r="A582">
        <v>101813</v>
      </c>
      <c r="B582" t="s">
        <v>644</v>
      </c>
      <c r="C582" s="37">
        <v>42776.52847222222</v>
      </c>
      <c r="D582" s="5" t="s">
        <v>76</v>
      </c>
      <c r="E582" s="2">
        <v>11567.753000000001</v>
      </c>
      <c r="F582" s="2">
        <v>628.52700000000004</v>
      </c>
      <c r="G582" s="2">
        <v>130.08699999999999</v>
      </c>
      <c r="H582" s="2">
        <v>0</v>
      </c>
      <c r="I582" s="2">
        <v>0</v>
      </c>
      <c r="J582" s="2">
        <v>0</v>
      </c>
      <c r="K582" s="2">
        <v>0</v>
      </c>
      <c r="L582" s="2">
        <v>295.61500000000001</v>
      </c>
      <c r="M582" s="2">
        <v>0</v>
      </c>
      <c r="N582" s="2">
        <v>11619</v>
      </c>
      <c r="O582" s="2">
        <v>0</v>
      </c>
      <c r="P582" s="2">
        <v>3935.2130000000002</v>
      </c>
      <c r="Q582" s="2">
        <v>0</v>
      </c>
      <c r="R582" s="3">
        <v>618833</v>
      </c>
      <c r="S582" s="3">
        <v>0</v>
      </c>
      <c r="T582" s="3">
        <v>0</v>
      </c>
      <c r="U582" s="3">
        <v>0</v>
      </c>
      <c r="V582" s="3">
        <v>87500</v>
      </c>
      <c r="W582" s="3">
        <v>672447</v>
      </c>
      <c r="X582" s="3">
        <v>2544115</v>
      </c>
      <c r="Y582" s="4">
        <v>0</v>
      </c>
      <c r="Z582" s="4">
        <v>1</v>
      </c>
      <c r="AA582" s="5" t="s">
        <v>75</v>
      </c>
      <c r="AB582" s="3">
        <v>0</v>
      </c>
      <c r="AC582" s="3">
        <v>0</v>
      </c>
      <c r="AD582" s="2">
        <v>0</v>
      </c>
      <c r="AE582" s="3">
        <v>0</v>
      </c>
      <c r="AF582" s="3">
        <v>0</v>
      </c>
      <c r="AG582" s="3">
        <v>0</v>
      </c>
      <c r="AH582" s="3">
        <v>0</v>
      </c>
      <c r="AI582" s="4">
        <v>0</v>
      </c>
      <c r="AJ582" s="3">
        <v>0</v>
      </c>
      <c r="AK582" s="3">
        <v>4316780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5050</v>
      </c>
      <c r="AR582" s="3">
        <v>5334</v>
      </c>
      <c r="AS582" s="3">
        <v>101300382</v>
      </c>
      <c r="AT582" s="2">
        <v>19260.251</v>
      </c>
      <c r="AV582" s="5" t="s">
        <v>2031</v>
      </c>
      <c r="AX582" s="3">
        <v>0</v>
      </c>
      <c r="AZ582" s="3">
        <v>0</v>
      </c>
      <c r="BA582" s="3">
        <f t="shared" si="240"/>
        <v>6465</v>
      </c>
      <c r="BB582" s="3">
        <f t="shared" si="226"/>
        <v>5050</v>
      </c>
      <c r="BC582" s="3">
        <f t="shared" si="227"/>
        <v>5335</v>
      </c>
      <c r="BD582" s="3">
        <f t="shared" si="228"/>
        <v>6465</v>
      </c>
      <c r="BE582" s="3">
        <f t="shared" si="229"/>
        <v>101300379.92125002</v>
      </c>
      <c r="BF582" s="3">
        <f t="shared" si="241"/>
        <v>99921599.921250015</v>
      </c>
      <c r="BG582" s="2">
        <f t="shared" si="230"/>
        <v>19257.951231493527</v>
      </c>
      <c r="BH582" s="6">
        <f t="shared" si="231"/>
        <v>1.4999999999999999E-2</v>
      </c>
      <c r="BI582" s="3">
        <f t="shared" si="242"/>
        <v>0</v>
      </c>
      <c r="BJ582" s="3">
        <f t="shared" si="232"/>
        <v>9898586932.9876728</v>
      </c>
      <c r="BK582" s="3">
        <f t="shared" si="243"/>
        <v>0</v>
      </c>
      <c r="BL582" s="3">
        <f t="shared" si="244"/>
        <v>0</v>
      </c>
      <c r="BM582" s="3">
        <f t="shared" si="233"/>
        <v>0</v>
      </c>
      <c r="BN582" s="3">
        <f t="shared" si="234"/>
        <v>0</v>
      </c>
      <c r="BO582" s="3">
        <f t="shared" si="245"/>
        <v>0</v>
      </c>
      <c r="BP582" s="3">
        <f t="shared" si="246"/>
        <v>0</v>
      </c>
      <c r="BQ582" s="3">
        <f t="shared" si="235"/>
        <v>6152915418.462182</v>
      </c>
      <c r="BR582" s="3">
        <f t="shared" si="247"/>
        <v>0</v>
      </c>
      <c r="BS582" s="3">
        <f t="shared" si="248"/>
        <v>0</v>
      </c>
      <c r="BT582" s="3">
        <f t="shared" si="236"/>
        <v>0</v>
      </c>
      <c r="BU582" s="3">
        <f t="shared" si="237"/>
        <v>0</v>
      </c>
      <c r="BV582" s="3">
        <f t="shared" si="238"/>
        <v>0</v>
      </c>
      <c r="BW582" s="3">
        <f t="shared" si="249"/>
        <v>0</v>
      </c>
      <c r="BX582" s="3">
        <f t="shared" si="239"/>
        <v>0</v>
      </c>
      <c r="BY582" s="3">
        <f t="shared" si="250"/>
        <v>101300379.92125002</v>
      </c>
    </row>
    <row r="583" spans="1:77" x14ac:dyDescent="0.25">
      <c r="A583">
        <v>15826</v>
      </c>
      <c r="B583" t="s">
        <v>645</v>
      </c>
      <c r="C583" s="37">
        <v>42776.52847222222</v>
      </c>
      <c r="D583" s="5" t="s">
        <v>76</v>
      </c>
      <c r="E583" s="2">
        <v>2771.8539999999998</v>
      </c>
      <c r="F583" s="2">
        <v>138.452</v>
      </c>
      <c r="G583" s="2">
        <v>88.072000000000003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2288</v>
      </c>
      <c r="O583" s="2">
        <v>0</v>
      </c>
      <c r="P583" s="2">
        <v>792.78499999999997</v>
      </c>
      <c r="Q583" s="2">
        <v>0</v>
      </c>
      <c r="R583" s="3">
        <v>190080</v>
      </c>
      <c r="S583" s="3">
        <v>0</v>
      </c>
      <c r="T583" s="3">
        <v>0</v>
      </c>
      <c r="U583" s="3">
        <v>0</v>
      </c>
      <c r="V583" s="3">
        <v>396500</v>
      </c>
      <c r="W583" s="3">
        <v>219175</v>
      </c>
      <c r="X583" s="3">
        <v>512536</v>
      </c>
      <c r="Y583" s="4">
        <v>0</v>
      </c>
      <c r="Z583" s="4">
        <v>1</v>
      </c>
      <c r="AA583" s="5" t="s">
        <v>75</v>
      </c>
      <c r="AB583" s="3">
        <v>0</v>
      </c>
      <c r="AC583" s="3">
        <v>0</v>
      </c>
      <c r="AD583" s="2">
        <v>0</v>
      </c>
      <c r="AE583" s="3">
        <v>0</v>
      </c>
      <c r="AF583" s="3">
        <v>0</v>
      </c>
      <c r="AG583" s="3">
        <v>0</v>
      </c>
      <c r="AH583" s="3">
        <v>0</v>
      </c>
      <c r="AI583" s="4">
        <v>0</v>
      </c>
      <c r="AJ583" s="3">
        <v>0</v>
      </c>
      <c r="AK583" s="3">
        <v>905438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5050</v>
      </c>
      <c r="AR583" s="3">
        <v>5334</v>
      </c>
      <c r="AS583" s="3">
        <v>23718127</v>
      </c>
      <c r="AT583" s="2">
        <v>4416.4430000000002</v>
      </c>
      <c r="AV583" s="5" t="s">
        <v>2031</v>
      </c>
      <c r="AX583" s="3">
        <v>0</v>
      </c>
      <c r="AZ583" s="3">
        <v>0</v>
      </c>
      <c r="BA583" s="3">
        <f t="shared" si="240"/>
        <v>6465</v>
      </c>
      <c r="BB583" s="3">
        <f t="shared" si="226"/>
        <v>5050</v>
      </c>
      <c r="BC583" s="3">
        <f t="shared" si="227"/>
        <v>5335</v>
      </c>
      <c r="BD583" s="3">
        <f t="shared" si="228"/>
        <v>6465</v>
      </c>
      <c r="BE583" s="3">
        <f t="shared" si="229"/>
        <v>23718126.820499994</v>
      </c>
      <c r="BF583" s="3">
        <f t="shared" si="241"/>
        <v>22912371.820499994</v>
      </c>
      <c r="BG583" s="2">
        <f t="shared" si="230"/>
        <v>4415.9154723782312</v>
      </c>
      <c r="BH583" s="6">
        <f t="shared" si="231"/>
        <v>1.4999999999999999E-2</v>
      </c>
      <c r="BI583" s="3">
        <f t="shared" si="242"/>
        <v>0</v>
      </c>
      <c r="BJ583" s="3">
        <f t="shared" si="232"/>
        <v>2269780552.8024111</v>
      </c>
      <c r="BK583" s="3">
        <f t="shared" si="243"/>
        <v>0</v>
      </c>
      <c r="BL583" s="3">
        <f t="shared" si="244"/>
        <v>0</v>
      </c>
      <c r="BM583" s="3">
        <f t="shared" si="233"/>
        <v>0</v>
      </c>
      <c r="BN583" s="3">
        <f t="shared" si="234"/>
        <v>0</v>
      </c>
      <c r="BO583" s="3">
        <f t="shared" si="245"/>
        <v>0</v>
      </c>
      <c r="BP583" s="3">
        <f t="shared" si="246"/>
        <v>0</v>
      </c>
      <c r="BQ583" s="3">
        <f t="shared" si="235"/>
        <v>1410884993.424845</v>
      </c>
      <c r="BR583" s="3">
        <f t="shared" si="247"/>
        <v>0</v>
      </c>
      <c r="BS583" s="3">
        <f t="shared" si="248"/>
        <v>0</v>
      </c>
      <c r="BT583" s="3">
        <f t="shared" si="236"/>
        <v>0</v>
      </c>
      <c r="BU583" s="3">
        <f t="shared" si="237"/>
        <v>0</v>
      </c>
      <c r="BV583" s="3">
        <f t="shared" si="238"/>
        <v>0</v>
      </c>
      <c r="BW583" s="3">
        <f t="shared" si="249"/>
        <v>0</v>
      </c>
      <c r="BX583" s="3">
        <f t="shared" si="239"/>
        <v>0</v>
      </c>
      <c r="BY583" s="3">
        <f t="shared" si="250"/>
        <v>23718126.820499994</v>
      </c>
    </row>
    <row r="584" spans="1:77" x14ac:dyDescent="0.25">
      <c r="A584">
        <v>57837</v>
      </c>
      <c r="B584" t="s">
        <v>643</v>
      </c>
      <c r="C584" s="37">
        <v>42776.52847222222</v>
      </c>
      <c r="D584" s="5" t="s">
        <v>76</v>
      </c>
      <c r="E584" s="2">
        <v>1753.16299999999</v>
      </c>
      <c r="F584" s="2">
        <v>104.31699999999999</v>
      </c>
      <c r="G584" s="2">
        <v>22.802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860.67</v>
      </c>
      <c r="O584" s="2">
        <v>0</v>
      </c>
      <c r="P584" s="2">
        <v>376.63699999999898</v>
      </c>
      <c r="Q584" s="2">
        <v>0</v>
      </c>
      <c r="R584" s="3">
        <v>0</v>
      </c>
      <c r="S584" s="3">
        <v>0</v>
      </c>
      <c r="T584" s="3">
        <v>0</v>
      </c>
      <c r="U584" s="3">
        <v>0</v>
      </c>
      <c r="V584" s="3">
        <v>129491</v>
      </c>
      <c r="W584" s="3">
        <v>61794</v>
      </c>
      <c r="X584" s="3">
        <v>243496</v>
      </c>
      <c r="Y584" s="4">
        <v>0</v>
      </c>
      <c r="Z584" s="4">
        <v>1</v>
      </c>
      <c r="AA584" s="5" t="s">
        <v>75</v>
      </c>
      <c r="AB584" s="3">
        <v>0</v>
      </c>
      <c r="AC584" s="3">
        <v>0</v>
      </c>
      <c r="AD584" s="2">
        <v>0</v>
      </c>
      <c r="AE584" s="3">
        <v>0</v>
      </c>
      <c r="AF584" s="3">
        <v>0</v>
      </c>
      <c r="AG584" s="3">
        <v>0</v>
      </c>
      <c r="AH584" s="3">
        <v>0</v>
      </c>
      <c r="AI584" s="4">
        <v>0</v>
      </c>
      <c r="AJ584" s="3">
        <v>0</v>
      </c>
      <c r="AK584" s="3">
        <v>434288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5050</v>
      </c>
      <c r="AR584" s="3">
        <v>5334</v>
      </c>
      <c r="AS584" s="3">
        <v>13718391</v>
      </c>
      <c r="AT584" s="2">
        <v>2607.3989999999999</v>
      </c>
      <c r="AV584" s="5" t="s">
        <v>2031</v>
      </c>
      <c r="AX584" s="3">
        <v>0</v>
      </c>
      <c r="AZ584" s="3">
        <v>0</v>
      </c>
      <c r="BA584" s="3">
        <f t="shared" si="240"/>
        <v>6465</v>
      </c>
      <c r="BB584" s="3">
        <f t="shared" si="226"/>
        <v>5050</v>
      </c>
      <c r="BC584" s="3">
        <f t="shared" si="227"/>
        <v>5335</v>
      </c>
      <c r="BD584" s="3">
        <f t="shared" si="228"/>
        <v>6465</v>
      </c>
      <c r="BE584" s="3">
        <f t="shared" si="229"/>
        <v>13718391.753499938</v>
      </c>
      <c r="BF584" s="3">
        <f t="shared" si="241"/>
        <v>13527106.753499938</v>
      </c>
      <c r="BG584" s="2">
        <f t="shared" si="230"/>
        <v>2607.0875803371505</v>
      </c>
      <c r="BH584" s="6">
        <f t="shared" si="231"/>
        <v>1.4999999999999999E-2</v>
      </c>
      <c r="BI584" s="3">
        <f t="shared" si="242"/>
        <v>0</v>
      </c>
      <c r="BJ584" s="3">
        <f t="shared" si="232"/>
        <v>1340043016.2932954</v>
      </c>
      <c r="BK584" s="3">
        <f t="shared" si="243"/>
        <v>0</v>
      </c>
      <c r="BL584" s="3">
        <f t="shared" si="244"/>
        <v>0</v>
      </c>
      <c r="BM584" s="3">
        <f t="shared" si="233"/>
        <v>0</v>
      </c>
      <c r="BN584" s="3">
        <f t="shared" si="234"/>
        <v>0</v>
      </c>
      <c r="BO584" s="3">
        <f t="shared" si="245"/>
        <v>0</v>
      </c>
      <c r="BP584" s="3">
        <f t="shared" si="246"/>
        <v>0</v>
      </c>
      <c r="BQ584" s="3">
        <f t="shared" si="235"/>
        <v>832964481.9177196</v>
      </c>
      <c r="BR584" s="3">
        <f t="shared" si="247"/>
        <v>0</v>
      </c>
      <c r="BS584" s="3">
        <f t="shared" si="248"/>
        <v>0</v>
      </c>
      <c r="BT584" s="3">
        <f t="shared" si="236"/>
        <v>0</v>
      </c>
      <c r="BU584" s="3">
        <f t="shared" si="237"/>
        <v>0</v>
      </c>
      <c r="BV584" s="3">
        <f t="shared" si="238"/>
        <v>0</v>
      </c>
      <c r="BW584" s="3">
        <f t="shared" si="249"/>
        <v>0</v>
      </c>
      <c r="BX584" s="3">
        <f t="shared" si="239"/>
        <v>0</v>
      </c>
      <c r="BY584" s="3">
        <f t="shared" si="250"/>
        <v>13718391.753499938</v>
      </c>
    </row>
    <row r="585" spans="1:77" x14ac:dyDescent="0.25">
      <c r="A585">
        <v>121905</v>
      </c>
      <c r="B585" t="s">
        <v>646</v>
      </c>
      <c r="C585" s="37">
        <v>42779.493055555555</v>
      </c>
      <c r="D585" s="5" t="s">
        <v>75</v>
      </c>
      <c r="E585" s="2">
        <v>1235.059</v>
      </c>
      <c r="F585" s="2">
        <v>74.465000000000003</v>
      </c>
      <c r="G585" s="2">
        <v>49.981000000000002</v>
      </c>
      <c r="H585" s="2">
        <v>0</v>
      </c>
      <c r="I585" s="2">
        <v>0</v>
      </c>
      <c r="J585" s="2">
        <v>0</v>
      </c>
      <c r="K585" s="2">
        <v>0</v>
      </c>
      <c r="L585" s="2">
        <v>140</v>
      </c>
      <c r="M585" s="2">
        <v>44</v>
      </c>
      <c r="N585" s="2">
        <v>872</v>
      </c>
      <c r="O585" s="2">
        <v>0.19699999999999901</v>
      </c>
      <c r="P585" s="2">
        <v>34.200000000000003</v>
      </c>
      <c r="Q585" s="2">
        <v>0</v>
      </c>
      <c r="R585" s="3">
        <v>110077</v>
      </c>
      <c r="S585" s="3">
        <v>0</v>
      </c>
      <c r="T585" s="3">
        <v>-2849</v>
      </c>
      <c r="U585" s="3">
        <v>-111</v>
      </c>
      <c r="V585" s="3">
        <v>0</v>
      </c>
      <c r="W585" s="3">
        <v>129899</v>
      </c>
      <c r="X585" s="3">
        <v>20051</v>
      </c>
      <c r="Y585" s="4">
        <v>1</v>
      </c>
      <c r="Z585" s="4">
        <v>1.06</v>
      </c>
      <c r="AA585" s="5" t="s">
        <v>75</v>
      </c>
      <c r="AB585" s="3">
        <v>229758</v>
      </c>
      <c r="AC585" s="3">
        <v>4601473</v>
      </c>
      <c r="AD585" s="2">
        <v>1838.2245857</v>
      </c>
      <c r="AE585" s="3">
        <v>112677965</v>
      </c>
      <c r="AF585" s="3">
        <v>2302662</v>
      </c>
      <c r="AG585" s="3">
        <v>0</v>
      </c>
      <c r="AH585" s="3">
        <v>2394768</v>
      </c>
      <c r="AI585" s="4">
        <v>1.04</v>
      </c>
      <c r="AJ585" s="3">
        <v>253523163</v>
      </c>
      <c r="AK585" s="3">
        <v>553894</v>
      </c>
      <c r="AL585" s="3">
        <v>0</v>
      </c>
      <c r="AM585" s="3">
        <v>0</v>
      </c>
      <c r="AN585" s="3">
        <v>0</v>
      </c>
      <c r="AO585" s="3">
        <v>0</v>
      </c>
      <c r="AP585" s="3">
        <v>0</v>
      </c>
      <c r="AQ585" s="3">
        <v>5140</v>
      </c>
      <c r="AR585" s="3">
        <v>5359</v>
      </c>
      <c r="AS585" s="3">
        <v>10421503</v>
      </c>
      <c r="AT585" s="2">
        <v>1940.932</v>
      </c>
      <c r="AV585" s="5" t="s">
        <v>1328</v>
      </c>
      <c r="AX585" s="3">
        <v>0</v>
      </c>
      <c r="AZ585" s="3">
        <v>0</v>
      </c>
      <c r="BA585" s="3">
        <f t="shared" si="240"/>
        <v>5863</v>
      </c>
      <c r="BB585" s="3">
        <f t="shared" si="226"/>
        <v>5140</v>
      </c>
      <c r="BC585" s="3">
        <f t="shared" si="227"/>
        <v>5359</v>
      </c>
      <c r="BD585" s="3">
        <f t="shared" si="228"/>
        <v>5863</v>
      </c>
      <c r="BE585" s="3">
        <f t="shared" si="229"/>
        <v>10421503.55181</v>
      </c>
      <c r="BF585" s="3">
        <f t="shared" si="241"/>
        <v>10184376.55181</v>
      </c>
      <c r="BG585" s="2">
        <f t="shared" si="230"/>
        <v>1940.910512688085</v>
      </c>
      <c r="BH585" s="6">
        <f t="shared" si="231"/>
        <v>1.4999999999999999E-2</v>
      </c>
      <c r="BI585" s="3">
        <f t="shared" si="242"/>
        <v>4547216.664099725</v>
      </c>
      <c r="BJ585" s="3">
        <f t="shared" si="232"/>
        <v>997628003.52167571</v>
      </c>
      <c r="BK585" s="3">
        <f t="shared" si="243"/>
        <v>0</v>
      </c>
      <c r="BL585" s="3">
        <f t="shared" si="244"/>
        <v>0</v>
      </c>
      <c r="BM585" s="3">
        <f t="shared" si="233"/>
        <v>0</v>
      </c>
      <c r="BN585" s="3">
        <f t="shared" si="234"/>
        <v>0</v>
      </c>
      <c r="BO585" s="3">
        <f t="shared" si="245"/>
        <v>0</v>
      </c>
      <c r="BP585" s="3">
        <f t="shared" si="246"/>
        <v>0</v>
      </c>
      <c r="BQ585" s="3">
        <f t="shared" si="235"/>
        <v>620120908.80384314</v>
      </c>
      <c r="BR585" s="3">
        <f t="shared" si="247"/>
        <v>0</v>
      </c>
      <c r="BS585" s="3">
        <f t="shared" si="248"/>
        <v>0</v>
      </c>
      <c r="BT585" s="3">
        <f t="shared" si="236"/>
        <v>0</v>
      </c>
      <c r="BU585" s="3">
        <f t="shared" si="237"/>
        <v>0</v>
      </c>
      <c r="BV585" s="3">
        <f t="shared" si="238"/>
        <v>0</v>
      </c>
      <c r="BW585" s="3">
        <f t="shared" si="249"/>
        <v>0</v>
      </c>
      <c r="BX585" s="3">
        <f t="shared" si="239"/>
        <v>0</v>
      </c>
      <c r="BY585" s="3">
        <f t="shared" si="250"/>
        <v>7886271.9218100002</v>
      </c>
    </row>
    <row r="586" spans="1:77" x14ac:dyDescent="0.25">
      <c r="A586">
        <v>101915</v>
      </c>
      <c r="B586" t="s">
        <v>647</v>
      </c>
      <c r="C586" s="37">
        <v>42779.493055555555</v>
      </c>
      <c r="D586" s="5" t="s">
        <v>75</v>
      </c>
      <c r="E586" s="2">
        <v>45329.682000000001</v>
      </c>
      <c r="F586" s="2">
        <v>4806.0749999999998</v>
      </c>
      <c r="G586" s="2">
        <v>151.37700000000001</v>
      </c>
      <c r="H586" s="2">
        <v>111.232</v>
      </c>
      <c r="I586" s="2">
        <v>1</v>
      </c>
      <c r="J586" s="2">
        <v>1.0409999999999999</v>
      </c>
      <c r="K586" s="2">
        <v>0</v>
      </c>
      <c r="L586" s="2">
        <v>2396.6889999999999</v>
      </c>
      <c r="M586" s="2">
        <v>2456.9380000000001</v>
      </c>
      <c r="N586" s="2">
        <v>22177.127</v>
      </c>
      <c r="O586" s="2">
        <v>5.5659999999999998</v>
      </c>
      <c r="P586" s="2">
        <v>6135.1620000000003</v>
      </c>
      <c r="Q586" s="2">
        <v>0</v>
      </c>
      <c r="R586" s="3">
        <v>4013628</v>
      </c>
      <c r="S586" s="3">
        <v>0</v>
      </c>
      <c r="T586" s="3">
        <v>-193611</v>
      </c>
      <c r="U586" s="3">
        <v>-7482</v>
      </c>
      <c r="V586" s="3">
        <v>127397</v>
      </c>
      <c r="W586" s="3">
        <v>2753459</v>
      </c>
      <c r="X586" s="3">
        <v>3511767</v>
      </c>
      <c r="Y586" s="4">
        <v>1</v>
      </c>
      <c r="Z586" s="4">
        <v>1.1599999999999999</v>
      </c>
      <c r="AA586" s="5" t="s">
        <v>75</v>
      </c>
      <c r="AB586" s="3">
        <v>14410911</v>
      </c>
      <c r="AC586" s="3">
        <v>72691204</v>
      </c>
      <c r="AD586" s="2">
        <v>30390.8161081</v>
      </c>
      <c r="AE586" s="3">
        <v>3661683365</v>
      </c>
      <c r="AF586" s="3">
        <v>186412438</v>
      </c>
      <c r="AG586" s="3">
        <v>0</v>
      </c>
      <c r="AH586" s="3">
        <v>193868936</v>
      </c>
      <c r="AI586" s="4">
        <v>1.04</v>
      </c>
      <c r="AJ586" s="3">
        <v>17229826900</v>
      </c>
      <c r="AK586" s="3">
        <v>18608593</v>
      </c>
      <c r="AL586" s="3">
        <v>0</v>
      </c>
      <c r="AM586" s="3">
        <v>0</v>
      </c>
      <c r="AN586" s="3">
        <v>0</v>
      </c>
      <c r="AO586" s="3">
        <v>0</v>
      </c>
      <c r="AP586" s="3">
        <v>0</v>
      </c>
      <c r="AQ586" s="3">
        <v>5140</v>
      </c>
      <c r="AR586" s="3">
        <v>5724</v>
      </c>
      <c r="AS586" s="3">
        <v>346381238</v>
      </c>
      <c r="AT586" s="2">
        <v>62715.809000000001</v>
      </c>
      <c r="AV586" s="5" t="s">
        <v>1450</v>
      </c>
      <c r="AX586" s="3">
        <v>0</v>
      </c>
      <c r="AZ586" s="3">
        <v>0</v>
      </c>
      <c r="BA586" s="3">
        <f t="shared" si="240"/>
        <v>5724</v>
      </c>
      <c r="BB586" s="3">
        <f t="shared" si="226"/>
        <v>5140</v>
      </c>
      <c r="BC586" s="3">
        <f t="shared" si="227"/>
        <v>5724</v>
      </c>
      <c r="BD586" s="3">
        <f t="shared" si="228"/>
        <v>5724</v>
      </c>
      <c r="BE586" s="3">
        <f t="shared" si="229"/>
        <v>346381238.99548</v>
      </c>
      <c r="BF586" s="3">
        <f t="shared" si="241"/>
        <v>339680365.99548</v>
      </c>
      <c r="BG586" s="2">
        <f t="shared" si="230"/>
        <v>62714.427480152081</v>
      </c>
      <c r="BH586" s="6">
        <f t="shared" si="231"/>
        <v>1.4999999999999999E-2</v>
      </c>
      <c r="BI586" s="3">
        <f t="shared" si="242"/>
        <v>161135157.71419826</v>
      </c>
      <c r="BJ586" s="3">
        <f t="shared" si="232"/>
        <v>32235215724.798168</v>
      </c>
      <c r="BK586" s="3">
        <f t="shared" si="243"/>
        <v>0</v>
      </c>
      <c r="BL586" s="3">
        <f t="shared" si="244"/>
        <v>0</v>
      </c>
      <c r="BM586" s="3">
        <f t="shared" si="233"/>
        <v>0</v>
      </c>
      <c r="BN586" s="3">
        <f t="shared" si="234"/>
        <v>0</v>
      </c>
      <c r="BO586" s="3">
        <f t="shared" si="245"/>
        <v>0</v>
      </c>
      <c r="BP586" s="3">
        <f t="shared" si="246"/>
        <v>0</v>
      </c>
      <c r="BQ586" s="3">
        <f t="shared" si="235"/>
        <v>20037259579.908588</v>
      </c>
      <c r="BR586" s="3">
        <f t="shared" si="247"/>
        <v>0</v>
      </c>
      <c r="BS586" s="3">
        <f t="shared" si="248"/>
        <v>0</v>
      </c>
      <c r="BT586" s="3">
        <f t="shared" si="236"/>
        <v>0</v>
      </c>
      <c r="BU586" s="3">
        <f t="shared" si="237"/>
        <v>0</v>
      </c>
      <c r="BV586" s="3">
        <f t="shared" si="238"/>
        <v>0</v>
      </c>
      <c r="BW586" s="3">
        <f t="shared" si="249"/>
        <v>0</v>
      </c>
      <c r="BX586" s="3">
        <f t="shared" si="239"/>
        <v>0</v>
      </c>
      <c r="BY586" s="3">
        <f t="shared" si="250"/>
        <v>174082969.99548</v>
      </c>
    </row>
    <row r="587" spans="1:77" x14ac:dyDescent="0.25">
      <c r="A587">
        <v>58905</v>
      </c>
      <c r="B587" t="s">
        <v>648</v>
      </c>
      <c r="C587" s="37">
        <v>42779.493055555555</v>
      </c>
      <c r="D587" s="5" t="s">
        <v>75</v>
      </c>
      <c r="E587" s="2">
        <v>223.39</v>
      </c>
      <c r="F587" s="2">
        <v>5.45</v>
      </c>
      <c r="G587" s="2">
        <v>2.75</v>
      </c>
      <c r="H587" s="2">
        <v>3</v>
      </c>
      <c r="I587" s="2">
        <v>0</v>
      </c>
      <c r="J587" s="2">
        <v>0</v>
      </c>
      <c r="K587" s="2">
        <v>0</v>
      </c>
      <c r="L587" s="2">
        <v>17</v>
      </c>
      <c r="M587" s="2">
        <v>12.25</v>
      </c>
      <c r="N587" s="2">
        <v>156</v>
      </c>
      <c r="O587" s="2">
        <v>0</v>
      </c>
      <c r="P587" s="2">
        <v>16.5</v>
      </c>
      <c r="Q587" s="2">
        <v>0</v>
      </c>
      <c r="R587" s="3">
        <v>18948</v>
      </c>
      <c r="S587" s="3">
        <v>0</v>
      </c>
      <c r="T587" s="3">
        <v>0</v>
      </c>
      <c r="U587" s="3">
        <v>0</v>
      </c>
      <c r="V587" s="3">
        <v>0</v>
      </c>
      <c r="W587" s="3">
        <v>63670</v>
      </c>
      <c r="X587" s="3">
        <v>13898</v>
      </c>
      <c r="Y587" s="4">
        <v>1</v>
      </c>
      <c r="Z587" s="4">
        <v>1.08</v>
      </c>
      <c r="AA587" s="5" t="s">
        <v>76</v>
      </c>
      <c r="AB587" s="3">
        <v>705140</v>
      </c>
      <c r="AC587" s="3">
        <v>1033305</v>
      </c>
      <c r="AD587" s="2">
        <v>381.87328009999999</v>
      </c>
      <c r="AE587" s="3">
        <v>202734718</v>
      </c>
      <c r="AF587" s="3">
        <v>11189050</v>
      </c>
      <c r="AG587" s="3">
        <v>0</v>
      </c>
      <c r="AH587" s="3">
        <v>11636612</v>
      </c>
      <c r="AI587" s="4">
        <v>1.04</v>
      </c>
      <c r="AJ587" s="3">
        <v>1086436820</v>
      </c>
      <c r="AK587" s="3">
        <v>95415</v>
      </c>
      <c r="AL587" s="3">
        <v>0</v>
      </c>
      <c r="AM587" s="3">
        <v>0</v>
      </c>
      <c r="AN587" s="3">
        <v>61960</v>
      </c>
      <c r="AO587" s="3">
        <v>0</v>
      </c>
      <c r="AP587" s="3">
        <v>0</v>
      </c>
      <c r="AQ587" s="3">
        <v>5140</v>
      </c>
      <c r="AR587" s="3">
        <v>5432</v>
      </c>
      <c r="AS587" s="3">
        <v>2619079</v>
      </c>
      <c r="AT587" s="2">
        <v>480.21100000000001</v>
      </c>
      <c r="AU587" s="2">
        <v>437.84500000000003</v>
      </c>
      <c r="AV587" s="5" t="s">
        <v>1456</v>
      </c>
      <c r="AW587" s="3">
        <v>5102642</v>
      </c>
      <c r="AX587" s="3">
        <v>0</v>
      </c>
      <c r="AY587" s="3">
        <v>133850</v>
      </c>
      <c r="AZ587" s="3">
        <v>0</v>
      </c>
      <c r="BA587" s="3">
        <f t="shared" si="240"/>
        <v>8423</v>
      </c>
      <c r="BB587" s="3">
        <f t="shared" si="226"/>
        <v>5140</v>
      </c>
      <c r="BC587" s="3">
        <f t="shared" si="227"/>
        <v>5432</v>
      </c>
      <c r="BD587" s="3">
        <f t="shared" si="228"/>
        <v>8423</v>
      </c>
      <c r="BE587" s="3">
        <f t="shared" si="229"/>
        <v>2619078.105</v>
      </c>
      <c r="BF587" s="3">
        <f t="shared" si="241"/>
        <v>2536460.105</v>
      </c>
      <c r="BG587" s="2">
        <f t="shared" si="230"/>
        <v>480.21123258017059</v>
      </c>
      <c r="BH587" s="6">
        <f t="shared" si="231"/>
        <v>1.4999999999999999E-2</v>
      </c>
      <c r="BI587" s="3">
        <f t="shared" si="242"/>
        <v>2090705.0029607276</v>
      </c>
      <c r="BJ587" s="3">
        <f t="shared" si="232"/>
        <v>246828573.5462077</v>
      </c>
      <c r="BK587" s="3">
        <f t="shared" si="243"/>
        <v>839608246.45379233</v>
      </c>
      <c r="BL587" s="3">
        <f t="shared" si="244"/>
        <v>8646999.5098139308</v>
      </c>
      <c r="BM587" s="3">
        <f t="shared" si="233"/>
        <v>5293.6089739668441</v>
      </c>
      <c r="BN587" s="3">
        <f t="shared" si="234"/>
        <v>130678.32629631009</v>
      </c>
      <c r="BO587" s="3">
        <f t="shared" si="245"/>
        <v>46041.587502279115</v>
      </c>
      <c r="BP587" s="3">
        <f t="shared" si="246"/>
        <v>8516321.1835176181</v>
      </c>
      <c r="BQ587" s="3">
        <f t="shared" si="235"/>
        <v>156858184.87821755</v>
      </c>
      <c r="BR587" s="3">
        <f t="shared" si="247"/>
        <v>929578635.12178242</v>
      </c>
      <c r="BS587" s="3">
        <f t="shared" si="248"/>
        <v>0</v>
      </c>
      <c r="BT587" s="3">
        <f t="shared" si="236"/>
        <v>0</v>
      </c>
      <c r="BU587" s="3">
        <f t="shared" si="237"/>
        <v>0</v>
      </c>
      <c r="BV587" s="3">
        <f t="shared" si="238"/>
        <v>0</v>
      </c>
      <c r="BW587" s="3">
        <f t="shared" si="249"/>
        <v>0</v>
      </c>
      <c r="BX587" s="3">
        <f t="shared" si="239"/>
        <v>8516321.1835176181</v>
      </c>
      <c r="BY587" s="3">
        <f t="shared" si="250"/>
        <v>0</v>
      </c>
    </row>
    <row r="588" spans="1:77" x14ac:dyDescent="0.25">
      <c r="A588">
        <v>232901</v>
      </c>
      <c r="B588" t="s">
        <v>649</v>
      </c>
      <c r="C588" s="37">
        <v>42779.493055555555</v>
      </c>
      <c r="D588" s="5" t="s">
        <v>75</v>
      </c>
      <c r="E588" s="2">
        <v>442.85700000000003</v>
      </c>
      <c r="F588" s="2">
        <v>3.008</v>
      </c>
      <c r="G588" s="2">
        <v>3.8109999999999999</v>
      </c>
      <c r="H588" s="2">
        <v>0</v>
      </c>
      <c r="I588" s="2">
        <v>0</v>
      </c>
      <c r="J588" s="2">
        <v>0</v>
      </c>
      <c r="K588" s="2">
        <v>0</v>
      </c>
      <c r="L588" s="2">
        <v>18.533000000000001</v>
      </c>
      <c r="M588" s="2">
        <v>23.114000000000001</v>
      </c>
      <c r="N588" s="2">
        <v>176.51499999999999</v>
      </c>
      <c r="O588" s="2">
        <v>0</v>
      </c>
      <c r="P588" s="2">
        <v>7.6580000000000004</v>
      </c>
      <c r="Q588" s="2">
        <v>0</v>
      </c>
      <c r="R588" s="3">
        <v>24570</v>
      </c>
      <c r="S588" s="3">
        <v>0</v>
      </c>
      <c r="T588" s="3">
        <v>-1045</v>
      </c>
      <c r="U588" s="3">
        <v>-41</v>
      </c>
      <c r="V588" s="3">
        <v>0</v>
      </c>
      <c r="W588" s="3">
        <v>14459</v>
      </c>
      <c r="X588" s="3">
        <v>5363</v>
      </c>
      <c r="Y588" s="4">
        <v>1</v>
      </c>
      <c r="Z588" s="4">
        <v>1.08</v>
      </c>
      <c r="AA588" s="5" t="s">
        <v>75</v>
      </c>
      <c r="AB588" s="3">
        <v>37944</v>
      </c>
      <c r="AC588" s="3">
        <v>816317</v>
      </c>
      <c r="AD588" s="2">
        <v>281.18669699999998</v>
      </c>
      <c r="AE588" s="3">
        <v>17679322</v>
      </c>
      <c r="AF588" s="3">
        <v>595289</v>
      </c>
      <c r="AG588" s="3">
        <v>65482</v>
      </c>
      <c r="AH588" s="3">
        <v>696488</v>
      </c>
      <c r="AI588" s="4">
        <v>1.17</v>
      </c>
      <c r="AJ588" s="3">
        <v>92971969</v>
      </c>
      <c r="AK588" s="3">
        <v>149369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5140</v>
      </c>
      <c r="AR588" s="3">
        <v>5432</v>
      </c>
      <c r="AS588" s="3">
        <v>3636919</v>
      </c>
      <c r="AT588" s="2">
        <v>681.37</v>
      </c>
      <c r="AV588" s="5" t="s">
        <v>1410</v>
      </c>
      <c r="BA588" s="3">
        <f t="shared" si="240"/>
        <v>7003</v>
      </c>
      <c r="BB588" s="3">
        <f t="shared" si="226"/>
        <v>5140</v>
      </c>
      <c r="BC588" s="3">
        <f t="shared" si="227"/>
        <v>5432</v>
      </c>
      <c r="BD588" s="3">
        <f t="shared" si="228"/>
        <v>7003</v>
      </c>
      <c r="BE588" s="3">
        <f t="shared" si="229"/>
        <v>3636918.6673900001</v>
      </c>
      <c r="BF588" s="3">
        <f t="shared" si="241"/>
        <v>3598934.6673900001</v>
      </c>
      <c r="BG588" s="2">
        <f t="shared" si="230"/>
        <v>681.36252141164971</v>
      </c>
      <c r="BH588" s="6">
        <f t="shared" si="231"/>
        <v>1.4999999999999999E-2</v>
      </c>
      <c r="BI588" s="3">
        <f t="shared" si="242"/>
        <v>1920648.6612680838</v>
      </c>
      <c r="BJ588" s="3">
        <f t="shared" si="232"/>
        <v>350220336.00558794</v>
      </c>
      <c r="BK588" s="3">
        <f t="shared" si="243"/>
        <v>0</v>
      </c>
      <c r="BL588" s="3">
        <f t="shared" si="244"/>
        <v>0</v>
      </c>
      <c r="BM588" s="3">
        <f t="shared" si="233"/>
        <v>0</v>
      </c>
      <c r="BN588" s="3">
        <f t="shared" si="234"/>
        <v>0</v>
      </c>
      <c r="BO588" s="3">
        <f t="shared" si="245"/>
        <v>0</v>
      </c>
      <c r="BP588" s="3">
        <f t="shared" si="246"/>
        <v>0</v>
      </c>
      <c r="BQ588" s="3">
        <f t="shared" si="235"/>
        <v>217695325.59102207</v>
      </c>
      <c r="BR588" s="3">
        <f t="shared" si="247"/>
        <v>0</v>
      </c>
      <c r="BS588" s="3">
        <f t="shared" si="248"/>
        <v>0</v>
      </c>
      <c r="BT588" s="3">
        <f t="shared" si="236"/>
        <v>0</v>
      </c>
      <c r="BU588" s="3">
        <f t="shared" si="237"/>
        <v>0</v>
      </c>
      <c r="BV588" s="3">
        <f t="shared" si="238"/>
        <v>0</v>
      </c>
      <c r="BW588" s="3">
        <f t="shared" si="249"/>
        <v>0</v>
      </c>
      <c r="BX588" s="3">
        <f t="shared" si="239"/>
        <v>0</v>
      </c>
      <c r="BY588" s="3">
        <f t="shared" si="250"/>
        <v>2707198.9773900001</v>
      </c>
    </row>
    <row r="589" spans="1:77" x14ac:dyDescent="0.25">
      <c r="A589">
        <v>138902</v>
      </c>
      <c r="B589" t="s">
        <v>650</v>
      </c>
      <c r="C589" s="37">
        <v>42779.493055555555</v>
      </c>
      <c r="D589" s="5" t="s">
        <v>75</v>
      </c>
      <c r="E589" s="2">
        <v>253.26499999999999</v>
      </c>
      <c r="F589" s="2">
        <v>25.271000000000001</v>
      </c>
      <c r="G589" s="2">
        <v>11.237</v>
      </c>
      <c r="H589" s="2">
        <v>1.1839999999999999</v>
      </c>
      <c r="I589" s="2">
        <v>0</v>
      </c>
      <c r="J589" s="2">
        <v>0</v>
      </c>
      <c r="K589" s="2">
        <v>0</v>
      </c>
      <c r="L589" s="2">
        <v>30.687999999999999</v>
      </c>
      <c r="M589" s="2">
        <v>8.3640000000000008</v>
      </c>
      <c r="N589" s="2">
        <v>239.46799999999999</v>
      </c>
      <c r="O589" s="2">
        <v>0</v>
      </c>
      <c r="P589" s="2">
        <v>21.773</v>
      </c>
      <c r="Q589" s="2">
        <v>0</v>
      </c>
      <c r="R589" s="3">
        <v>25430</v>
      </c>
      <c r="S589" s="3">
        <v>0</v>
      </c>
      <c r="T589" s="3">
        <v>-1017</v>
      </c>
      <c r="U589" s="3">
        <v>-40</v>
      </c>
      <c r="V589" s="3">
        <v>0</v>
      </c>
      <c r="W589" s="3">
        <v>25886</v>
      </c>
      <c r="X589" s="3">
        <v>15809</v>
      </c>
      <c r="Y589" s="4">
        <v>1</v>
      </c>
      <c r="Z589" s="4">
        <v>1.08</v>
      </c>
      <c r="AA589" s="5" t="s">
        <v>75</v>
      </c>
      <c r="AB589" s="3">
        <v>251126</v>
      </c>
      <c r="AC589" s="3">
        <v>1621268</v>
      </c>
      <c r="AD589" s="2">
        <v>684.0866628</v>
      </c>
      <c r="AE589" s="3">
        <v>61893309</v>
      </c>
      <c r="AF589" s="3">
        <v>898446</v>
      </c>
      <c r="AG589" s="3">
        <v>98829</v>
      </c>
      <c r="AH589" s="3">
        <v>1051182</v>
      </c>
      <c r="AI589" s="4">
        <v>1.17</v>
      </c>
      <c r="AJ589" s="3">
        <v>90440633</v>
      </c>
      <c r="AK589" s="3">
        <v>109465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5140</v>
      </c>
      <c r="AR589" s="3">
        <v>5432</v>
      </c>
      <c r="AS589" s="3">
        <v>2868515</v>
      </c>
      <c r="AT589" s="2">
        <v>533.56200000000001</v>
      </c>
      <c r="AV589" s="5" t="s">
        <v>1507</v>
      </c>
      <c r="BA589" s="3">
        <f t="shared" si="240"/>
        <v>7261</v>
      </c>
      <c r="BB589" s="3">
        <f t="shared" si="226"/>
        <v>5140</v>
      </c>
      <c r="BC589" s="3">
        <f t="shared" si="227"/>
        <v>5432</v>
      </c>
      <c r="BD589" s="3">
        <f t="shared" si="228"/>
        <v>7261</v>
      </c>
      <c r="BE589" s="3">
        <f t="shared" si="229"/>
        <v>2868515.0768800001</v>
      </c>
      <c r="BF589" s="3">
        <f t="shared" si="241"/>
        <v>2818216.0768800001</v>
      </c>
      <c r="BG589" s="2">
        <f t="shared" si="230"/>
        <v>533.55422909590675</v>
      </c>
      <c r="BH589" s="6">
        <f t="shared" si="231"/>
        <v>1.4999999999999999E-2</v>
      </c>
      <c r="BI589" s="3">
        <f t="shared" si="242"/>
        <v>1350910.9897097663</v>
      </c>
      <c r="BJ589" s="3">
        <f t="shared" si="232"/>
        <v>274246873.75529605</v>
      </c>
      <c r="BK589" s="3">
        <f t="shared" si="243"/>
        <v>0</v>
      </c>
      <c r="BL589" s="3">
        <f t="shared" si="244"/>
        <v>0</v>
      </c>
      <c r="BM589" s="3">
        <f t="shared" si="233"/>
        <v>0</v>
      </c>
      <c r="BN589" s="3">
        <f t="shared" si="234"/>
        <v>0</v>
      </c>
      <c r="BO589" s="3">
        <f t="shared" si="245"/>
        <v>0</v>
      </c>
      <c r="BP589" s="3">
        <f t="shared" si="246"/>
        <v>0</v>
      </c>
      <c r="BQ589" s="3">
        <f t="shared" si="235"/>
        <v>170470576.1961422</v>
      </c>
      <c r="BR589" s="3">
        <f t="shared" si="247"/>
        <v>0</v>
      </c>
      <c r="BS589" s="3">
        <f t="shared" si="248"/>
        <v>0</v>
      </c>
      <c r="BT589" s="3">
        <f t="shared" si="236"/>
        <v>0</v>
      </c>
      <c r="BU589" s="3">
        <f t="shared" si="237"/>
        <v>0</v>
      </c>
      <c r="BV589" s="3">
        <f t="shared" si="238"/>
        <v>0</v>
      </c>
      <c r="BW589" s="3">
        <f t="shared" si="249"/>
        <v>0</v>
      </c>
      <c r="BX589" s="3">
        <f t="shared" si="239"/>
        <v>0</v>
      </c>
      <c r="BY589" s="3">
        <f t="shared" si="250"/>
        <v>1964108.74688</v>
      </c>
    </row>
    <row r="590" spans="1:77" x14ac:dyDescent="0.25">
      <c r="A590">
        <v>18907</v>
      </c>
      <c r="B590" t="s">
        <v>651</v>
      </c>
      <c r="C590" s="37">
        <v>42779.493055555555</v>
      </c>
      <c r="D590" s="5" t="s">
        <v>75</v>
      </c>
      <c r="E590" s="2">
        <v>164.82499999999999</v>
      </c>
      <c r="F590" s="2">
        <v>21.565000000000001</v>
      </c>
      <c r="G590" s="2">
        <v>7.0179999999999998</v>
      </c>
      <c r="H590" s="2">
        <v>0</v>
      </c>
      <c r="I590" s="2">
        <v>0</v>
      </c>
      <c r="J590" s="2">
        <v>0</v>
      </c>
      <c r="K590" s="2">
        <v>0</v>
      </c>
      <c r="L590" s="2">
        <v>16.741</v>
      </c>
      <c r="M590" s="2">
        <v>4.585</v>
      </c>
      <c r="N590" s="2">
        <v>167.92599999999999</v>
      </c>
      <c r="O590" s="2">
        <v>0</v>
      </c>
      <c r="P590" s="2">
        <v>0.28100000000000003</v>
      </c>
      <c r="Q590" s="2">
        <v>0</v>
      </c>
      <c r="R590" s="3">
        <v>15574</v>
      </c>
      <c r="S590" s="3">
        <v>0</v>
      </c>
      <c r="T590" s="3">
        <v>-1168</v>
      </c>
      <c r="U590" s="3">
        <v>-46</v>
      </c>
      <c r="V590" s="3">
        <v>0</v>
      </c>
      <c r="W590" s="3">
        <v>47679</v>
      </c>
      <c r="X590" s="3">
        <v>201</v>
      </c>
      <c r="Y590" s="4">
        <v>0.98670000000000002</v>
      </c>
      <c r="Z590" s="4">
        <v>1.05</v>
      </c>
      <c r="AA590" s="5" t="s">
        <v>75</v>
      </c>
      <c r="AB590" s="3">
        <v>136263</v>
      </c>
      <c r="AC590" s="3">
        <v>915851</v>
      </c>
      <c r="AD590" s="2">
        <v>394.90261779999997</v>
      </c>
      <c r="AE590" s="3">
        <v>35100364</v>
      </c>
      <c r="AF590" s="3">
        <v>1089989</v>
      </c>
      <c r="AG590" s="3">
        <v>0</v>
      </c>
      <c r="AH590" s="3">
        <v>1148868</v>
      </c>
      <c r="AI590" s="4">
        <v>1.04</v>
      </c>
      <c r="AJ590" s="3">
        <v>103868870</v>
      </c>
      <c r="AK590" s="3">
        <v>78736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5072</v>
      </c>
      <c r="AR590" s="3">
        <v>5252</v>
      </c>
      <c r="AS590" s="3">
        <v>1852269</v>
      </c>
      <c r="AT590" s="2">
        <v>346.92700000000002</v>
      </c>
      <c r="AV590" s="5" t="s">
        <v>1336</v>
      </c>
      <c r="AX590" s="3">
        <v>0</v>
      </c>
      <c r="AZ590" s="3">
        <v>0</v>
      </c>
      <c r="BA590" s="3">
        <f t="shared" si="240"/>
        <v>7136</v>
      </c>
      <c r="BB590" s="3">
        <f t="shared" si="226"/>
        <v>5072</v>
      </c>
      <c r="BC590" s="3">
        <f t="shared" si="227"/>
        <v>5252</v>
      </c>
      <c r="BD590" s="3">
        <f t="shared" si="228"/>
        <v>7136</v>
      </c>
      <c r="BE590" s="3">
        <f t="shared" si="229"/>
        <v>1852273.3663999995</v>
      </c>
      <c r="BF590" s="3">
        <f t="shared" si="241"/>
        <v>1790188.3663999995</v>
      </c>
      <c r="BG590" s="2">
        <f t="shared" si="230"/>
        <v>346.90676450119037</v>
      </c>
      <c r="BH590" s="6">
        <f t="shared" si="231"/>
        <v>1.4999999999999999E-2</v>
      </c>
      <c r="BI590" s="3">
        <f t="shared" si="242"/>
        <v>845505.69193847629</v>
      </c>
      <c r="BJ590" s="3">
        <f t="shared" si="232"/>
        <v>178310076.95361185</v>
      </c>
      <c r="BK590" s="3">
        <f t="shared" si="243"/>
        <v>0</v>
      </c>
      <c r="BL590" s="3">
        <f t="shared" si="244"/>
        <v>0</v>
      </c>
      <c r="BM590" s="3">
        <f t="shared" si="233"/>
        <v>0</v>
      </c>
      <c r="BN590" s="3">
        <f t="shared" si="234"/>
        <v>0</v>
      </c>
      <c r="BO590" s="3">
        <f t="shared" si="245"/>
        <v>0</v>
      </c>
      <c r="BP590" s="3">
        <f t="shared" si="246"/>
        <v>0</v>
      </c>
      <c r="BQ590" s="3">
        <f t="shared" si="235"/>
        <v>110836711.25813033</v>
      </c>
      <c r="BR590" s="3">
        <f t="shared" si="247"/>
        <v>0</v>
      </c>
      <c r="BS590" s="3">
        <f t="shared" si="248"/>
        <v>0</v>
      </c>
      <c r="BT590" s="3">
        <f t="shared" si="236"/>
        <v>0</v>
      </c>
      <c r="BU590" s="3">
        <f t="shared" si="237"/>
        <v>0</v>
      </c>
      <c r="BV590" s="3">
        <f t="shared" si="238"/>
        <v>0</v>
      </c>
      <c r="BW590" s="3">
        <f t="shared" si="249"/>
        <v>0</v>
      </c>
      <c r="BX590" s="3">
        <f t="shared" si="239"/>
        <v>0</v>
      </c>
      <c r="BY590" s="3">
        <f t="shared" si="250"/>
        <v>827399.22610999946</v>
      </c>
    </row>
    <row r="591" spans="1:77" x14ac:dyDescent="0.25">
      <c r="A591">
        <v>100903</v>
      </c>
      <c r="B591" t="s">
        <v>652</v>
      </c>
      <c r="C591" s="37">
        <v>42779.493055555555</v>
      </c>
      <c r="D591" s="5" t="s">
        <v>75</v>
      </c>
      <c r="E591" s="2">
        <v>1011.322</v>
      </c>
      <c r="F591" s="2">
        <v>90.954999999999998</v>
      </c>
      <c r="G591" s="2">
        <v>2.7879999999999998</v>
      </c>
      <c r="H591" s="2">
        <v>0</v>
      </c>
      <c r="I591" s="2">
        <v>0</v>
      </c>
      <c r="J591" s="2">
        <v>0</v>
      </c>
      <c r="K591" s="2">
        <v>0</v>
      </c>
      <c r="L591" s="2">
        <v>95</v>
      </c>
      <c r="M591" s="2">
        <v>54.356000000000002</v>
      </c>
      <c r="N591" s="2">
        <v>657</v>
      </c>
      <c r="O591" s="2">
        <v>0.17399999999999999</v>
      </c>
      <c r="P591" s="2">
        <v>21</v>
      </c>
      <c r="Q591" s="2">
        <v>0</v>
      </c>
      <c r="R591" s="3">
        <v>88000</v>
      </c>
      <c r="S591" s="3">
        <v>0</v>
      </c>
      <c r="T591" s="3">
        <v>-4007</v>
      </c>
      <c r="U591" s="3">
        <v>-155</v>
      </c>
      <c r="V591" s="3">
        <v>0</v>
      </c>
      <c r="W591" s="3">
        <v>137228</v>
      </c>
      <c r="X591" s="3">
        <v>12823</v>
      </c>
      <c r="Y591" s="4">
        <v>0.98</v>
      </c>
      <c r="Z591" s="4">
        <v>1.08</v>
      </c>
      <c r="AA591" s="5" t="s">
        <v>75</v>
      </c>
      <c r="AB591" s="3">
        <v>85443</v>
      </c>
      <c r="AC591" s="3">
        <v>3993356</v>
      </c>
      <c r="AD591" s="2">
        <v>1679.1672129000001</v>
      </c>
      <c r="AE591" s="3">
        <v>124958075</v>
      </c>
      <c r="AF591" s="3">
        <v>3495872</v>
      </c>
      <c r="AG591" s="3">
        <v>0</v>
      </c>
      <c r="AH591" s="3">
        <v>3709905</v>
      </c>
      <c r="AI591" s="4">
        <v>1.04</v>
      </c>
      <c r="AJ591" s="3">
        <v>356560053</v>
      </c>
      <c r="AK591" s="3">
        <v>427564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5037</v>
      </c>
      <c r="AR591" s="3">
        <v>5323</v>
      </c>
      <c r="AS591" s="3">
        <v>8610929</v>
      </c>
      <c r="AT591" s="2">
        <v>1620.867</v>
      </c>
      <c r="AV591" s="5" t="s">
        <v>1587</v>
      </c>
      <c r="AX591" s="3">
        <v>0</v>
      </c>
      <c r="AZ591" s="3">
        <v>0</v>
      </c>
      <c r="BA591" s="3">
        <f t="shared" si="240"/>
        <v>6106</v>
      </c>
      <c r="BB591" s="3">
        <f t="shared" si="226"/>
        <v>5037</v>
      </c>
      <c r="BC591" s="3">
        <f t="shared" si="227"/>
        <v>5323</v>
      </c>
      <c r="BD591" s="3">
        <f t="shared" si="228"/>
        <v>6106</v>
      </c>
      <c r="BE591" s="3">
        <f t="shared" si="229"/>
        <v>8610928.9611600004</v>
      </c>
      <c r="BF591" s="3">
        <f t="shared" si="241"/>
        <v>8389707.9611600004</v>
      </c>
      <c r="BG591" s="2">
        <f t="shared" si="230"/>
        <v>1620.8700082589587</v>
      </c>
      <c r="BH591" s="6">
        <f t="shared" si="231"/>
        <v>1.4999999999999999E-2</v>
      </c>
      <c r="BI591" s="3">
        <f t="shared" si="242"/>
        <v>3509627.5542578851</v>
      </c>
      <c r="BJ591" s="3">
        <f t="shared" si="232"/>
        <v>833127184.24510479</v>
      </c>
      <c r="BK591" s="3">
        <f t="shared" si="243"/>
        <v>0</v>
      </c>
      <c r="BL591" s="3">
        <f t="shared" si="244"/>
        <v>0</v>
      </c>
      <c r="BM591" s="3">
        <f t="shared" si="233"/>
        <v>0</v>
      </c>
      <c r="BN591" s="3">
        <f t="shared" si="234"/>
        <v>0</v>
      </c>
      <c r="BO591" s="3">
        <f t="shared" si="245"/>
        <v>0</v>
      </c>
      <c r="BP591" s="3">
        <f t="shared" si="246"/>
        <v>0</v>
      </c>
      <c r="BQ591" s="3">
        <f t="shared" si="235"/>
        <v>517867967.63873732</v>
      </c>
      <c r="BR591" s="3">
        <f t="shared" si="247"/>
        <v>0</v>
      </c>
      <c r="BS591" s="3">
        <f t="shared" si="248"/>
        <v>0</v>
      </c>
      <c r="BT591" s="3">
        <f t="shared" si="236"/>
        <v>0</v>
      </c>
      <c r="BU591" s="3">
        <f t="shared" si="237"/>
        <v>0</v>
      </c>
      <c r="BV591" s="3">
        <f t="shared" si="238"/>
        <v>0</v>
      </c>
      <c r="BW591" s="3">
        <f t="shared" si="249"/>
        <v>0</v>
      </c>
      <c r="BX591" s="3">
        <f t="shared" si="239"/>
        <v>0</v>
      </c>
      <c r="BY591" s="3">
        <f t="shared" si="250"/>
        <v>5116640.4417599998</v>
      </c>
    </row>
    <row r="592" spans="1:77" x14ac:dyDescent="0.25">
      <c r="A592">
        <v>219905</v>
      </c>
      <c r="B592" t="s">
        <v>653</v>
      </c>
      <c r="C592" s="37">
        <v>42779.493055555555</v>
      </c>
      <c r="D592" s="5" t="s">
        <v>75</v>
      </c>
      <c r="E592" s="2">
        <v>172.51400000000001</v>
      </c>
      <c r="F592" s="2">
        <v>25.472000000000001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13.054</v>
      </c>
      <c r="M592" s="2">
        <v>4.9980000000000002</v>
      </c>
      <c r="N592" s="2">
        <v>173.72300000000001</v>
      </c>
      <c r="O592" s="2">
        <v>2.1999999999999999E-2</v>
      </c>
      <c r="P592" s="2">
        <v>11.632999999999999</v>
      </c>
      <c r="Q592" s="2">
        <v>0</v>
      </c>
      <c r="R592" s="3">
        <v>15140</v>
      </c>
      <c r="S592" s="3">
        <v>0</v>
      </c>
      <c r="T592" s="3">
        <v>-863</v>
      </c>
      <c r="U592" s="3">
        <v>-34</v>
      </c>
      <c r="V592" s="3">
        <v>0</v>
      </c>
      <c r="W592" s="3">
        <v>23691</v>
      </c>
      <c r="X592" s="3">
        <v>8515</v>
      </c>
      <c r="Y592" s="4">
        <v>1</v>
      </c>
      <c r="Z592" s="4">
        <v>1.07</v>
      </c>
      <c r="AA592" s="5" t="s">
        <v>75</v>
      </c>
      <c r="AB592" s="3">
        <v>146996</v>
      </c>
      <c r="AC592" s="3">
        <v>1269456</v>
      </c>
      <c r="AD592" s="2">
        <v>534.36882779999996</v>
      </c>
      <c r="AE592" s="3">
        <v>42314156</v>
      </c>
      <c r="AF592" s="3">
        <v>845562</v>
      </c>
      <c r="AG592" s="3">
        <v>93012</v>
      </c>
      <c r="AH592" s="3">
        <v>989308</v>
      </c>
      <c r="AI592" s="4">
        <v>1.17</v>
      </c>
      <c r="AJ592" s="3">
        <v>76796250</v>
      </c>
      <c r="AK592" s="3">
        <v>88250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5140</v>
      </c>
      <c r="AR592" s="3">
        <v>5395</v>
      </c>
      <c r="AS592" s="3">
        <v>1883814</v>
      </c>
      <c r="AT592" s="2">
        <v>350.63400000000001</v>
      </c>
      <c r="AV592" s="5" t="s">
        <v>1912</v>
      </c>
      <c r="BA592" s="3">
        <f t="shared" si="240"/>
        <v>7320</v>
      </c>
      <c r="BB592" s="3">
        <f t="shared" si="226"/>
        <v>5140</v>
      </c>
      <c r="BC592" s="3">
        <f t="shared" si="227"/>
        <v>5395</v>
      </c>
      <c r="BD592" s="3">
        <f t="shared" si="228"/>
        <v>7320</v>
      </c>
      <c r="BE592" s="3">
        <f t="shared" si="229"/>
        <v>1883815.3255999999</v>
      </c>
      <c r="BF592" s="3">
        <f t="shared" si="241"/>
        <v>1845847.3255999999</v>
      </c>
      <c r="BG592" s="2">
        <f t="shared" si="230"/>
        <v>350.62732056984595</v>
      </c>
      <c r="BH592" s="6">
        <f t="shared" si="231"/>
        <v>1.4999999999999999E-2</v>
      </c>
      <c r="BI592" s="3">
        <f t="shared" si="242"/>
        <v>841158.19830471312</v>
      </c>
      <c r="BJ592" s="3">
        <f t="shared" si="232"/>
        <v>180222442.77290082</v>
      </c>
      <c r="BK592" s="3">
        <f t="shared" si="243"/>
        <v>0</v>
      </c>
      <c r="BL592" s="3">
        <f t="shared" si="244"/>
        <v>0</v>
      </c>
      <c r="BM592" s="3">
        <f t="shared" si="233"/>
        <v>0</v>
      </c>
      <c r="BN592" s="3">
        <f t="shared" si="234"/>
        <v>0</v>
      </c>
      <c r="BO592" s="3">
        <f t="shared" si="245"/>
        <v>0</v>
      </c>
      <c r="BP592" s="3">
        <f t="shared" si="246"/>
        <v>0</v>
      </c>
      <c r="BQ592" s="3">
        <f t="shared" si="235"/>
        <v>112025428.92206578</v>
      </c>
      <c r="BR592" s="3">
        <f t="shared" si="247"/>
        <v>0</v>
      </c>
      <c r="BS592" s="3">
        <f t="shared" si="248"/>
        <v>0</v>
      </c>
      <c r="BT592" s="3">
        <f t="shared" si="236"/>
        <v>0</v>
      </c>
      <c r="BU592" s="3">
        <f t="shared" si="237"/>
        <v>0</v>
      </c>
      <c r="BV592" s="3">
        <f t="shared" si="238"/>
        <v>0</v>
      </c>
      <c r="BW592" s="3">
        <f t="shared" si="249"/>
        <v>0</v>
      </c>
      <c r="BX592" s="3">
        <f t="shared" si="239"/>
        <v>0</v>
      </c>
      <c r="BY592" s="3">
        <f t="shared" si="250"/>
        <v>1115852.8255999999</v>
      </c>
    </row>
    <row r="593" spans="1:77" x14ac:dyDescent="0.25">
      <c r="A593">
        <v>61905</v>
      </c>
      <c r="B593" t="s">
        <v>654</v>
      </c>
      <c r="C593" s="37">
        <v>42779.493055555555</v>
      </c>
      <c r="D593" s="5" t="s">
        <v>75</v>
      </c>
      <c r="E593" s="2">
        <v>1886.827</v>
      </c>
      <c r="F593" s="2">
        <v>198.36500000000001</v>
      </c>
      <c r="G593" s="2">
        <v>65</v>
      </c>
      <c r="H593" s="2">
        <v>0</v>
      </c>
      <c r="I593" s="2">
        <v>0</v>
      </c>
      <c r="J593" s="2">
        <v>0</v>
      </c>
      <c r="K593" s="2">
        <v>0</v>
      </c>
      <c r="L593" s="2">
        <v>180</v>
      </c>
      <c r="M593" s="2">
        <v>106.5</v>
      </c>
      <c r="N593" s="2">
        <v>820</v>
      </c>
      <c r="O593" s="2">
        <v>0</v>
      </c>
      <c r="P593" s="2">
        <v>167.6</v>
      </c>
      <c r="Q593" s="2">
        <v>0</v>
      </c>
      <c r="R593" s="3">
        <v>171875</v>
      </c>
      <c r="S593" s="3">
        <v>0</v>
      </c>
      <c r="T593" s="3">
        <v>-8268</v>
      </c>
      <c r="U593" s="3">
        <v>-320</v>
      </c>
      <c r="V593" s="3">
        <v>0</v>
      </c>
      <c r="W593" s="3">
        <v>143889</v>
      </c>
      <c r="X593" s="3">
        <v>98130</v>
      </c>
      <c r="Y593" s="4">
        <v>1</v>
      </c>
      <c r="Z593" s="4">
        <v>1.08</v>
      </c>
      <c r="AA593" s="5" t="s">
        <v>75</v>
      </c>
      <c r="AB593" s="3">
        <v>0</v>
      </c>
      <c r="AC593" s="3">
        <v>2754878</v>
      </c>
      <c r="AD593" s="2">
        <v>1159.8268161999999</v>
      </c>
      <c r="AE593" s="3">
        <v>78179861</v>
      </c>
      <c r="AF593" s="3">
        <v>8430764</v>
      </c>
      <c r="AG593" s="3">
        <v>927384</v>
      </c>
      <c r="AH593" s="3">
        <v>9863994</v>
      </c>
      <c r="AI593" s="4">
        <v>1.17</v>
      </c>
      <c r="AJ593" s="3">
        <v>735719105</v>
      </c>
      <c r="AK593" s="3">
        <v>763572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5140</v>
      </c>
      <c r="AR593" s="3">
        <v>5432</v>
      </c>
      <c r="AS593" s="3">
        <v>15490550</v>
      </c>
      <c r="AT593" s="2">
        <v>2874.5680000000002</v>
      </c>
      <c r="AV593" s="5" t="s">
        <v>1463</v>
      </c>
      <c r="BA593" s="3">
        <f t="shared" si="240"/>
        <v>5855</v>
      </c>
      <c r="BB593" s="3">
        <f t="shared" si="226"/>
        <v>5140</v>
      </c>
      <c r="BC593" s="3">
        <f t="shared" si="227"/>
        <v>5432</v>
      </c>
      <c r="BD593" s="3">
        <f t="shared" si="228"/>
        <v>5855</v>
      </c>
      <c r="BE593" s="3">
        <f t="shared" si="229"/>
        <v>15490549.360000003</v>
      </c>
      <c r="BF593" s="3">
        <f t="shared" si="241"/>
        <v>15183053.360000003</v>
      </c>
      <c r="BG593" s="2">
        <f t="shared" si="230"/>
        <v>2874.5071739798177</v>
      </c>
      <c r="BH593" s="6">
        <f t="shared" si="231"/>
        <v>1.4999999999999999E-2</v>
      </c>
      <c r="BI593" s="3">
        <f t="shared" si="242"/>
        <v>6064099.5659880359</v>
      </c>
      <c r="BJ593" s="3">
        <f t="shared" si="232"/>
        <v>1477496687.4256263</v>
      </c>
      <c r="BK593" s="3">
        <f t="shared" si="243"/>
        <v>0</v>
      </c>
      <c r="BL593" s="3">
        <f t="shared" si="244"/>
        <v>0</v>
      </c>
      <c r="BM593" s="3">
        <f t="shared" si="233"/>
        <v>0</v>
      </c>
      <c r="BN593" s="3">
        <f t="shared" si="234"/>
        <v>0</v>
      </c>
      <c r="BO593" s="3">
        <f t="shared" si="245"/>
        <v>0</v>
      </c>
      <c r="BP593" s="3">
        <f t="shared" si="246"/>
        <v>0</v>
      </c>
      <c r="BQ593" s="3">
        <f t="shared" si="235"/>
        <v>918405042.08655179</v>
      </c>
      <c r="BR593" s="3">
        <f t="shared" si="247"/>
        <v>0</v>
      </c>
      <c r="BS593" s="3">
        <f t="shared" si="248"/>
        <v>0</v>
      </c>
      <c r="BT593" s="3">
        <f t="shared" si="236"/>
        <v>0</v>
      </c>
      <c r="BU593" s="3">
        <f t="shared" si="237"/>
        <v>0</v>
      </c>
      <c r="BV593" s="3">
        <f t="shared" si="238"/>
        <v>0</v>
      </c>
      <c r="BW593" s="3">
        <f t="shared" si="249"/>
        <v>0</v>
      </c>
      <c r="BX593" s="3">
        <f t="shared" si="239"/>
        <v>0</v>
      </c>
      <c r="BY593" s="3">
        <f t="shared" si="250"/>
        <v>8133358.3100000033</v>
      </c>
    </row>
    <row r="594" spans="1:77" x14ac:dyDescent="0.25">
      <c r="A594">
        <v>57839</v>
      </c>
      <c r="B594" t="s">
        <v>655</v>
      </c>
      <c r="C594" s="37">
        <v>42776.52847222222</v>
      </c>
      <c r="D594" s="5" t="s">
        <v>76</v>
      </c>
      <c r="E594" s="2">
        <v>909.98900000000003</v>
      </c>
      <c r="F594" s="2">
        <v>33.863999999999997</v>
      </c>
      <c r="G594" s="2">
        <v>61.902999999999999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994.33</v>
      </c>
      <c r="O594" s="2">
        <v>0</v>
      </c>
      <c r="P594" s="2">
        <v>526.01499999999999</v>
      </c>
      <c r="Q594" s="2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340069</v>
      </c>
      <c r="Y594" s="4">
        <v>0</v>
      </c>
      <c r="Z594" s="4">
        <v>1</v>
      </c>
      <c r="AA594" s="5" t="s">
        <v>75</v>
      </c>
      <c r="AB594" s="3">
        <v>0</v>
      </c>
      <c r="AC594" s="3">
        <v>0</v>
      </c>
      <c r="AD594" s="2">
        <v>0</v>
      </c>
      <c r="AE594" s="3">
        <v>0</v>
      </c>
      <c r="AF594" s="3">
        <v>0</v>
      </c>
      <c r="AG594" s="3">
        <v>0</v>
      </c>
      <c r="AH594" s="3">
        <v>0</v>
      </c>
      <c r="AI594" s="4">
        <v>0</v>
      </c>
      <c r="AJ594" s="3">
        <v>0</v>
      </c>
      <c r="AK594" s="3">
        <v>372423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5050</v>
      </c>
      <c r="AR594" s="3">
        <v>5334</v>
      </c>
      <c r="AS594" s="3">
        <v>8167971</v>
      </c>
      <c r="AT594" s="2">
        <v>1574.4059999999999</v>
      </c>
      <c r="AV594" s="5" t="s">
        <v>2031</v>
      </c>
      <c r="AX594" s="3">
        <v>0</v>
      </c>
      <c r="AZ594" s="3">
        <v>0</v>
      </c>
      <c r="BA594" s="3">
        <f t="shared" si="240"/>
        <v>6465</v>
      </c>
      <c r="BB594" s="3">
        <f t="shared" si="226"/>
        <v>5050</v>
      </c>
      <c r="BC594" s="3">
        <f t="shared" si="227"/>
        <v>5335</v>
      </c>
      <c r="BD594" s="3">
        <f t="shared" si="228"/>
        <v>6465</v>
      </c>
      <c r="BE594" s="3">
        <f t="shared" si="229"/>
        <v>8167970.2170000002</v>
      </c>
      <c r="BF594" s="3">
        <f t="shared" si="241"/>
        <v>8167970.2170000002</v>
      </c>
      <c r="BG594" s="2">
        <f t="shared" si="230"/>
        <v>1574.2179090731859</v>
      </c>
      <c r="BH594" s="6">
        <f t="shared" si="231"/>
        <v>1.4999999999999999E-2</v>
      </c>
      <c r="BI594" s="3">
        <f t="shared" si="242"/>
        <v>0</v>
      </c>
      <c r="BJ594" s="3">
        <f t="shared" si="232"/>
        <v>809148005.26361752</v>
      </c>
      <c r="BK594" s="3">
        <f t="shared" si="243"/>
        <v>0</v>
      </c>
      <c r="BL594" s="3">
        <f t="shared" si="244"/>
        <v>0</v>
      </c>
      <c r="BM594" s="3">
        <f t="shared" si="233"/>
        <v>0</v>
      </c>
      <c r="BN594" s="3">
        <f t="shared" si="234"/>
        <v>0</v>
      </c>
      <c r="BO594" s="3">
        <f t="shared" si="245"/>
        <v>0</v>
      </c>
      <c r="BP594" s="3">
        <f t="shared" si="246"/>
        <v>0</v>
      </c>
      <c r="BQ594" s="3">
        <f t="shared" si="235"/>
        <v>502962621.94888288</v>
      </c>
      <c r="BR594" s="3">
        <f t="shared" si="247"/>
        <v>0</v>
      </c>
      <c r="BS594" s="3">
        <f t="shared" si="248"/>
        <v>0</v>
      </c>
      <c r="BT594" s="3">
        <f t="shared" si="236"/>
        <v>0</v>
      </c>
      <c r="BU594" s="3">
        <f t="shared" si="237"/>
        <v>0</v>
      </c>
      <c r="BV594" s="3">
        <f t="shared" si="238"/>
        <v>0</v>
      </c>
      <c r="BW594" s="3">
        <f t="shared" si="249"/>
        <v>0</v>
      </c>
      <c r="BX594" s="3">
        <f t="shared" si="239"/>
        <v>0</v>
      </c>
      <c r="BY594" s="3">
        <f t="shared" si="250"/>
        <v>8167970.2170000002</v>
      </c>
    </row>
    <row r="595" spans="1:77" x14ac:dyDescent="0.25">
      <c r="A595">
        <v>101833</v>
      </c>
      <c r="B595" t="s">
        <v>656</v>
      </c>
      <c r="C595" s="37">
        <v>42613.316666666666</v>
      </c>
      <c r="D595" s="5" t="s">
        <v>76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4">
        <v>0</v>
      </c>
      <c r="Z595" s="4">
        <v>1</v>
      </c>
      <c r="AA595" s="5" t="s">
        <v>75</v>
      </c>
      <c r="AB595" s="3">
        <v>0</v>
      </c>
      <c r="AC595" s="3">
        <v>0</v>
      </c>
      <c r="AD595" s="2">
        <v>0</v>
      </c>
      <c r="AE595" s="3">
        <v>0</v>
      </c>
      <c r="AF595" s="3">
        <v>0</v>
      </c>
      <c r="AG595" s="3">
        <v>0</v>
      </c>
      <c r="AH595" s="3">
        <v>0</v>
      </c>
      <c r="AI595" s="4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4990</v>
      </c>
      <c r="AR595" s="3">
        <v>5272</v>
      </c>
      <c r="AS595" s="3">
        <v>0</v>
      </c>
      <c r="AT595" s="2">
        <v>0</v>
      </c>
      <c r="AV595" s="5" t="s">
        <v>1316</v>
      </c>
      <c r="AX595" s="3">
        <v>0</v>
      </c>
      <c r="AZ595" s="3">
        <v>0</v>
      </c>
      <c r="BA595" s="3">
        <f t="shared" si="240"/>
        <v>6386</v>
      </c>
      <c r="BB595" s="3">
        <f t="shared" si="226"/>
        <v>4990</v>
      </c>
      <c r="BC595" s="3">
        <f t="shared" si="227"/>
        <v>5272</v>
      </c>
      <c r="BD595" s="3">
        <f t="shared" si="228"/>
        <v>6386</v>
      </c>
      <c r="BE595" s="3">
        <f t="shared" si="229"/>
        <v>0</v>
      </c>
      <c r="BF595" s="3">
        <f t="shared" si="241"/>
        <v>0</v>
      </c>
      <c r="BG595" s="2">
        <f t="shared" si="230"/>
        <v>0</v>
      </c>
      <c r="BH595" s="6">
        <f t="shared" si="231"/>
        <v>1.4999999999999999E-2</v>
      </c>
      <c r="BI595" s="3">
        <f t="shared" si="242"/>
        <v>0</v>
      </c>
      <c r="BJ595" s="3">
        <f t="shared" si="232"/>
        <v>0</v>
      </c>
      <c r="BK595" s="3">
        <f t="shared" si="243"/>
        <v>0</v>
      </c>
      <c r="BL595" s="3">
        <f t="shared" si="244"/>
        <v>0</v>
      </c>
      <c r="BM595" s="3">
        <f t="shared" si="233"/>
        <v>0</v>
      </c>
      <c r="BN595" s="3">
        <f t="shared" si="234"/>
        <v>0</v>
      </c>
      <c r="BO595" s="3">
        <f t="shared" si="245"/>
        <v>0</v>
      </c>
      <c r="BP595" s="3">
        <f t="shared" si="246"/>
        <v>0</v>
      </c>
      <c r="BQ595" s="3">
        <f t="shared" si="235"/>
        <v>0</v>
      </c>
      <c r="BR595" s="3">
        <f t="shared" si="247"/>
        <v>0</v>
      </c>
      <c r="BS595" s="3">
        <f t="shared" si="248"/>
        <v>0</v>
      </c>
      <c r="BT595" s="3">
        <f t="shared" si="236"/>
        <v>0</v>
      </c>
      <c r="BU595" s="3">
        <f t="shared" si="237"/>
        <v>0</v>
      </c>
      <c r="BV595" s="3">
        <f t="shared" si="238"/>
        <v>0</v>
      </c>
      <c r="BW595" s="3">
        <f t="shared" si="249"/>
        <v>0</v>
      </c>
      <c r="BX595" s="3">
        <f t="shared" si="239"/>
        <v>0</v>
      </c>
      <c r="BY595" s="3">
        <f t="shared" si="250"/>
        <v>0</v>
      </c>
    </row>
    <row r="596" spans="1:77" x14ac:dyDescent="0.25">
      <c r="A596">
        <v>71807</v>
      </c>
      <c r="B596" t="s">
        <v>657</v>
      </c>
      <c r="C596" s="37">
        <v>42776.52847222222</v>
      </c>
      <c r="D596" s="5" t="s">
        <v>76</v>
      </c>
      <c r="E596" s="2">
        <v>232.33</v>
      </c>
      <c r="F596" s="2">
        <v>3.8050000000000002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241.67</v>
      </c>
      <c r="O596" s="2">
        <v>0</v>
      </c>
      <c r="P596" s="2">
        <v>178.1</v>
      </c>
      <c r="Q596" s="2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115142</v>
      </c>
      <c r="Y596" s="4">
        <v>0</v>
      </c>
      <c r="Z596" s="4">
        <v>1</v>
      </c>
      <c r="AA596" s="5" t="s">
        <v>75</v>
      </c>
      <c r="AB596" s="3">
        <v>0</v>
      </c>
      <c r="AC596" s="3">
        <v>0</v>
      </c>
      <c r="AD596" s="2">
        <v>0</v>
      </c>
      <c r="AE596" s="3">
        <v>0</v>
      </c>
      <c r="AF596" s="3">
        <v>0</v>
      </c>
      <c r="AG596" s="3">
        <v>0</v>
      </c>
      <c r="AH596" s="3">
        <v>0</v>
      </c>
      <c r="AI596" s="4">
        <v>0</v>
      </c>
      <c r="AJ596" s="3">
        <v>0</v>
      </c>
      <c r="AK596" s="3">
        <v>90358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5050</v>
      </c>
      <c r="AR596" s="3">
        <v>5334</v>
      </c>
      <c r="AS596" s="3">
        <v>1954233</v>
      </c>
      <c r="AT596" s="2">
        <v>376.68599999999998</v>
      </c>
      <c r="AV596" s="5" t="s">
        <v>2031</v>
      </c>
      <c r="AX596" s="3">
        <v>0</v>
      </c>
      <c r="AZ596" s="3">
        <v>0</v>
      </c>
      <c r="BA596" s="3">
        <f t="shared" si="240"/>
        <v>6465</v>
      </c>
      <c r="BB596" s="3">
        <f t="shared" si="226"/>
        <v>5050</v>
      </c>
      <c r="BC596" s="3">
        <f t="shared" si="227"/>
        <v>5335</v>
      </c>
      <c r="BD596" s="3">
        <f t="shared" si="228"/>
        <v>6465</v>
      </c>
      <c r="BE596" s="3">
        <f t="shared" si="229"/>
        <v>1954233.7350000003</v>
      </c>
      <c r="BF596" s="3">
        <f t="shared" si="241"/>
        <v>1954233.7350000003</v>
      </c>
      <c r="BG596" s="2">
        <f t="shared" si="230"/>
        <v>376.6406662146112</v>
      </c>
      <c r="BH596" s="6">
        <f t="shared" si="231"/>
        <v>1.4999999999999999E-2</v>
      </c>
      <c r="BI596" s="3">
        <f t="shared" si="242"/>
        <v>0</v>
      </c>
      <c r="BJ596" s="3">
        <f t="shared" si="232"/>
        <v>193593302.43431017</v>
      </c>
      <c r="BK596" s="3">
        <f t="shared" si="243"/>
        <v>0</v>
      </c>
      <c r="BL596" s="3">
        <f t="shared" si="244"/>
        <v>0</v>
      </c>
      <c r="BM596" s="3">
        <f t="shared" si="233"/>
        <v>0</v>
      </c>
      <c r="BN596" s="3">
        <f t="shared" si="234"/>
        <v>0</v>
      </c>
      <c r="BO596" s="3">
        <f t="shared" si="245"/>
        <v>0</v>
      </c>
      <c r="BP596" s="3">
        <f t="shared" si="246"/>
        <v>0</v>
      </c>
      <c r="BQ596" s="3">
        <f t="shared" si="235"/>
        <v>120336692.85556827</v>
      </c>
      <c r="BR596" s="3">
        <f t="shared" si="247"/>
        <v>0</v>
      </c>
      <c r="BS596" s="3">
        <f t="shared" si="248"/>
        <v>0</v>
      </c>
      <c r="BT596" s="3">
        <f t="shared" si="236"/>
        <v>0</v>
      </c>
      <c r="BU596" s="3">
        <f t="shared" si="237"/>
        <v>0</v>
      </c>
      <c r="BV596" s="3">
        <f t="shared" si="238"/>
        <v>0</v>
      </c>
      <c r="BW596" s="3">
        <f t="shared" si="249"/>
        <v>0</v>
      </c>
      <c r="BX596" s="3">
        <f t="shared" si="239"/>
        <v>0</v>
      </c>
      <c r="BY596" s="3">
        <f t="shared" si="250"/>
        <v>1954233.7350000003</v>
      </c>
    </row>
    <row r="597" spans="1:77" x14ac:dyDescent="0.25">
      <c r="A597">
        <v>31905</v>
      </c>
      <c r="B597" t="s">
        <v>658</v>
      </c>
      <c r="C597" s="37">
        <v>42779.493055555555</v>
      </c>
      <c r="D597" s="5" t="s">
        <v>75</v>
      </c>
      <c r="E597" s="2">
        <v>3017.6</v>
      </c>
      <c r="F597" s="2">
        <v>161</v>
      </c>
      <c r="G597" s="2">
        <v>115</v>
      </c>
      <c r="H597" s="2">
        <v>1.8</v>
      </c>
      <c r="I597" s="2">
        <v>0</v>
      </c>
      <c r="J597" s="2">
        <v>0</v>
      </c>
      <c r="K597" s="2">
        <v>0</v>
      </c>
      <c r="L597" s="2">
        <v>290</v>
      </c>
      <c r="M597" s="2">
        <v>168</v>
      </c>
      <c r="N597" s="2">
        <v>3360</v>
      </c>
      <c r="O597" s="2">
        <v>0.51</v>
      </c>
      <c r="P597" s="2">
        <v>440</v>
      </c>
      <c r="Q597" s="2">
        <v>0</v>
      </c>
      <c r="R597" s="3">
        <v>250250</v>
      </c>
      <c r="S597" s="3">
        <v>0</v>
      </c>
      <c r="T597" s="3">
        <v>-4146</v>
      </c>
      <c r="U597" s="3">
        <v>-161</v>
      </c>
      <c r="V597" s="3">
        <v>0</v>
      </c>
      <c r="W597" s="3">
        <v>122211</v>
      </c>
      <c r="X597" s="3">
        <v>237292</v>
      </c>
      <c r="Y597" s="4">
        <v>0.9093</v>
      </c>
      <c r="Z597" s="4">
        <v>1.1399999999999999</v>
      </c>
      <c r="AA597" s="5" t="s">
        <v>75</v>
      </c>
      <c r="AB597" s="3">
        <v>0</v>
      </c>
      <c r="AC597" s="3">
        <v>7150361</v>
      </c>
      <c r="AD597" s="2">
        <v>2971.3819721</v>
      </c>
      <c r="AE597" s="3">
        <v>104640899</v>
      </c>
      <c r="AF597" s="3">
        <v>3476539</v>
      </c>
      <c r="AG597" s="3">
        <v>767339</v>
      </c>
      <c r="AH597" s="3">
        <v>4473277</v>
      </c>
      <c r="AI597" s="4">
        <v>1.17</v>
      </c>
      <c r="AJ597" s="3">
        <v>368886103</v>
      </c>
      <c r="AK597" s="3">
        <v>1312147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4674</v>
      </c>
      <c r="AR597" s="3">
        <v>5138</v>
      </c>
      <c r="AS597" s="3">
        <v>24319489</v>
      </c>
      <c r="AT597" s="2">
        <v>4893.1000000000004</v>
      </c>
      <c r="AV597" s="5" t="s">
        <v>2044</v>
      </c>
      <c r="BA597" s="3">
        <f t="shared" si="240"/>
        <v>5393</v>
      </c>
      <c r="BB597" s="3">
        <f t="shared" si="226"/>
        <v>4674</v>
      </c>
      <c r="BC597" s="3">
        <f t="shared" si="227"/>
        <v>5138</v>
      </c>
      <c r="BD597" s="3">
        <f t="shared" si="228"/>
        <v>5393</v>
      </c>
      <c r="BE597" s="3">
        <f t="shared" si="229"/>
        <v>24319486.816299994</v>
      </c>
      <c r="BF597" s="3">
        <f t="shared" si="241"/>
        <v>23951171.816299994</v>
      </c>
      <c r="BG597" s="2">
        <f t="shared" si="230"/>
        <v>4892.9581601195023</v>
      </c>
      <c r="BH597" s="6">
        <f t="shared" si="231"/>
        <v>1.4999999999999999E-2</v>
      </c>
      <c r="BI597" s="3">
        <f t="shared" si="242"/>
        <v>10462312.672723893</v>
      </c>
      <c r="BJ597" s="3">
        <f t="shared" si="232"/>
        <v>2514980494.301424</v>
      </c>
      <c r="BK597" s="3">
        <f t="shared" si="243"/>
        <v>0</v>
      </c>
      <c r="BL597" s="3">
        <f t="shared" si="244"/>
        <v>0</v>
      </c>
      <c r="BM597" s="3">
        <f t="shared" si="233"/>
        <v>0</v>
      </c>
      <c r="BN597" s="3">
        <f t="shared" si="234"/>
        <v>0</v>
      </c>
      <c r="BO597" s="3">
        <f t="shared" si="245"/>
        <v>0</v>
      </c>
      <c r="BP597" s="3">
        <f t="shared" si="246"/>
        <v>0</v>
      </c>
      <c r="BQ597" s="3">
        <f t="shared" si="235"/>
        <v>1563300132.158181</v>
      </c>
      <c r="BR597" s="3">
        <f t="shared" si="247"/>
        <v>0</v>
      </c>
      <c r="BS597" s="3">
        <f t="shared" si="248"/>
        <v>0</v>
      </c>
      <c r="BT597" s="3">
        <f t="shared" si="236"/>
        <v>0</v>
      </c>
      <c r="BU597" s="3">
        <f t="shared" si="237"/>
        <v>0</v>
      </c>
      <c r="BV597" s="3">
        <f t="shared" si="238"/>
        <v>0</v>
      </c>
      <c r="BW597" s="3">
        <f t="shared" si="249"/>
        <v>0</v>
      </c>
      <c r="BX597" s="3">
        <f t="shared" si="239"/>
        <v>0</v>
      </c>
      <c r="BY597" s="3">
        <f t="shared" si="250"/>
        <v>20965205.481720995</v>
      </c>
    </row>
    <row r="598" spans="1:77" x14ac:dyDescent="0.25">
      <c r="A598">
        <v>125906</v>
      </c>
      <c r="B598" t="s">
        <v>659</v>
      </c>
      <c r="C598" s="37">
        <v>42776.52847222222</v>
      </c>
      <c r="D598" s="5" t="s">
        <v>75</v>
      </c>
      <c r="E598" s="2">
        <v>106</v>
      </c>
      <c r="F598" s="2">
        <v>5</v>
      </c>
      <c r="G598" s="2">
        <v>2.5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4</v>
      </c>
      <c r="N598" s="2">
        <v>54</v>
      </c>
      <c r="O598" s="2">
        <v>0</v>
      </c>
      <c r="P598" s="2">
        <v>1</v>
      </c>
      <c r="Q598" s="2">
        <v>0</v>
      </c>
      <c r="R598" s="3">
        <v>0</v>
      </c>
      <c r="S598" s="3">
        <v>0</v>
      </c>
      <c r="T598" s="3">
        <v>-653</v>
      </c>
      <c r="U598" s="3">
        <v>-26</v>
      </c>
      <c r="V598" s="3">
        <v>0</v>
      </c>
      <c r="W598" s="3">
        <v>4361</v>
      </c>
      <c r="X598" s="3">
        <v>771</v>
      </c>
      <c r="Y598" s="4">
        <v>1</v>
      </c>
      <c r="Z598" s="4">
        <v>1.1299999999999999</v>
      </c>
      <c r="AA598" s="5" t="s">
        <v>75</v>
      </c>
      <c r="AB598" s="3">
        <v>202827</v>
      </c>
      <c r="AC598" s="3">
        <v>280666</v>
      </c>
      <c r="AD598" s="2">
        <v>103.0163484</v>
      </c>
      <c r="AE598" s="3">
        <v>37728603</v>
      </c>
      <c r="AF598" s="3">
        <v>616645</v>
      </c>
      <c r="AG598" s="3">
        <v>0</v>
      </c>
      <c r="AH598" s="3">
        <v>641311</v>
      </c>
      <c r="AI598" s="4">
        <v>1.04</v>
      </c>
      <c r="AJ598" s="3">
        <v>58052113</v>
      </c>
      <c r="AK598" s="3">
        <v>43265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5140</v>
      </c>
      <c r="AR598" s="3">
        <v>5614</v>
      </c>
      <c r="AS598" s="3">
        <v>968559</v>
      </c>
      <c r="AT598" s="2">
        <v>179.79499999999999</v>
      </c>
      <c r="AU598" s="2">
        <v>179.79499999999999</v>
      </c>
      <c r="AV598" s="5" t="s">
        <v>1383</v>
      </c>
      <c r="AW598" s="3">
        <v>0</v>
      </c>
      <c r="AX598" s="3">
        <v>0</v>
      </c>
      <c r="AY598" s="3">
        <v>0</v>
      </c>
      <c r="AZ598" s="3">
        <v>0</v>
      </c>
      <c r="BA598" s="3">
        <f t="shared" si="240"/>
        <v>7711</v>
      </c>
      <c r="BB598" s="3">
        <f t="shared" si="226"/>
        <v>5140</v>
      </c>
      <c r="BC598" s="3">
        <f t="shared" si="227"/>
        <v>5614</v>
      </c>
      <c r="BD598" s="3">
        <f t="shared" si="228"/>
        <v>7711</v>
      </c>
      <c r="BE598" s="3">
        <f t="shared" si="229"/>
        <v>968559.42999999993</v>
      </c>
      <c r="BF598" s="3">
        <f t="shared" si="241"/>
        <v>964851.42999999993</v>
      </c>
      <c r="BG598" s="2">
        <f t="shared" si="230"/>
        <v>179.7897605593437</v>
      </c>
      <c r="BH598" s="6">
        <f t="shared" si="231"/>
        <v>1.4999999999999999E-2</v>
      </c>
      <c r="BI598" s="3">
        <f t="shared" si="242"/>
        <v>800553.40409049846</v>
      </c>
      <c r="BJ598" s="3">
        <f t="shared" si="232"/>
        <v>93016681.237181723</v>
      </c>
      <c r="BK598" s="3">
        <f t="shared" si="243"/>
        <v>0</v>
      </c>
      <c r="BL598" s="3">
        <f t="shared" si="244"/>
        <v>0</v>
      </c>
      <c r="BM598" s="3">
        <f t="shared" si="233"/>
        <v>0</v>
      </c>
      <c r="BN598" s="3">
        <f t="shared" si="234"/>
        <v>0</v>
      </c>
      <c r="BO598" s="3">
        <f t="shared" si="245"/>
        <v>0</v>
      </c>
      <c r="BP598" s="3">
        <f t="shared" si="246"/>
        <v>0</v>
      </c>
      <c r="BQ598" s="3">
        <f t="shared" si="235"/>
        <v>60062683.968271255</v>
      </c>
      <c r="BR598" s="3">
        <f t="shared" si="247"/>
        <v>0</v>
      </c>
      <c r="BS598" s="3">
        <f t="shared" si="248"/>
        <v>0</v>
      </c>
      <c r="BT598" s="3">
        <f t="shared" si="236"/>
        <v>0</v>
      </c>
      <c r="BU598" s="3">
        <f t="shared" si="237"/>
        <v>0</v>
      </c>
      <c r="BV598" s="3">
        <f t="shared" si="238"/>
        <v>0</v>
      </c>
      <c r="BW598" s="3">
        <f t="shared" si="249"/>
        <v>0</v>
      </c>
      <c r="BX598" s="3">
        <f t="shared" si="239"/>
        <v>0</v>
      </c>
      <c r="BY598" s="3">
        <f t="shared" si="250"/>
        <v>388038.29999999993</v>
      </c>
    </row>
    <row r="599" spans="1:77" x14ac:dyDescent="0.25">
      <c r="A599">
        <v>75902</v>
      </c>
      <c r="B599" t="s">
        <v>660</v>
      </c>
      <c r="C599" s="37">
        <v>42776.52847222222</v>
      </c>
      <c r="D599" s="5" t="s">
        <v>75</v>
      </c>
      <c r="E599" s="2">
        <v>1721.1949999999999</v>
      </c>
      <c r="F599" s="2">
        <v>99.497</v>
      </c>
      <c r="G599" s="2">
        <v>48.84</v>
      </c>
      <c r="H599" s="2">
        <v>0</v>
      </c>
      <c r="I599" s="2">
        <v>0</v>
      </c>
      <c r="J599" s="2">
        <v>0</v>
      </c>
      <c r="K599" s="2">
        <v>0</v>
      </c>
      <c r="L599" s="2">
        <v>69.513999999999996</v>
      </c>
      <c r="M599" s="2">
        <v>91.108999999999995</v>
      </c>
      <c r="N599" s="2">
        <v>1034.1759999999999</v>
      </c>
      <c r="O599" s="2">
        <v>0.188999999999999</v>
      </c>
      <c r="P599" s="2">
        <v>203.99799999999999</v>
      </c>
      <c r="Q599" s="2">
        <v>0</v>
      </c>
      <c r="R599" s="3">
        <v>161725</v>
      </c>
      <c r="S599" s="3">
        <v>0</v>
      </c>
      <c r="T599" s="3">
        <v>-11597</v>
      </c>
      <c r="U599" s="3">
        <v>-449</v>
      </c>
      <c r="V599" s="3">
        <v>0</v>
      </c>
      <c r="W599" s="3">
        <v>205434</v>
      </c>
      <c r="X599" s="3">
        <v>121236</v>
      </c>
      <c r="Y599" s="4">
        <v>1</v>
      </c>
      <c r="Z599" s="4">
        <v>1.0966</v>
      </c>
      <c r="AA599" s="5" t="s">
        <v>76</v>
      </c>
      <c r="AB599" s="3">
        <v>1616039</v>
      </c>
      <c r="AC599" s="3">
        <v>5245316</v>
      </c>
      <c r="AD599" s="2">
        <v>2214.9659046000002</v>
      </c>
      <c r="AE599" s="3">
        <v>408542329</v>
      </c>
      <c r="AF599" s="3">
        <v>11026385</v>
      </c>
      <c r="AG599" s="3">
        <v>0</v>
      </c>
      <c r="AH599" s="3">
        <v>11467440</v>
      </c>
      <c r="AI599" s="4">
        <v>1.04</v>
      </c>
      <c r="AJ599" s="3">
        <v>1032019318</v>
      </c>
      <c r="AK599" s="3">
        <v>737176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5140</v>
      </c>
      <c r="AR599" s="3">
        <v>5493</v>
      </c>
      <c r="AS599" s="3">
        <v>13470620</v>
      </c>
      <c r="AT599" s="2">
        <v>2469.6660000000002</v>
      </c>
      <c r="AU599" s="2">
        <v>2469.6660000000002</v>
      </c>
      <c r="AV599" s="5" t="s">
        <v>1369</v>
      </c>
      <c r="AW599" s="3">
        <v>0</v>
      </c>
      <c r="AX599" s="3">
        <v>0</v>
      </c>
      <c r="AY599" s="3">
        <v>0</v>
      </c>
      <c r="AZ599" s="3">
        <v>0</v>
      </c>
      <c r="BA599" s="3">
        <f t="shared" si="240"/>
        <v>5943</v>
      </c>
      <c r="BB599" s="3">
        <f t="shared" si="226"/>
        <v>5140</v>
      </c>
      <c r="BC599" s="3">
        <f t="shared" si="227"/>
        <v>5493</v>
      </c>
      <c r="BD599" s="3">
        <f t="shared" si="228"/>
        <v>5943</v>
      </c>
      <c r="BE599" s="3">
        <f t="shared" si="229"/>
        <v>13470621.462210001</v>
      </c>
      <c r="BF599" s="3">
        <f t="shared" si="241"/>
        <v>13115059.462210001</v>
      </c>
      <c r="BG599" s="2">
        <f t="shared" si="230"/>
        <v>2469.5815059576876</v>
      </c>
      <c r="BH599" s="6">
        <f t="shared" si="231"/>
        <v>1.4999999999999999E-2</v>
      </c>
      <c r="BI599" s="3">
        <f t="shared" si="242"/>
        <v>6912908.0841928627</v>
      </c>
      <c r="BJ599" s="3">
        <f t="shared" si="232"/>
        <v>1269364894.0622513</v>
      </c>
      <c r="BK599" s="3">
        <f t="shared" si="243"/>
        <v>0</v>
      </c>
      <c r="BL599" s="3">
        <f t="shared" si="244"/>
        <v>0</v>
      </c>
      <c r="BM599" s="3">
        <f t="shared" si="233"/>
        <v>0</v>
      </c>
      <c r="BN599" s="3">
        <f t="shared" si="234"/>
        <v>0</v>
      </c>
      <c r="BO599" s="3">
        <f t="shared" si="245"/>
        <v>0</v>
      </c>
      <c r="BP599" s="3">
        <f t="shared" si="246"/>
        <v>0</v>
      </c>
      <c r="BQ599" s="3">
        <f t="shared" si="235"/>
        <v>789031291.15348113</v>
      </c>
      <c r="BR599" s="3">
        <f t="shared" si="247"/>
        <v>242988026.84651887</v>
      </c>
      <c r="BS599" s="3">
        <f t="shared" si="248"/>
        <v>0</v>
      </c>
      <c r="BT599" s="3">
        <f t="shared" si="236"/>
        <v>0</v>
      </c>
      <c r="BU599" s="3">
        <f t="shared" si="237"/>
        <v>0</v>
      </c>
      <c r="BV599" s="3">
        <f t="shared" si="238"/>
        <v>0</v>
      </c>
      <c r="BW599" s="3">
        <f t="shared" si="249"/>
        <v>0</v>
      </c>
      <c r="BX599" s="3">
        <f t="shared" si="239"/>
        <v>0</v>
      </c>
      <c r="BY599" s="3">
        <f t="shared" si="250"/>
        <v>3150428.2822100017</v>
      </c>
    </row>
    <row r="600" spans="1:77" x14ac:dyDescent="0.25">
      <c r="A600">
        <v>108912</v>
      </c>
      <c r="B600" t="s">
        <v>661</v>
      </c>
      <c r="C600" s="37">
        <v>42779.493055555555</v>
      </c>
      <c r="D600" s="5" t="s">
        <v>75</v>
      </c>
      <c r="E600" s="2">
        <v>26074.766</v>
      </c>
      <c r="F600" s="2">
        <v>2030.16</v>
      </c>
      <c r="G600" s="2">
        <v>124.73099999999999</v>
      </c>
      <c r="H600" s="2">
        <v>0.377999999999999</v>
      </c>
      <c r="I600" s="2">
        <v>0</v>
      </c>
      <c r="J600" s="2">
        <v>0</v>
      </c>
      <c r="K600" s="2">
        <v>0</v>
      </c>
      <c r="L600" s="2">
        <v>1222.0419999999999</v>
      </c>
      <c r="M600" s="2">
        <v>1397.252</v>
      </c>
      <c r="N600" s="2">
        <v>27665.58</v>
      </c>
      <c r="O600" s="2">
        <v>10.407</v>
      </c>
      <c r="P600" s="2">
        <v>13050.252</v>
      </c>
      <c r="Q600" s="2">
        <v>0</v>
      </c>
      <c r="R600" s="3">
        <v>1854498</v>
      </c>
      <c r="S600" s="3">
        <v>0</v>
      </c>
      <c r="T600" s="3">
        <v>-24385</v>
      </c>
      <c r="U600" s="3">
        <v>-943</v>
      </c>
      <c r="V600" s="3">
        <v>0</v>
      </c>
      <c r="W600" s="3">
        <v>2185421</v>
      </c>
      <c r="X600" s="3">
        <v>7660498</v>
      </c>
      <c r="Y600" s="4">
        <v>1</v>
      </c>
      <c r="Z600" s="4">
        <v>1.2</v>
      </c>
      <c r="AA600" s="5" t="s">
        <v>75</v>
      </c>
      <c r="AB600" s="3">
        <v>0</v>
      </c>
      <c r="AC600" s="3">
        <v>36593434</v>
      </c>
      <c r="AD600" s="2">
        <v>14722.083805800001</v>
      </c>
      <c r="AE600" s="3">
        <v>529978946</v>
      </c>
      <c r="AF600" s="3">
        <v>22547367</v>
      </c>
      <c r="AG600" s="3">
        <v>2480210</v>
      </c>
      <c r="AH600" s="3">
        <v>26380419</v>
      </c>
      <c r="AI600" s="4">
        <v>1.17</v>
      </c>
      <c r="AJ600" s="3">
        <v>2169995148</v>
      </c>
      <c r="AK600" s="3">
        <v>10463370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5140</v>
      </c>
      <c r="AR600" s="3">
        <v>5870</v>
      </c>
      <c r="AS600" s="3">
        <v>220760179</v>
      </c>
      <c r="AT600" s="2">
        <v>39546.347000000002</v>
      </c>
      <c r="AV600" s="5" t="s">
        <v>1467</v>
      </c>
      <c r="BA600" s="3">
        <f t="shared" si="240"/>
        <v>5870</v>
      </c>
      <c r="BB600" s="3">
        <f t="shared" si="226"/>
        <v>5140</v>
      </c>
      <c r="BC600" s="3">
        <f t="shared" si="227"/>
        <v>5870</v>
      </c>
      <c r="BD600" s="3">
        <f t="shared" si="228"/>
        <v>5870</v>
      </c>
      <c r="BE600" s="3">
        <f t="shared" si="229"/>
        <v>220760179.81569993</v>
      </c>
      <c r="BF600" s="3">
        <f t="shared" si="241"/>
        <v>216744645.81569993</v>
      </c>
      <c r="BG600" s="2">
        <f t="shared" si="230"/>
        <v>39546.174746466175</v>
      </c>
      <c r="BH600" s="6">
        <f t="shared" si="231"/>
        <v>1.4999999999999999E-2</v>
      </c>
      <c r="BI600" s="3">
        <f t="shared" si="242"/>
        <v>87833199.604308084</v>
      </c>
      <c r="BJ600" s="3">
        <f t="shared" si="232"/>
        <v>20326733819.683613</v>
      </c>
      <c r="BK600" s="3">
        <f t="shared" si="243"/>
        <v>0</v>
      </c>
      <c r="BL600" s="3">
        <f t="shared" si="244"/>
        <v>0</v>
      </c>
      <c r="BM600" s="3">
        <f t="shared" si="233"/>
        <v>0</v>
      </c>
      <c r="BN600" s="3">
        <f t="shared" si="234"/>
        <v>0</v>
      </c>
      <c r="BO600" s="3">
        <f t="shared" si="245"/>
        <v>0</v>
      </c>
      <c r="BP600" s="3">
        <f t="shared" si="246"/>
        <v>0</v>
      </c>
      <c r="BQ600" s="3">
        <f t="shared" si="235"/>
        <v>12635002831.495943</v>
      </c>
      <c r="BR600" s="3">
        <f t="shared" si="247"/>
        <v>0</v>
      </c>
      <c r="BS600" s="3">
        <f t="shared" si="248"/>
        <v>0</v>
      </c>
      <c r="BT600" s="3">
        <f t="shared" si="236"/>
        <v>0</v>
      </c>
      <c r="BU600" s="3">
        <f t="shared" si="237"/>
        <v>0</v>
      </c>
      <c r="BV600" s="3">
        <f t="shared" si="238"/>
        <v>0</v>
      </c>
      <c r="BW600" s="3">
        <f t="shared" si="249"/>
        <v>0</v>
      </c>
      <c r="BX600" s="3">
        <f t="shared" si="239"/>
        <v>0</v>
      </c>
      <c r="BY600" s="3">
        <f t="shared" si="250"/>
        <v>199060228.33569995</v>
      </c>
    </row>
    <row r="601" spans="1:77" x14ac:dyDescent="0.25">
      <c r="A601">
        <v>84904</v>
      </c>
      <c r="B601" t="s">
        <v>662</v>
      </c>
      <c r="C601" s="37">
        <v>42628.599305555559</v>
      </c>
      <c r="D601" s="5" t="s">
        <v>75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4">
        <v>1</v>
      </c>
      <c r="Z601" s="4">
        <v>1.1399999999999999</v>
      </c>
      <c r="AA601" s="5" t="s">
        <v>75</v>
      </c>
      <c r="AB601" s="3">
        <v>6867293</v>
      </c>
      <c r="AC601" s="3">
        <v>12888095</v>
      </c>
      <c r="AD601" s="2">
        <v>5494.9437112999904</v>
      </c>
      <c r="AE601" s="3">
        <v>1226486564</v>
      </c>
      <c r="AF601" s="3">
        <v>0</v>
      </c>
      <c r="AG601" s="3">
        <v>0</v>
      </c>
      <c r="AH601" s="3">
        <v>0</v>
      </c>
      <c r="AI601" s="4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5140</v>
      </c>
      <c r="AR601" s="3">
        <v>5651</v>
      </c>
      <c r="AS601" s="3">
        <v>0</v>
      </c>
      <c r="AT601" s="2">
        <v>0</v>
      </c>
      <c r="AV601" s="5" t="s">
        <v>1541</v>
      </c>
      <c r="AX601" s="3">
        <v>0</v>
      </c>
      <c r="AZ601" s="3">
        <v>0</v>
      </c>
      <c r="BA601" s="3">
        <f t="shared" si="240"/>
        <v>7911</v>
      </c>
      <c r="BB601" s="3">
        <f t="shared" si="226"/>
        <v>5140</v>
      </c>
      <c r="BC601" s="3">
        <f t="shared" si="227"/>
        <v>5651</v>
      </c>
      <c r="BD601" s="3">
        <f t="shared" si="228"/>
        <v>7911</v>
      </c>
      <c r="BE601" s="3">
        <f t="shared" si="229"/>
        <v>0</v>
      </c>
      <c r="BF601" s="3">
        <f t="shared" si="241"/>
        <v>0</v>
      </c>
      <c r="BG601" s="2">
        <f t="shared" si="230"/>
        <v>0</v>
      </c>
      <c r="BH601" s="6">
        <f t="shared" si="231"/>
        <v>1.4999999999999999E-2</v>
      </c>
      <c r="BI601" s="3">
        <f t="shared" si="242"/>
        <v>0</v>
      </c>
      <c r="BJ601" s="3">
        <f t="shared" si="232"/>
        <v>0</v>
      </c>
      <c r="BK601" s="3">
        <f t="shared" si="243"/>
        <v>0</v>
      </c>
      <c r="BL601" s="3">
        <f t="shared" si="244"/>
        <v>0</v>
      </c>
      <c r="BM601" s="3">
        <f t="shared" si="233"/>
        <v>0</v>
      </c>
      <c r="BN601" s="3">
        <f t="shared" si="234"/>
        <v>0</v>
      </c>
      <c r="BO601" s="3">
        <f t="shared" si="245"/>
        <v>0</v>
      </c>
      <c r="BP601" s="3">
        <f t="shared" si="246"/>
        <v>0</v>
      </c>
      <c r="BQ601" s="3">
        <f t="shared" si="235"/>
        <v>0</v>
      </c>
      <c r="BR601" s="3">
        <f t="shared" si="247"/>
        <v>0</v>
      </c>
      <c r="BS601" s="3">
        <f t="shared" si="248"/>
        <v>0</v>
      </c>
      <c r="BT601" s="3">
        <f t="shared" si="236"/>
        <v>0</v>
      </c>
      <c r="BU601" s="3">
        <f t="shared" si="237"/>
        <v>0</v>
      </c>
      <c r="BV601" s="3">
        <f t="shared" si="238"/>
        <v>0</v>
      </c>
      <c r="BW601" s="3">
        <f t="shared" si="249"/>
        <v>0</v>
      </c>
      <c r="BX601" s="3">
        <f t="shared" si="239"/>
        <v>0</v>
      </c>
      <c r="BY601" s="3">
        <f t="shared" si="250"/>
        <v>0</v>
      </c>
    </row>
    <row r="602" spans="1:77" x14ac:dyDescent="0.25">
      <c r="A602">
        <v>101916</v>
      </c>
      <c r="B602" t="s">
        <v>663</v>
      </c>
      <c r="C602" s="37">
        <v>42779.493055555555</v>
      </c>
      <c r="D602" s="5" t="s">
        <v>75</v>
      </c>
      <c r="E602" s="2">
        <v>6645.56</v>
      </c>
      <c r="F602" s="2">
        <v>521.66200000000003</v>
      </c>
      <c r="G602" s="2">
        <v>288.77999999999997</v>
      </c>
      <c r="H602" s="2">
        <v>2.4900000000000002</v>
      </c>
      <c r="I602" s="2">
        <v>0</v>
      </c>
      <c r="J602" s="2">
        <v>0</v>
      </c>
      <c r="K602" s="2">
        <v>0</v>
      </c>
      <c r="L602" s="2">
        <v>392.39</v>
      </c>
      <c r="M602" s="2">
        <v>358</v>
      </c>
      <c r="N602" s="2">
        <v>3944.0369999999998</v>
      </c>
      <c r="O602" s="2">
        <v>2.16</v>
      </c>
      <c r="P602" s="2">
        <v>599.86</v>
      </c>
      <c r="Q602" s="2">
        <v>0</v>
      </c>
      <c r="R602" s="3">
        <v>579076</v>
      </c>
      <c r="S602" s="3">
        <v>0</v>
      </c>
      <c r="T602" s="3">
        <v>0</v>
      </c>
      <c r="U602" s="3">
        <v>0</v>
      </c>
      <c r="V602" s="3">
        <v>0</v>
      </c>
      <c r="W602" s="3">
        <v>657542</v>
      </c>
      <c r="X602" s="3">
        <v>341140</v>
      </c>
      <c r="Y602" s="4">
        <v>1</v>
      </c>
      <c r="Z602" s="4">
        <v>1.1499999999999999</v>
      </c>
      <c r="AA602" s="5" t="s">
        <v>75</v>
      </c>
      <c r="AB602" s="3">
        <v>14927545</v>
      </c>
      <c r="AC602" s="3">
        <v>19417505</v>
      </c>
      <c r="AD602" s="2">
        <v>8212.0137291999999</v>
      </c>
      <c r="AE602" s="3">
        <v>2950398018</v>
      </c>
      <c r="AF602" s="3">
        <v>81131212</v>
      </c>
      <c r="AG602" s="3">
        <v>0</v>
      </c>
      <c r="AH602" s="3">
        <v>84376460</v>
      </c>
      <c r="AI602" s="4">
        <v>1.04</v>
      </c>
      <c r="AJ602" s="3">
        <v>8324199872</v>
      </c>
      <c r="AK602" s="3">
        <v>2825743</v>
      </c>
      <c r="AL602" s="3">
        <v>0</v>
      </c>
      <c r="AM602" s="3">
        <v>0</v>
      </c>
      <c r="AN602" s="3">
        <v>990000</v>
      </c>
      <c r="AO602" s="3">
        <v>0</v>
      </c>
      <c r="AP602" s="3">
        <v>0</v>
      </c>
      <c r="AQ602" s="3">
        <v>5140</v>
      </c>
      <c r="AR602" s="3">
        <v>5687</v>
      </c>
      <c r="AS602" s="3">
        <v>51973335</v>
      </c>
      <c r="AT602" s="2">
        <v>9396.241</v>
      </c>
      <c r="AU602" s="2">
        <v>9444.3420000000006</v>
      </c>
      <c r="AV602" s="5" t="s">
        <v>1319</v>
      </c>
      <c r="AW602" s="3">
        <v>32862633</v>
      </c>
      <c r="AX602" s="3">
        <v>0</v>
      </c>
      <c r="AY602" s="3">
        <v>516566</v>
      </c>
      <c r="AZ602" s="3">
        <v>0</v>
      </c>
      <c r="BA602" s="3">
        <f t="shared" si="240"/>
        <v>5687</v>
      </c>
      <c r="BB602" s="3">
        <f t="shared" si="226"/>
        <v>5140</v>
      </c>
      <c r="BC602" s="3">
        <f t="shared" si="227"/>
        <v>5687</v>
      </c>
      <c r="BD602" s="3">
        <f t="shared" si="228"/>
        <v>5687</v>
      </c>
      <c r="BE602" s="3">
        <f t="shared" si="229"/>
        <v>51973333.518500008</v>
      </c>
      <c r="BF602" s="3">
        <f t="shared" si="241"/>
        <v>50736715.518500008</v>
      </c>
      <c r="BG602" s="2">
        <f t="shared" si="230"/>
        <v>9396.2409132782104</v>
      </c>
      <c r="BH602" s="6">
        <f t="shared" si="231"/>
        <v>1.4999999999999999E-2</v>
      </c>
      <c r="BI602" s="3">
        <f t="shared" si="242"/>
        <v>36472092.417772017</v>
      </c>
      <c r="BJ602" s="3">
        <f t="shared" si="232"/>
        <v>4829667829.4250002</v>
      </c>
      <c r="BK602" s="3">
        <f t="shared" si="243"/>
        <v>3494532042.5749998</v>
      </c>
      <c r="BL602" s="3">
        <f t="shared" si="244"/>
        <v>34059203.808957428</v>
      </c>
      <c r="BM602" s="3">
        <f t="shared" si="233"/>
        <v>5009.6638246602643</v>
      </c>
      <c r="BN602" s="3">
        <f t="shared" si="234"/>
        <v>516566</v>
      </c>
      <c r="BO602" s="3">
        <f t="shared" si="245"/>
        <v>399621.07643373345</v>
      </c>
      <c r="BP602" s="3">
        <f t="shared" si="246"/>
        <v>33542637.808957428</v>
      </c>
      <c r="BQ602" s="3">
        <f t="shared" si="235"/>
        <v>3002098971.7923884</v>
      </c>
      <c r="BR602" s="3">
        <f t="shared" si="247"/>
        <v>5322100900.2076111</v>
      </c>
      <c r="BS602" s="3">
        <f t="shared" si="248"/>
        <v>0</v>
      </c>
      <c r="BT602" s="3">
        <f t="shared" si="236"/>
        <v>0</v>
      </c>
      <c r="BU602" s="3">
        <f t="shared" si="237"/>
        <v>0</v>
      </c>
      <c r="BV602" s="3">
        <f t="shared" si="238"/>
        <v>0</v>
      </c>
      <c r="BW602" s="3">
        <f t="shared" si="249"/>
        <v>0</v>
      </c>
      <c r="BX602" s="3">
        <f t="shared" si="239"/>
        <v>33542637.808957428</v>
      </c>
      <c r="BY602" s="3">
        <f t="shared" si="250"/>
        <v>0</v>
      </c>
    </row>
    <row r="603" spans="1:77" x14ac:dyDescent="0.25">
      <c r="A603">
        <v>254902</v>
      </c>
      <c r="B603" t="s">
        <v>664</v>
      </c>
      <c r="C603" s="37">
        <v>42779.493055555555</v>
      </c>
      <c r="D603" s="5" t="s">
        <v>75</v>
      </c>
      <c r="E603" s="2">
        <v>367.01199999999898</v>
      </c>
      <c r="F603" s="2">
        <v>28.286999999999999</v>
      </c>
      <c r="G603" s="2">
        <v>16.629000000000001</v>
      </c>
      <c r="H603" s="2">
        <v>0</v>
      </c>
      <c r="I603" s="2">
        <v>0</v>
      </c>
      <c r="J603" s="2">
        <v>0</v>
      </c>
      <c r="K603" s="2">
        <v>0</v>
      </c>
      <c r="L603" s="2">
        <v>28.978000000000002</v>
      </c>
      <c r="M603" s="2">
        <v>20.248999999999999</v>
      </c>
      <c r="N603" s="2">
        <v>400.923</v>
      </c>
      <c r="O603" s="2">
        <v>0.151</v>
      </c>
      <c r="P603" s="2">
        <v>31.7</v>
      </c>
      <c r="Q603" s="2">
        <v>0</v>
      </c>
      <c r="R603" s="3">
        <v>34572</v>
      </c>
      <c r="S603" s="3">
        <v>0</v>
      </c>
      <c r="T603" s="3">
        <v>-1004</v>
      </c>
      <c r="U603" s="3">
        <v>-39</v>
      </c>
      <c r="V603" s="3">
        <v>0</v>
      </c>
      <c r="W603" s="3">
        <v>17982</v>
      </c>
      <c r="X603" s="3">
        <v>25883</v>
      </c>
      <c r="Y603" s="4">
        <v>1</v>
      </c>
      <c r="Z603" s="4">
        <v>1.0900000000000001</v>
      </c>
      <c r="AA603" s="5" t="s">
        <v>76</v>
      </c>
      <c r="AB603" s="3">
        <v>39481</v>
      </c>
      <c r="AC603" s="3">
        <v>2330224</v>
      </c>
      <c r="AD603" s="2">
        <v>964.42736149999996</v>
      </c>
      <c r="AE603" s="3">
        <v>29282045</v>
      </c>
      <c r="AF603" s="3">
        <v>834640</v>
      </c>
      <c r="AG603" s="3">
        <v>91811</v>
      </c>
      <c r="AH603" s="3">
        <v>976529</v>
      </c>
      <c r="AI603" s="4">
        <v>1.17</v>
      </c>
      <c r="AJ603" s="3">
        <v>89334054</v>
      </c>
      <c r="AK603" s="3">
        <v>179141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5140</v>
      </c>
      <c r="AR603" s="3">
        <v>5468</v>
      </c>
      <c r="AS603" s="3">
        <v>4451298</v>
      </c>
      <c r="AT603" s="2">
        <v>830.31600000000003</v>
      </c>
      <c r="AV603" s="5" t="s">
        <v>1995</v>
      </c>
      <c r="BA603" s="3">
        <f t="shared" si="240"/>
        <v>8165</v>
      </c>
      <c r="BB603" s="3">
        <f t="shared" si="226"/>
        <v>5140</v>
      </c>
      <c r="BC603" s="3">
        <f t="shared" si="227"/>
        <v>5468</v>
      </c>
      <c r="BD603" s="3">
        <f t="shared" si="228"/>
        <v>8165</v>
      </c>
      <c r="BE603" s="3">
        <f t="shared" si="229"/>
        <v>4451299.5523499921</v>
      </c>
      <c r="BF603" s="3">
        <f t="shared" si="241"/>
        <v>4399749.5523499921</v>
      </c>
      <c r="BG603" s="2">
        <f t="shared" si="230"/>
        <v>830.309192844123</v>
      </c>
      <c r="BH603" s="6">
        <f t="shared" si="231"/>
        <v>1.4999999999999999E-2</v>
      </c>
      <c r="BI603" s="3">
        <f t="shared" si="242"/>
        <v>1861020.7834322327</v>
      </c>
      <c r="BJ603" s="3">
        <f t="shared" si="232"/>
        <v>426778925.12187922</v>
      </c>
      <c r="BK603" s="3">
        <f t="shared" si="243"/>
        <v>0</v>
      </c>
      <c r="BL603" s="3">
        <f t="shared" si="244"/>
        <v>0</v>
      </c>
      <c r="BM603" s="3">
        <f t="shared" si="233"/>
        <v>0</v>
      </c>
      <c r="BN603" s="3">
        <f t="shared" si="234"/>
        <v>0</v>
      </c>
      <c r="BO603" s="3">
        <f t="shared" si="245"/>
        <v>0</v>
      </c>
      <c r="BP603" s="3">
        <f t="shared" si="246"/>
        <v>0</v>
      </c>
      <c r="BQ603" s="3">
        <f t="shared" si="235"/>
        <v>265283787.11369729</v>
      </c>
      <c r="BR603" s="3">
        <f t="shared" si="247"/>
        <v>0</v>
      </c>
      <c r="BS603" s="3">
        <f t="shared" si="248"/>
        <v>0</v>
      </c>
      <c r="BT603" s="3">
        <f t="shared" si="236"/>
        <v>0</v>
      </c>
      <c r="BU603" s="3">
        <f t="shared" si="237"/>
        <v>0</v>
      </c>
      <c r="BV603" s="3">
        <f t="shared" si="238"/>
        <v>0</v>
      </c>
      <c r="BW603" s="3">
        <f t="shared" si="249"/>
        <v>0</v>
      </c>
      <c r="BX603" s="3">
        <f t="shared" si="239"/>
        <v>0</v>
      </c>
      <c r="BY603" s="3">
        <f t="shared" si="250"/>
        <v>3557959.0123499921</v>
      </c>
    </row>
    <row r="604" spans="1:77" x14ac:dyDescent="0.25">
      <c r="A604">
        <v>161906</v>
      </c>
      <c r="B604" t="s">
        <v>665</v>
      </c>
      <c r="C604" s="37">
        <v>42779.493055555555</v>
      </c>
      <c r="D604" s="5" t="s">
        <v>75</v>
      </c>
      <c r="E604" s="2">
        <v>2439.0540000000001</v>
      </c>
      <c r="F604" s="2">
        <v>167.15299999999999</v>
      </c>
      <c r="G604" s="2">
        <v>42.515999999999998</v>
      </c>
      <c r="H604" s="2">
        <v>1.2070000000000001</v>
      </c>
      <c r="I604" s="2">
        <v>0</v>
      </c>
      <c r="J604" s="2">
        <v>0</v>
      </c>
      <c r="K604" s="2">
        <v>0</v>
      </c>
      <c r="L604" s="2">
        <v>182.30600000000001</v>
      </c>
      <c r="M604" s="2">
        <v>64.037999999999997</v>
      </c>
      <c r="N604" s="2">
        <v>2648.9050000000002</v>
      </c>
      <c r="O604" s="2">
        <v>1.149</v>
      </c>
      <c r="P604" s="2">
        <v>582.03</v>
      </c>
      <c r="Q604" s="2">
        <v>0</v>
      </c>
      <c r="R604" s="3">
        <v>185687</v>
      </c>
      <c r="S604" s="3">
        <v>0</v>
      </c>
      <c r="T604" s="3">
        <v>-7742</v>
      </c>
      <c r="U604" s="3">
        <v>-300</v>
      </c>
      <c r="V604" s="3">
        <v>0</v>
      </c>
      <c r="W604" s="3">
        <v>307378</v>
      </c>
      <c r="X604" s="3">
        <v>331874</v>
      </c>
      <c r="Y604" s="4">
        <v>1</v>
      </c>
      <c r="Z604" s="4">
        <v>1.06</v>
      </c>
      <c r="AA604" s="5" t="s">
        <v>75</v>
      </c>
      <c r="AB604" s="3">
        <v>98704</v>
      </c>
      <c r="AC604" s="3">
        <v>6350654</v>
      </c>
      <c r="AD604" s="2">
        <v>2727.7126879000002</v>
      </c>
      <c r="AE604" s="3">
        <v>207475593</v>
      </c>
      <c r="AF604" s="3">
        <v>7284674</v>
      </c>
      <c r="AG604" s="3">
        <v>801315</v>
      </c>
      <c r="AH604" s="3">
        <v>8523069</v>
      </c>
      <c r="AI604" s="4">
        <v>1.17</v>
      </c>
      <c r="AJ604" s="3">
        <v>688930970</v>
      </c>
      <c r="AK604" s="3">
        <v>1089416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5140</v>
      </c>
      <c r="AR604" s="3">
        <v>5359</v>
      </c>
      <c r="AS604" s="3">
        <v>20455440</v>
      </c>
      <c r="AT604" s="2">
        <v>3805.9070000000002</v>
      </c>
      <c r="AV604" s="5" t="s">
        <v>1296</v>
      </c>
      <c r="BA604" s="3">
        <f t="shared" si="240"/>
        <v>5702</v>
      </c>
      <c r="BB604" s="3">
        <f t="shared" si="226"/>
        <v>5140</v>
      </c>
      <c r="BC604" s="3">
        <f t="shared" si="227"/>
        <v>5359</v>
      </c>
      <c r="BD604" s="3">
        <f t="shared" si="228"/>
        <v>5702</v>
      </c>
      <c r="BE604" s="3">
        <f t="shared" si="229"/>
        <v>20455441.8017</v>
      </c>
      <c r="BF604" s="3">
        <f t="shared" si="241"/>
        <v>19970118.8017</v>
      </c>
      <c r="BG604" s="2">
        <f t="shared" si="230"/>
        <v>3805.8503949327087</v>
      </c>
      <c r="BH604" s="6">
        <f t="shared" si="231"/>
        <v>1.4999999999999999E-2</v>
      </c>
      <c r="BI604" s="3">
        <f t="shared" si="242"/>
        <v>7909072.6605704967</v>
      </c>
      <c r="BJ604" s="3">
        <f t="shared" si="232"/>
        <v>1956207102.9954123</v>
      </c>
      <c r="BK604" s="3">
        <f t="shared" si="243"/>
        <v>0</v>
      </c>
      <c r="BL604" s="3">
        <f t="shared" si="244"/>
        <v>0</v>
      </c>
      <c r="BM604" s="3">
        <f t="shared" si="233"/>
        <v>0</v>
      </c>
      <c r="BN604" s="3">
        <f t="shared" si="234"/>
        <v>0</v>
      </c>
      <c r="BO604" s="3">
        <f t="shared" si="245"/>
        <v>0</v>
      </c>
      <c r="BP604" s="3">
        <f t="shared" si="246"/>
        <v>0</v>
      </c>
      <c r="BQ604" s="3">
        <f t="shared" si="235"/>
        <v>1215969201.1810005</v>
      </c>
      <c r="BR604" s="3">
        <f t="shared" si="247"/>
        <v>0</v>
      </c>
      <c r="BS604" s="3">
        <f t="shared" si="248"/>
        <v>0</v>
      </c>
      <c r="BT604" s="3">
        <f t="shared" si="236"/>
        <v>0</v>
      </c>
      <c r="BU604" s="3">
        <f t="shared" si="237"/>
        <v>0</v>
      </c>
      <c r="BV604" s="3">
        <f t="shared" si="238"/>
        <v>0</v>
      </c>
      <c r="BW604" s="3">
        <f t="shared" si="249"/>
        <v>0</v>
      </c>
      <c r="BX604" s="3">
        <f t="shared" si="239"/>
        <v>0</v>
      </c>
      <c r="BY604" s="3">
        <f t="shared" si="250"/>
        <v>13566132.1017</v>
      </c>
    </row>
    <row r="605" spans="1:77" x14ac:dyDescent="0.25">
      <c r="A605">
        <v>247903</v>
      </c>
      <c r="B605" t="s">
        <v>666</v>
      </c>
      <c r="C605" s="37">
        <v>42779.493055555555</v>
      </c>
      <c r="D605" s="5" t="s">
        <v>75</v>
      </c>
      <c r="E605" s="2">
        <v>2797.7570000000001</v>
      </c>
      <c r="F605" s="2">
        <v>162.10400000000001</v>
      </c>
      <c r="G605" s="2">
        <v>105.88500000000001</v>
      </c>
      <c r="H605" s="2">
        <v>0</v>
      </c>
      <c r="I605" s="2">
        <v>0</v>
      </c>
      <c r="J605" s="2">
        <v>1.984</v>
      </c>
      <c r="K605" s="2">
        <v>0</v>
      </c>
      <c r="L605" s="2">
        <v>198.60499999999999</v>
      </c>
      <c r="M605" s="2">
        <v>150.78700000000001</v>
      </c>
      <c r="N605" s="2">
        <v>897.24699999999996</v>
      </c>
      <c r="O605" s="2">
        <v>0.188999999999999</v>
      </c>
      <c r="P605" s="2">
        <v>77.042000000000002</v>
      </c>
      <c r="Q605" s="2">
        <v>0</v>
      </c>
      <c r="R605" s="3">
        <v>258770</v>
      </c>
      <c r="S605" s="3">
        <v>0</v>
      </c>
      <c r="T605" s="3">
        <v>-10460</v>
      </c>
      <c r="U605" s="3">
        <v>-405</v>
      </c>
      <c r="V605" s="3">
        <v>0</v>
      </c>
      <c r="W605" s="3">
        <v>344915</v>
      </c>
      <c r="X605" s="3">
        <v>43852</v>
      </c>
      <c r="Y605" s="4">
        <v>1</v>
      </c>
      <c r="Z605" s="4">
        <v>1.07</v>
      </c>
      <c r="AA605" s="5" t="s">
        <v>75</v>
      </c>
      <c r="AB605" s="3">
        <v>111709</v>
      </c>
      <c r="AC605" s="3">
        <v>4256715</v>
      </c>
      <c r="AD605" s="2">
        <v>1726.040489</v>
      </c>
      <c r="AE605" s="3">
        <v>109368870</v>
      </c>
      <c r="AF605" s="3">
        <v>9583650</v>
      </c>
      <c r="AG605" s="3">
        <v>0</v>
      </c>
      <c r="AH605" s="3">
        <v>9966996</v>
      </c>
      <c r="AI605" s="4">
        <v>1.04</v>
      </c>
      <c r="AJ605" s="3">
        <v>930818395</v>
      </c>
      <c r="AK605" s="3">
        <v>1195849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5140</v>
      </c>
      <c r="AR605" s="3">
        <v>5395</v>
      </c>
      <c r="AS605" s="3">
        <v>20819500</v>
      </c>
      <c r="AT605" s="2">
        <v>3842.152</v>
      </c>
      <c r="AV605" s="5" t="s">
        <v>1365</v>
      </c>
      <c r="AX605" s="3">
        <v>0</v>
      </c>
      <c r="AZ605" s="3">
        <v>0</v>
      </c>
      <c r="BA605" s="3">
        <f t="shared" si="240"/>
        <v>5692</v>
      </c>
      <c r="BB605" s="3">
        <f t="shared" si="226"/>
        <v>5140</v>
      </c>
      <c r="BC605" s="3">
        <f t="shared" si="227"/>
        <v>5395</v>
      </c>
      <c r="BD605" s="3">
        <f t="shared" si="228"/>
        <v>5692</v>
      </c>
      <c r="BE605" s="3">
        <f t="shared" si="229"/>
        <v>20819498.98536</v>
      </c>
      <c r="BF605" s="3">
        <f t="shared" si="241"/>
        <v>20226273.98536</v>
      </c>
      <c r="BG605" s="2">
        <f t="shared" si="230"/>
        <v>3842.0752107941062</v>
      </c>
      <c r="BH605" s="6">
        <f t="shared" si="231"/>
        <v>1.4999999999999999E-2</v>
      </c>
      <c r="BI605" s="3">
        <f t="shared" si="242"/>
        <v>8528032.7209681533</v>
      </c>
      <c r="BJ605" s="3">
        <f t="shared" si="232"/>
        <v>1974826658.3481705</v>
      </c>
      <c r="BK605" s="3">
        <f t="shared" si="243"/>
        <v>0</v>
      </c>
      <c r="BL605" s="3">
        <f t="shared" si="244"/>
        <v>0</v>
      </c>
      <c r="BM605" s="3">
        <f t="shared" si="233"/>
        <v>0</v>
      </c>
      <c r="BN605" s="3">
        <f t="shared" si="234"/>
        <v>0</v>
      </c>
      <c r="BO605" s="3">
        <f t="shared" si="245"/>
        <v>0</v>
      </c>
      <c r="BP605" s="3">
        <f t="shared" si="246"/>
        <v>0</v>
      </c>
      <c r="BQ605" s="3">
        <f t="shared" si="235"/>
        <v>1227543029.848717</v>
      </c>
      <c r="BR605" s="3">
        <f t="shared" si="247"/>
        <v>0</v>
      </c>
      <c r="BS605" s="3">
        <f t="shared" si="248"/>
        <v>0</v>
      </c>
      <c r="BT605" s="3">
        <f t="shared" si="236"/>
        <v>0</v>
      </c>
      <c r="BU605" s="3">
        <f t="shared" si="237"/>
        <v>0</v>
      </c>
      <c r="BV605" s="3">
        <f t="shared" si="238"/>
        <v>0</v>
      </c>
      <c r="BW605" s="3">
        <f t="shared" si="249"/>
        <v>0</v>
      </c>
      <c r="BX605" s="3">
        <f t="shared" si="239"/>
        <v>0</v>
      </c>
      <c r="BY605" s="3">
        <f t="shared" si="250"/>
        <v>11511315.035360001</v>
      </c>
    </row>
    <row r="606" spans="1:77" x14ac:dyDescent="0.25">
      <c r="A606">
        <v>108914</v>
      </c>
      <c r="B606" t="s">
        <v>667</v>
      </c>
      <c r="C606" s="37">
        <v>42779.493055555555</v>
      </c>
      <c r="D606" s="5" t="s">
        <v>75</v>
      </c>
      <c r="E606" s="2">
        <v>548.24199999999996</v>
      </c>
      <c r="F606" s="2">
        <v>13.635999999999999</v>
      </c>
      <c r="G606" s="2">
        <v>27.707000000000001</v>
      </c>
      <c r="H606" s="2">
        <v>0</v>
      </c>
      <c r="I606" s="2">
        <v>0</v>
      </c>
      <c r="J606" s="2">
        <v>0</v>
      </c>
      <c r="K606" s="2">
        <v>0</v>
      </c>
      <c r="L606" s="2">
        <v>65.965999999999994</v>
      </c>
      <c r="M606" s="2">
        <v>30.914999999999999</v>
      </c>
      <c r="N606" s="2">
        <v>612.11500000000001</v>
      </c>
      <c r="O606" s="2">
        <v>1.165</v>
      </c>
      <c r="P606" s="2">
        <v>133.774</v>
      </c>
      <c r="Q606" s="2">
        <v>0</v>
      </c>
      <c r="R606" s="3">
        <v>44848</v>
      </c>
      <c r="S606" s="3">
        <v>0</v>
      </c>
      <c r="T606" s="3">
        <v>-1209</v>
      </c>
      <c r="U606" s="3">
        <v>-47</v>
      </c>
      <c r="V606" s="3">
        <v>0</v>
      </c>
      <c r="W606" s="3">
        <v>31478</v>
      </c>
      <c r="X606" s="3">
        <v>94204</v>
      </c>
      <c r="Y606" s="4">
        <v>0.98040000000000005</v>
      </c>
      <c r="Z606" s="4">
        <v>1.1499999999999999</v>
      </c>
      <c r="AA606" s="5" t="s">
        <v>75</v>
      </c>
      <c r="AB606" s="3">
        <v>76650</v>
      </c>
      <c r="AC606" s="3">
        <v>3034478</v>
      </c>
      <c r="AD606" s="2">
        <v>1258.0176452000001</v>
      </c>
      <c r="AE606" s="3">
        <v>44591825</v>
      </c>
      <c r="AF606" s="3">
        <v>1040989</v>
      </c>
      <c r="AG606" s="3">
        <v>137609</v>
      </c>
      <c r="AH606" s="3">
        <v>1242306</v>
      </c>
      <c r="AI606" s="4">
        <v>1.17</v>
      </c>
      <c r="AJ606" s="3">
        <v>107551354</v>
      </c>
      <c r="AK606" s="3">
        <v>218917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5039</v>
      </c>
      <c r="AR606" s="3">
        <v>5576</v>
      </c>
      <c r="AS606" s="3">
        <v>5875760</v>
      </c>
      <c r="AT606" s="2">
        <v>1095.6980000000001</v>
      </c>
      <c r="AV606" s="5" t="s">
        <v>1618</v>
      </c>
      <c r="BA606" s="3">
        <f t="shared" si="240"/>
        <v>7042</v>
      </c>
      <c r="BB606" s="3">
        <f t="shared" si="226"/>
        <v>5039</v>
      </c>
      <c r="BC606" s="3">
        <f t="shared" si="227"/>
        <v>5576</v>
      </c>
      <c r="BD606" s="3">
        <f t="shared" si="228"/>
        <v>7042</v>
      </c>
      <c r="BE606" s="3">
        <f t="shared" si="229"/>
        <v>5875760.1112999991</v>
      </c>
      <c r="BF606" s="3">
        <f t="shared" si="241"/>
        <v>5800643.1112999991</v>
      </c>
      <c r="BG606" s="2">
        <f t="shared" si="230"/>
        <v>1095.7185784889607</v>
      </c>
      <c r="BH606" s="6">
        <f t="shared" si="231"/>
        <v>1.4999999999999999E-2</v>
      </c>
      <c r="BI606" s="3">
        <f t="shared" si="242"/>
        <v>2490838.9105502465</v>
      </c>
      <c r="BJ606" s="3">
        <f t="shared" si="232"/>
        <v>563199349.34332585</v>
      </c>
      <c r="BK606" s="3">
        <f t="shared" si="243"/>
        <v>0</v>
      </c>
      <c r="BL606" s="3">
        <f t="shared" si="244"/>
        <v>0</v>
      </c>
      <c r="BM606" s="3">
        <f t="shared" si="233"/>
        <v>0</v>
      </c>
      <c r="BN606" s="3">
        <f t="shared" si="234"/>
        <v>0</v>
      </c>
      <c r="BO606" s="3">
        <f t="shared" si="245"/>
        <v>0</v>
      </c>
      <c r="BP606" s="3">
        <f t="shared" si="246"/>
        <v>0</v>
      </c>
      <c r="BQ606" s="3">
        <f t="shared" si="235"/>
        <v>350082085.82722294</v>
      </c>
      <c r="BR606" s="3">
        <f t="shared" si="247"/>
        <v>0</v>
      </c>
      <c r="BS606" s="3">
        <f t="shared" si="248"/>
        <v>0</v>
      </c>
      <c r="BT606" s="3">
        <f t="shared" si="236"/>
        <v>0</v>
      </c>
      <c r="BU606" s="3">
        <f t="shared" si="237"/>
        <v>0</v>
      </c>
      <c r="BV606" s="3">
        <f t="shared" si="238"/>
        <v>0</v>
      </c>
      <c r="BW606" s="3">
        <f t="shared" si="249"/>
        <v>0</v>
      </c>
      <c r="BX606" s="3">
        <f t="shared" si="239"/>
        <v>0</v>
      </c>
      <c r="BY606" s="3">
        <f t="shared" si="250"/>
        <v>4821326.6366839986</v>
      </c>
    </row>
    <row r="607" spans="1:77" x14ac:dyDescent="0.25">
      <c r="A607">
        <v>15913</v>
      </c>
      <c r="B607" t="s">
        <v>668</v>
      </c>
      <c r="C607" s="37">
        <v>42776.52847222222</v>
      </c>
      <c r="D607" s="5" t="s">
        <v>75</v>
      </c>
      <c r="E607" s="2">
        <v>822.04</v>
      </c>
      <c r="F607" s="2">
        <v>57.521000000000001</v>
      </c>
      <c r="G607" s="2">
        <v>29.125</v>
      </c>
      <c r="H607" s="2">
        <v>0</v>
      </c>
      <c r="I607" s="2">
        <v>0</v>
      </c>
      <c r="J607" s="2">
        <v>0</v>
      </c>
      <c r="K607" s="2">
        <v>0</v>
      </c>
      <c r="L607" s="2">
        <v>18.443999999999999</v>
      </c>
      <c r="M607" s="2">
        <v>42.926000000000002</v>
      </c>
      <c r="N607" s="2">
        <v>370.048</v>
      </c>
      <c r="O607" s="2">
        <v>0</v>
      </c>
      <c r="P607" s="2">
        <v>26.606999999999999</v>
      </c>
      <c r="Q607" s="2">
        <v>0</v>
      </c>
      <c r="R607" s="3">
        <v>40344</v>
      </c>
      <c r="S607" s="3">
        <v>0</v>
      </c>
      <c r="T607" s="3">
        <v>0</v>
      </c>
      <c r="U607" s="3">
        <v>0</v>
      </c>
      <c r="V607" s="3">
        <v>0</v>
      </c>
      <c r="W607" s="3">
        <v>102502</v>
      </c>
      <c r="X607" s="3">
        <v>16914</v>
      </c>
      <c r="Y607" s="4">
        <v>0</v>
      </c>
      <c r="Z607" s="4">
        <v>1.05</v>
      </c>
      <c r="AA607" s="5" t="s">
        <v>75</v>
      </c>
      <c r="AB607" s="3">
        <v>0</v>
      </c>
      <c r="AC607" s="3">
        <v>2898917</v>
      </c>
      <c r="AD607" s="2">
        <v>1195.7231623</v>
      </c>
      <c r="AE607" s="3">
        <v>0</v>
      </c>
      <c r="AF607" s="3">
        <v>0</v>
      </c>
      <c r="AG607" s="3">
        <v>0</v>
      </c>
      <c r="AH607" s="3">
        <v>0</v>
      </c>
      <c r="AI607" s="4">
        <v>0</v>
      </c>
      <c r="AJ607" s="3">
        <v>0</v>
      </c>
      <c r="AK607" s="3">
        <v>338301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5140</v>
      </c>
      <c r="AR607" s="3">
        <v>5322</v>
      </c>
      <c r="AS607" s="3">
        <v>6616300</v>
      </c>
      <c r="AT607" s="2">
        <v>1237.8920000000001</v>
      </c>
      <c r="AV607" s="5" t="s">
        <v>1324</v>
      </c>
      <c r="AX607" s="3">
        <v>0</v>
      </c>
      <c r="AZ607" s="3">
        <v>0</v>
      </c>
      <c r="BA607" s="3">
        <f t="shared" si="240"/>
        <v>6357</v>
      </c>
      <c r="BB607" s="3">
        <f t="shared" si="226"/>
        <v>5140</v>
      </c>
      <c r="BC607" s="3">
        <f t="shared" si="227"/>
        <v>5322</v>
      </c>
      <c r="BD607" s="3">
        <f t="shared" si="228"/>
        <v>6357</v>
      </c>
      <c r="BE607" s="3">
        <f t="shared" si="229"/>
        <v>6616301.9172399994</v>
      </c>
      <c r="BF607" s="3">
        <f t="shared" si="241"/>
        <v>6473455.9172399994</v>
      </c>
      <c r="BG607" s="2">
        <f t="shared" si="230"/>
        <v>1237.892482971442</v>
      </c>
      <c r="BH607" s="6">
        <f t="shared" si="231"/>
        <v>1.4999999999999999E-2</v>
      </c>
      <c r="BI607" s="3">
        <f t="shared" si="242"/>
        <v>2662851.5043601836</v>
      </c>
      <c r="BJ607" s="3">
        <f t="shared" si="232"/>
        <v>636276736.24732113</v>
      </c>
      <c r="BK607" s="3">
        <f t="shared" si="243"/>
        <v>0</v>
      </c>
      <c r="BL607" s="3">
        <f t="shared" si="244"/>
        <v>0</v>
      </c>
      <c r="BM607" s="3">
        <f t="shared" si="233"/>
        <v>0</v>
      </c>
      <c r="BN607" s="3">
        <f t="shared" si="234"/>
        <v>0</v>
      </c>
      <c r="BO607" s="3">
        <f t="shared" si="245"/>
        <v>0</v>
      </c>
      <c r="BP607" s="3">
        <f t="shared" si="246"/>
        <v>0</v>
      </c>
      <c r="BQ607" s="3">
        <f t="shared" si="235"/>
        <v>395506648.3093757</v>
      </c>
      <c r="BR607" s="3">
        <f t="shared" si="247"/>
        <v>0</v>
      </c>
      <c r="BS607" s="3">
        <f t="shared" si="248"/>
        <v>0</v>
      </c>
      <c r="BT607" s="3">
        <f t="shared" si="236"/>
        <v>0</v>
      </c>
      <c r="BU607" s="3">
        <f t="shared" si="237"/>
        <v>0</v>
      </c>
      <c r="BV607" s="3">
        <f t="shared" si="238"/>
        <v>0</v>
      </c>
      <c r="BW607" s="3">
        <f t="shared" si="249"/>
        <v>0</v>
      </c>
      <c r="BX607" s="3">
        <f t="shared" si="239"/>
        <v>0</v>
      </c>
      <c r="BY607" s="3">
        <f t="shared" si="250"/>
        <v>6616301.9172399994</v>
      </c>
    </row>
    <row r="608" spans="1:77" x14ac:dyDescent="0.25">
      <c r="A608">
        <v>227912</v>
      </c>
      <c r="B608" t="s">
        <v>669</v>
      </c>
      <c r="C608" s="37">
        <v>42779.493055555555</v>
      </c>
      <c r="D608" s="5" t="s">
        <v>75</v>
      </c>
      <c r="E608" s="2">
        <v>1282.8969999999999</v>
      </c>
      <c r="F608" s="2">
        <v>118.491</v>
      </c>
      <c r="G608" s="2">
        <v>32.906999999999996</v>
      </c>
      <c r="H608" s="2">
        <v>0</v>
      </c>
      <c r="I608" s="2">
        <v>0</v>
      </c>
      <c r="J608" s="2">
        <v>0</v>
      </c>
      <c r="K608" s="2">
        <v>0</v>
      </c>
      <c r="L608" s="2">
        <v>93.180999999999997</v>
      </c>
      <c r="M608" s="2">
        <v>70.734999999999999</v>
      </c>
      <c r="N608" s="2">
        <v>576.98099999999999</v>
      </c>
      <c r="O608" s="2">
        <v>0</v>
      </c>
      <c r="P608" s="2">
        <v>55.935000000000002</v>
      </c>
      <c r="Q608" s="2">
        <v>0</v>
      </c>
      <c r="R608" s="3">
        <v>124246</v>
      </c>
      <c r="S608" s="3">
        <v>0</v>
      </c>
      <c r="T608" s="3">
        <v>0</v>
      </c>
      <c r="U608" s="3">
        <v>0</v>
      </c>
      <c r="V608" s="3">
        <v>0</v>
      </c>
      <c r="W608" s="3">
        <v>137586</v>
      </c>
      <c r="X608" s="3">
        <v>32537</v>
      </c>
      <c r="Y608" s="4">
        <v>1</v>
      </c>
      <c r="Z608" s="4">
        <v>1.05</v>
      </c>
      <c r="AA608" s="5" t="s">
        <v>75</v>
      </c>
      <c r="AB608" s="3">
        <v>760465</v>
      </c>
      <c r="AC608" s="3">
        <v>1817443</v>
      </c>
      <c r="AD608" s="2">
        <v>765.11920849999899</v>
      </c>
      <c r="AE608" s="3">
        <v>245341709</v>
      </c>
      <c r="AF608" s="3">
        <v>12821736</v>
      </c>
      <c r="AG608" s="3">
        <v>0</v>
      </c>
      <c r="AH608" s="3">
        <v>13591040</v>
      </c>
      <c r="AI608" s="4">
        <v>1.06</v>
      </c>
      <c r="AJ608" s="3">
        <v>1365947323</v>
      </c>
      <c r="AK608" s="3">
        <v>530366</v>
      </c>
      <c r="AL608" s="3">
        <v>0</v>
      </c>
      <c r="AM608" s="3">
        <v>0</v>
      </c>
      <c r="AN608" s="3">
        <v>89000</v>
      </c>
      <c r="AO608" s="3">
        <v>0</v>
      </c>
      <c r="AP608" s="3">
        <v>0</v>
      </c>
      <c r="AQ608" s="3">
        <v>5140</v>
      </c>
      <c r="AR608" s="3">
        <v>5322</v>
      </c>
      <c r="AS608" s="3">
        <v>10109185</v>
      </c>
      <c r="AT608" s="2">
        <v>1883.069</v>
      </c>
      <c r="AU608" s="2">
        <v>1830.194</v>
      </c>
      <c r="AV608" s="5" t="s">
        <v>1930</v>
      </c>
      <c r="AW608" s="3">
        <v>3534893</v>
      </c>
      <c r="AX608" s="3">
        <v>0</v>
      </c>
      <c r="AY608" s="3">
        <v>53769</v>
      </c>
      <c r="AZ608" s="3">
        <v>0</v>
      </c>
      <c r="BA608" s="3">
        <f t="shared" si="240"/>
        <v>5817</v>
      </c>
      <c r="BB608" s="3">
        <f t="shared" si="226"/>
        <v>5140</v>
      </c>
      <c r="BC608" s="3">
        <f t="shared" si="227"/>
        <v>5322</v>
      </c>
      <c r="BD608" s="3">
        <f t="shared" si="228"/>
        <v>5817</v>
      </c>
      <c r="BE608" s="3">
        <f t="shared" si="229"/>
        <v>10109186.695149997</v>
      </c>
      <c r="BF608" s="3">
        <f t="shared" si="241"/>
        <v>9847354.6951499972</v>
      </c>
      <c r="BG608" s="2">
        <f t="shared" si="230"/>
        <v>1883.0693388697689</v>
      </c>
      <c r="BH608" s="6">
        <f t="shared" si="231"/>
        <v>1.4999999999999999E-2</v>
      </c>
      <c r="BI608" s="3">
        <f t="shared" si="242"/>
        <v>5814239.4670931641</v>
      </c>
      <c r="BJ608" s="3">
        <f t="shared" si="232"/>
        <v>967897640.17906117</v>
      </c>
      <c r="BK608" s="3">
        <f t="shared" si="243"/>
        <v>398049682.82093883</v>
      </c>
      <c r="BL608" s="3">
        <f t="shared" si="244"/>
        <v>3736372.4516145294</v>
      </c>
      <c r="BM608" s="3">
        <f t="shared" si="233"/>
        <v>4824.7631464482183</v>
      </c>
      <c r="BN608" s="3">
        <f t="shared" si="234"/>
        <v>53769</v>
      </c>
      <c r="BO608" s="3">
        <f t="shared" si="245"/>
        <v>24467.380582625989</v>
      </c>
      <c r="BP608" s="3">
        <f t="shared" si="246"/>
        <v>3682603.4516145294</v>
      </c>
      <c r="BQ608" s="3">
        <f t="shared" si="235"/>
        <v>601640653.76889122</v>
      </c>
      <c r="BR608" s="3">
        <f t="shared" si="247"/>
        <v>764306669.23110878</v>
      </c>
      <c r="BS608" s="3">
        <f t="shared" si="248"/>
        <v>0</v>
      </c>
      <c r="BT608" s="3">
        <f t="shared" si="236"/>
        <v>0</v>
      </c>
      <c r="BU608" s="3">
        <f t="shared" si="237"/>
        <v>0</v>
      </c>
      <c r="BV608" s="3">
        <f t="shared" si="238"/>
        <v>0</v>
      </c>
      <c r="BW608" s="3">
        <f t="shared" si="249"/>
        <v>0</v>
      </c>
      <c r="BX608" s="3">
        <f t="shared" si="239"/>
        <v>3682603.4516145294</v>
      </c>
      <c r="BY608" s="3">
        <f t="shared" si="250"/>
        <v>0</v>
      </c>
    </row>
    <row r="609" spans="1:77" x14ac:dyDescent="0.25">
      <c r="A609">
        <v>61912</v>
      </c>
      <c r="B609" t="s">
        <v>670</v>
      </c>
      <c r="C609" s="37">
        <v>42779.493055555555</v>
      </c>
      <c r="D609" s="5" t="s">
        <v>75</v>
      </c>
      <c r="E609" s="2">
        <v>3365.94</v>
      </c>
      <c r="F609" s="2">
        <v>365.66</v>
      </c>
      <c r="G609" s="2">
        <v>90</v>
      </c>
      <c r="H609" s="2">
        <v>0</v>
      </c>
      <c r="I609" s="2">
        <v>0</v>
      </c>
      <c r="J609" s="2">
        <v>0</v>
      </c>
      <c r="K609" s="2">
        <v>0</v>
      </c>
      <c r="L609" s="2">
        <v>296.83999999999997</v>
      </c>
      <c r="M609" s="2">
        <v>185</v>
      </c>
      <c r="N609" s="2">
        <v>1555.35</v>
      </c>
      <c r="O609" s="2">
        <v>0</v>
      </c>
      <c r="P609" s="2">
        <v>279.74900000000002</v>
      </c>
      <c r="Q609" s="2">
        <v>0</v>
      </c>
      <c r="R609" s="3">
        <v>330000</v>
      </c>
      <c r="S609" s="3">
        <v>0</v>
      </c>
      <c r="T609" s="3">
        <v>-15957</v>
      </c>
      <c r="U609" s="3">
        <v>-617</v>
      </c>
      <c r="V609" s="3">
        <v>0</v>
      </c>
      <c r="W609" s="3">
        <v>118227</v>
      </c>
      <c r="X609" s="3">
        <v>159205</v>
      </c>
      <c r="Y609" s="4">
        <v>1</v>
      </c>
      <c r="Z609" s="4">
        <v>1.0900000000000001</v>
      </c>
      <c r="AA609" s="5" t="s">
        <v>75</v>
      </c>
      <c r="AB609" s="3">
        <v>630007</v>
      </c>
      <c r="AC609" s="3">
        <v>4751305</v>
      </c>
      <c r="AD609" s="2">
        <v>2044.9943764</v>
      </c>
      <c r="AE609" s="3">
        <v>280964945</v>
      </c>
      <c r="AF609" s="3">
        <v>15008049</v>
      </c>
      <c r="AG609" s="3">
        <v>1650885</v>
      </c>
      <c r="AH609" s="3">
        <v>17559417</v>
      </c>
      <c r="AI609" s="4">
        <v>1.17</v>
      </c>
      <c r="AJ609" s="3">
        <v>1419973281</v>
      </c>
      <c r="AK609" s="3">
        <v>1469956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5140</v>
      </c>
      <c r="AR609" s="3">
        <v>5468</v>
      </c>
      <c r="AS609" s="3">
        <v>26568019</v>
      </c>
      <c r="AT609" s="2">
        <v>4932.3860000000004</v>
      </c>
      <c r="AV609" s="5" t="s">
        <v>1468</v>
      </c>
      <c r="BA609" s="3">
        <f t="shared" si="240"/>
        <v>5691</v>
      </c>
      <c r="BB609" s="3">
        <f t="shared" si="226"/>
        <v>5140</v>
      </c>
      <c r="BC609" s="3">
        <f t="shared" si="227"/>
        <v>5468</v>
      </c>
      <c r="BD609" s="3">
        <f t="shared" si="228"/>
        <v>5691</v>
      </c>
      <c r="BE609" s="3">
        <f t="shared" si="229"/>
        <v>26568019.519899998</v>
      </c>
      <c r="BF609" s="3">
        <f t="shared" si="241"/>
        <v>26135749.519899998</v>
      </c>
      <c r="BG609" s="2">
        <f t="shared" si="230"/>
        <v>4932.2700826581249</v>
      </c>
      <c r="BH609" s="6">
        <f t="shared" si="231"/>
        <v>1.4999999999999999E-2</v>
      </c>
      <c r="BI609" s="3">
        <f t="shared" si="242"/>
        <v>11509093.961875074</v>
      </c>
      <c r="BJ609" s="3">
        <f t="shared" si="232"/>
        <v>2535186822.4862761</v>
      </c>
      <c r="BK609" s="3">
        <f t="shared" si="243"/>
        <v>0</v>
      </c>
      <c r="BL609" s="3">
        <f t="shared" si="244"/>
        <v>0</v>
      </c>
      <c r="BM609" s="3">
        <f t="shared" si="233"/>
        <v>0</v>
      </c>
      <c r="BN609" s="3">
        <f t="shared" si="234"/>
        <v>0</v>
      </c>
      <c r="BO609" s="3">
        <f t="shared" si="245"/>
        <v>0</v>
      </c>
      <c r="BP609" s="3">
        <f t="shared" si="246"/>
        <v>0</v>
      </c>
      <c r="BQ609" s="3">
        <f t="shared" si="235"/>
        <v>1575860291.409271</v>
      </c>
      <c r="BR609" s="3">
        <f t="shared" si="247"/>
        <v>0</v>
      </c>
      <c r="BS609" s="3">
        <f t="shared" si="248"/>
        <v>0</v>
      </c>
      <c r="BT609" s="3">
        <f t="shared" si="236"/>
        <v>0</v>
      </c>
      <c r="BU609" s="3">
        <f t="shared" si="237"/>
        <v>0</v>
      </c>
      <c r="BV609" s="3">
        <f t="shared" si="238"/>
        <v>0</v>
      </c>
      <c r="BW609" s="3">
        <f t="shared" si="249"/>
        <v>0</v>
      </c>
      <c r="BX609" s="3">
        <f t="shared" si="239"/>
        <v>0</v>
      </c>
      <c r="BY609" s="3">
        <f t="shared" si="250"/>
        <v>12368286.709899997</v>
      </c>
    </row>
    <row r="610" spans="1:77" x14ac:dyDescent="0.25">
      <c r="A610">
        <v>227913</v>
      </c>
      <c r="B610" t="s">
        <v>671</v>
      </c>
      <c r="C610" s="37">
        <v>42779.493055555555</v>
      </c>
      <c r="D610" s="5" t="s">
        <v>75</v>
      </c>
      <c r="E610" s="2">
        <v>8638.5429999999997</v>
      </c>
      <c r="F610" s="2">
        <v>721.65</v>
      </c>
      <c r="G610" s="2">
        <v>50.372999999999998</v>
      </c>
      <c r="H610" s="2">
        <v>0</v>
      </c>
      <c r="I610" s="2">
        <v>0</v>
      </c>
      <c r="J610" s="2">
        <v>0</v>
      </c>
      <c r="K610" s="2">
        <v>0</v>
      </c>
      <c r="L610" s="2">
        <v>459.77800000000002</v>
      </c>
      <c r="M610" s="2">
        <v>466.7</v>
      </c>
      <c r="N610" s="2">
        <v>1328.874</v>
      </c>
      <c r="O610" s="2">
        <v>0.33900000000000002</v>
      </c>
      <c r="P610" s="2">
        <v>483.16500000000002</v>
      </c>
      <c r="Q610" s="2">
        <v>0</v>
      </c>
      <c r="R610" s="3">
        <v>742045</v>
      </c>
      <c r="S610" s="3">
        <v>0</v>
      </c>
      <c r="T610" s="3">
        <v>0</v>
      </c>
      <c r="U610" s="3">
        <v>0</v>
      </c>
      <c r="V610" s="3">
        <v>0</v>
      </c>
      <c r="W610" s="3">
        <v>931898</v>
      </c>
      <c r="X610" s="3">
        <v>262455</v>
      </c>
      <c r="Y610" s="4">
        <v>1</v>
      </c>
      <c r="Z610" s="4">
        <v>1.08</v>
      </c>
      <c r="AA610" s="5" t="s">
        <v>75</v>
      </c>
      <c r="AB610" s="3">
        <v>2553918</v>
      </c>
      <c r="AC610" s="3">
        <v>5657555</v>
      </c>
      <c r="AD610" s="2">
        <v>2293.6515749</v>
      </c>
      <c r="AE610" s="3">
        <v>758073253</v>
      </c>
      <c r="AF610" s="3">
        <v>92068489</v>
      </c>
      <c r="AG610" s="3">
        <v>0</v>
      </c>
      <c r="AH610" s="3">
        <v>95751229</v>
      </c>
      <c r="AI610" s="4">
        <v>1.04</v>
      </c>
      <c r="AJ610" s="3">
        <v>9639394741</v>
      </c>
      <c r="AK610" s="3">
        <v>3424609</v>
      </c>
      <c r="AL610" s="3">
        <v>0</v>
      </c>
      <c r="AM610" s="3">
        <v>0</v>
      </c>
      <c r="AN610" s="3">
        <v>728066</v>
      </c>
      <c r="AO610" s="3">
        <v>0</v>
      </c>
      <c r="AP610" s="3">
        <v>0</v>
      </c>
      <c r="AQ610" s="3">
        <v>5140</v>
      </c>
      <c r="AR610" s="3">
        <v>5432</v>
      </c>
      <c r="AS610" s="3">
        <v>58205943</v>
      </c>
      <c r="AT610" s="2">
        <v>10702.83</v>
      </c>
      <c r="AU610" s="2">
        <v>10579.763000000001</v>
      </c>
      <c r="AV610" s="5" t="s">
        <v>1309</v>
      </c>
      <c r="AW610" s="3">
        <v>37564947</v>
      </c>
      <c r="AX610" s="3">
        <v>0</v>
      </c>
      <c r="AY610" s="3">
        <v>560040</v>
      </c>
      <c r="AZ610" s="3">
        <v>0</v>
      </c>
      <c r="BA610" s="3">
        <f t="shared" si="240"/>
        <v>5432</v>
      </c>
      <c r="BB610" s="3">
        <f t="shared" si="226"/>
        <v>5140</v>
      </c>
      <c r="BC610" s="3">
        <f t="shared" si="227"/>
        <v>5432</v>
      </c>
      <c r="BD610" s="3">
        <f t="shared" si="228"/>
        <v>5432</v>
      </c>
      <c r="BE610" s="3">
        <f t="shared" si="229"/>
        <v>58205939.714479998</v>
      </c>
      <c r="BF610" s="3">
        <f t="shared" si="241"/>
        <v>56531996.714479998</v>
      </c>
      <c r="BG610" s="2">
        <f t="shared" si="230"/>
        <v>10702.829415280155</v>
      </c>
      <c r="BH610" s="6">
        <f t="shared" si="231"/>
        <v>1.4999999999999999E-2</v>
      </c>
      <c r="BI610" s="3">
        <f t="shared" si="242"/>
        <v>34892455.252015039</v>
      </c>
      <c r="BJ610" s="3">
        <f t="shared" si="232"/>
        <v>5501254319.4539995</v>
      </c>
      <c r="BK610" s="3">
        <f t="shared" si="243"/>
        <v>4138140421.5460005</v>
      </c>
      <c r="BL610" s="3">
        <f t="shared" si="244"/>
        <v>39524508.137534656</v>
      </c>
      <c r="BM610" s="3">
        <f t="shared" si="233"/>
        <v>4909.3542299618111</v>
      </c>
      <c r="BN610" s="3">
        <f t="shared" si="234"/>
        <v>560040</v>
      </c>
      <c r="BO610" s="3">
        <f t="shared" si="245"/>
        <v>300533.48497137625</v>
      </c>
      <c r="BP610" s="3">
        <f t="shared" si="246"/>
        <v>38964468.137534648</v>
      </c>
      <c r="BQ610" s="3">
        <f t="shared" si="235"/>
        <v>3419553998.1820097</v>
      </c>
      <c r="BR610" s="3">
        <f t="shared" si="247"/>
        <v>6219840742.8179903</v>
      </c>
      <c r="BS610" s="3">
        <f t="shared" si="248"/>
        <v>0</v>
      </c>
      <c r="BT610" s="3">
        <f t="shared" si="236"/>
        <v>0</v>
      </c>
      <c r="BU610" s="3">
        <f t="shared" si="237"/>
        <v>0</v>
      </c>
      <c r="BV610" s="3">
        <f t="shared" si="238"/>
        <v>0</v>
      </c>
      <c r="BW610" s="3">
        <f t="shared" si="249"/>
        <v>0</v>
      </c>
      <c r="BX610" s="3">
        <f t="shared" si="239"/>
        <v>38964468.137534648</v>
      </c>
      <c r="BY610" s="3">
        <f t="shared" si="250"/>
        <v>0</v>
      </c>
    </row>
    <row r="611" spans="1:77" x14ac:dyDescent="0.25">
      <c r="A611">
        <v>220910</v>
      </c>
      <c r="B611" t="s">
        <v>672</v>
      </c>
      <c r="C611" s="37">
        <v>42779.493055555555</v>
      </c>
      <c r="D611" s="5" t="s">
        <v>75</v>
      </c>
      <c r="E611" s="2">
        <v>2961.1869999999999</v>
      </c>
      <c r="F611" s="2">
        <v>258.08499999999998</v>
      </c>
      <c r="G611" s="2">
        <v>69.353999999999999</v>
      </c>
      <c r="H611" s="2">
        <v>0</v>
      </c>
      <c r="I611" s="2">
        <v>0</v>
      </c>
      <c r="J611" s="2">
        <v>1.036</v>
      </c>
      <c r="K611" s="2">
        <v>0</v>
      </c>
      <c r="L611" s="2">
        <v>195.90899999999999</v>
      </c>
      <c r="M611" s="2">
        <v>161.971</v>
      </c>
      <c r="N611" s="2">
        <v>2948.0120000000002</v>
      </c>
      <c r="O611" s="2">
        <v>0.69699999999999995</v>
      </c>
      <c r="P611" s="2">
        <v>592.53800000000001</v>
      </c>
      <c r="Q611" s="2">
        <v>0</v>
      </c>
      <c r="R611" s="3">
        <v>206021</v>
      </c>
      <c r="S611" s="3">
        <v>0</v>
      </c>
      <c r="T611" s="3">
        <v>-8354</v>
      </c>
      <c r="U611" s="3">
        <v>-323</v>
      </c>
      <c r="V611" s="3">
        <v>0</v>
      </c>
      <c r="W611" s="3">
        <v>288138</v>
      </c>
      <c r="X611" s="3">
        <v>340532</v>
      </c>
      <c r="Y611" s="4">
        <v>1</v>
      </c>
      <c r="Z611" s="4">
        <v>1.0900000000000001</v>
      </c>
      <c r="AA611" s="5" t="s">
        <v>75</v>
      </c>
      <c r="AB611" s="3">
        <v>221096</v>
      </c>
      <c r="AC611" s="3">
        <v>4440251</v>
      </c>
      <c r="AD611" s="2">
        <v>1863.8498102000001</v>
      </c>
      <c r="AE611" s="3">
        <v>237756390</v>
      </c>
      <c r="AF611" s="3">
        <v>7732082</v>
      </c>
      <c r="AG611" s="3">
        <v>850529</v>
      </c>
      <c r="AH611" s="3">
        <v>9046536</v>
      </c>
      <c r="AI611" s="4">
        <v>1.17</v>
      </c>
      <c r="AJ611" s="3">
        <v>743355125</v>
      </c>
      <c r="AK611" s="3">
        <v>1187704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5140</v>
      </c>
      <c r="AR611" s="3">
        <v>5468</v>
      </c>
      <c r="AS611" s="3">
        <v>24805477</v>
      </c>
      <c r="AT611" s="2">
        <v>4589.6059999999998</v>
      </c>
      <c r="AV611" s="5" t="s">
        <v>1343</v>
      </c>
      <c r="BA611" s="3">
        <f t="shared" si="240"/>
        <v>5747</v>
      </c>
      <c r="BB611" s="3">
        <f t="shared" si="226"/>
        <v>5140</v>
      </c>
      <c r="BC611" s="3">
        <f t="shared" si="227"/>
        <v>5468</v>
      </c>
      <c r="BD611" s="3">
        <f t="shared" si="228"/>
        <v>5747</v>
      </c>
      <c r="BE611" s="3">
        <f t="shared" si="229"/>
        <v>24805477.063280001</v>
      </c>
      <c r="BF611" s="3">
        <f t="shared" si="241"/>
        <v>24319672.063280001</v>
      </c>
      <c r="BG611" s="2">
        <f t="shared" si="230"/>
        <v>4589.54470949611</v>
      </c>
      <c r="BH611" s="6">
        <f t="shared" si="231"/>
        <v>1.4999999999999999E-2</v>
      </c>
      <c r="BI611" s="3">
        <f t="shared" si="242"/>
        <v>10290399.195814872</v>
      </c>
      <c r="BJ611" s="3">
        <f t="shared" si="232"/>
        <v>2359025980.6810007</v>
      </c>
      <c r="BK611" s="3">
        <f t="shared" si="243"/>
        <v>0</v>
      </c>
      <c r="BL611" s="3">
        <f t="shared" si="244"/>
        <v>0</v>
      </c>
      <c r="BM611" s="3">
        <f t="shared" si="233"/>
        <v>0</v>
      </c>
      <c r="BN611" s="3">
        <f t="shared" si="234"/>
        <v>0</v>
      </c>
      <c r="BO611" s="3">
        <f t="shared" si="245"/>
        <v>0</v>
      </c>
      <c r="BP611" s="3">
        <f t="shared" si="246"/>
        <v>0</v>
      </c>
      <c r="BQ611" s="3">
        <f t="shared" si="235"/>
        <v>1466359534.6840072</v>
      </c>
      <c r="BR611" s="3">
        <f t="shared" si="247"/>
        <v>0</v>
      </c>
      <c r="BS611" s="3">
        <f t="shared" si="248"/>
        <v>0</v>
      </c>
      <c r="BT611" s="3">
        <f t="shared" si="236"/>
        <v>0</v>
      </c>
      <c r="BU611" s="3">
        <f t="shared" si="237"/>
        <v>0</v>
      </c>
      <c r="BV611" s="3">
        <f t="shared" si="238"/>
        <v>0</v>
      </c>
      <c r="BW611" s="3">
        <f t="shared" si="249"/>
        <v>0</v>
      </c>
      <c r="BX611" s="3">
        <f t="shared" si="239"/>
        <v>0</v>
      </c>
      <c r="BY611" s="3">
        <f t="shared" si="250"/>
        <v>17371925.813280001</v>
      </c>
    </row>
    <row r="612" spans="1:77" x14ac:dyDescent="0.25">
      <c r="A612">
        <v>79901</v>
      </c>
      <c r="B612" t="s">
        <v>673</v>
      </c>
      <c r="C612" s="37">
        <v>42779.493055555555</v>
      </c>
      <c r="D612" s="5" t="s">
        <v>75</v>
      </c>
      <c r="E612" s="2">
        <v>26731.883999999998</v>
      </c>
      <c r="F612" s="2">
        <v>2047.269</v>
      </c>
      <c r="G612" s="2">
        <v>476.71</v>
      </c>
      <c r="H612" s="2">
        <v>55.725999999999999</v>
      </c>
      <c r="I612" s="2">
        <v>0</v>
      </c>
      <c r="J612" s="2">
        <v>2.335</v>
      </c>
      <c r="K612" s="2">
        <v>0</v>
      </c>
      <c r="L612" s="2">
        <v>1097.008</v>
      </c>
      <c r="M612" s="2">
        <v>1403.7329999999999</v>
      </c>
      <c r="N612" s="2">
        <v>14432.7689999999</v>
      </c>
      <c r="O612" s="2">
        <v>3.327</v>
      </c>
      <c r="P612" s="2">
        <v>3649.5709999999999</v>
      </c>
      <c r="Q612" s="2">
        <v>0</v>
      </c>
      <c r="R612" s="3">
        <v>2158750</v>
      </c>
      <c r="S612" s="3">
        <v>0</v>
      </c>
      <c r="T612" s="3">
        <v>-146418</v>
      </c>
      <c r="U612" s="3">
        <v>-5658</v>
      </c>
      <c r="V612" s="3">
        <v>364642</v>
      </c>
      <c r="W612" s="3">
        <v>2505782</v>
      </c>
      <c r="X612" s="3">
        <v>2089014</v>
      </c>
      <c r="Y612" s="4">
        <v>1</v>
      </c>
      <c r="Z612" s="4">
        <v>1.1599999999999999</v>
      </c>
      <c r="AA612" s="5" t="s">
        <v>76</v>
      </c>
      <c r="AB612" s="3">
        <v>13830229</v>
      </c>
      <c r="AC612" s="3">
        <v>38861706</v>
      </c>
      <c r="AD612" s="2">
        <v>15967.3331948</v>
      </c>
      <c r="AE612" s="3">
        <v>2561899174</v>
      </c>
      <c r="AF612" s="3">
        <v>136005443</v>
      </c>
      <c r="AG612" s="3">
        <v>0</v>
      </c>
      <c r="AH612" s="3">
        <v>141459261</v>
      </c>
      <c r="AI612" s="4">
        <v>1.0401</v>
      </c>
      <c r="AJ612" s="3">
        <v>13029955662</v>
      </c>
      <c r="AK612" s="3">
        <v>10917789</v>
      </c>
      <c r="AL612" s="3">
        <v>0</v>
      </c>
      <c r="AM612" s="3">
        <v>0</v>
      </c>
      <c r="AN612" s="3">
        <v>1323128</v>
      </c>
      <c r="AO612" s="3">
        <v>0</v>
      </c>
      <c r="AP612" s="3">
        <v>0</v>
      </c>
      <c r="AQ612" s="3">
        <v>5140</v>
      </c>
      <c r="AR612" s="3">
        <v>5724</v>
      </c>
      <c r="AS612" s="3">
        <v>202007911</v>
      </c>
      <c r="AT612" s="2">
        <v>36395.822</v>
      </c>
      <c r="AU612" s="2">
        <v>37784.817000000003</v>
      </c>
      <c r="AV612" s="5" t="s">
        <v>1450</v>
      </c>
      <c r="AW612" s="3">
        <v>0</v>
      </c>
      <c r="AX612" s="3">
        <v>0</v>
      </c>
      <c r="AY612" s="3">
        <v>0</v>
      </c>
      <c r="AZ612" s="3">
        <v>0</v>
      </c>
      <c r="BA612" s="3">
        <f t="shared" si="240"/>
        <v>5724</v>
      </c>
      <c r="BB612" s="3">
        <f t="shared" si="226"/>
        <v>5140</v>
      </c>
      <c r="BC612" s="3">
        <f t="shared" si="227"/>
        <v>5724</v>
      </c>
      <c r="BD612" s="3">
        <f t="shared" si="228"/>
        <v>5724</v>
      </c>
      <c r="BE612" s="3">
        <f t="shared" si="229"/>
        <v>202007910.09651986</v>
      </c>
      <c r="BF612" s="3">
        <f t="shared" si="241"/>
        <v>197125154.09651986</v>
      </c>
      <c r="BG612" s="2">
        <f t="shared" si="230"/>
        <v>36394.777027720535</v>
      </c>
      <c r="BH612" s="6">
        <f t="shared" si="231"/>
        <v>1.4999999999999999E-2</v>
      </c>
      <c r="BI612" s="3">
        <f t="shared" si="242"/>
        <v>109184372.21178424</v>
      </c>
      <c r="BJ612" s="3">
        <f t="shared" si="232"/>
        <v>18706915392.248356</v>
      </c>
      <c r="BK612" s="3">
        <f t="shared" si="243"/>
        <v>0</v>
      </c>
      <c r="BL612" s="3">
        <f t="shared" si="244"/>
        <v>0</v>
      </c>
      <c r="BM612" s="3">
        <f t="shared" si="233"/>
        <v>0</v>
      </c>
      <c r="BN612" s="3">
        <f t="shared" si="234"/>
        <v>0</v>
      </c>
      <c r="BO612" s="3">
        <f t="shared" si="245"/>
        <v>0</v>
      </c>
      <c r="BP612" s="3">
        <f t="shared" si="246"/>
        <v>0</v>
      </c>
      <c r="BQ612" s="3">
        <f t="shared" si="235"/>
        <v>11628131260.35671</v>
      </c>
      <c r="BR612" s="3">
        <f t="shared" si="247"/>
        <v>1401824401.6432896</v>
      </c>
      <c r="BS612" s="3">
        <f t="shared" si="248"/>
        <v>0</v>
      </c>
      <c r="BT612" s="3">
        <f t="shared" si="236"/>
        <v>0</v>
      </c>
      <c r="BU612" s="3">
        <f t="shared" si="237"/>
        <v>0</v>
      </c>
      <c r="BV612" s="3">
        <f t="shared" si="238"/>
        <v>0</v>
      </c>
      <c r="BW612" s="3">
        <f t="shared" si="249"/>
        <v>0</v>
      </c>
      <c r="BX612" s="3">
        <f t="shared" si="239"/>
        <v>0</v>
      </c>
      <c r="BY612" s="3">
        <f t="shared" si="250"/>
        <v>71708353.476519853</v>
      </c>
    </row>
    <row r="613" spans="1:77" x14ac:dyDescent="0.25">
      <c r="A613">
        <v>58906</v>
      </c>
      <c r="B613" t="s">
        <v>674</v>
      </c>
      <c r="C613" s="37">
        <v>42776.52847222222</v>
      </c>
      <c r="D613" s="5" t="s">
        <v>75</v>
      </c>
      <c r="E613" s="2">
        <v>1871.9090000000001</v>
      </c>
      <c r="F613" s="2">
        <v>147.488</v>
      </c>
      <c r="G613" s="2">
        <v>81.174999999999997</v>
      </c>
      <c r="H613" s="2">
        <v>0</v>
      </c>
      <c r="I613" s="2">
        <v>0</v>
      </c>
      <c r="J613" s="2">
        <v>0</v>
      </c>
      <c r="K613" s="2">
        <v>0</v>
      </c>
      <c r="L613" s="2">
        <v>132.423</v>
      </c>
      <c r="M613" s="2">
        <v>102.62799999999901</v>
      </c>
      <c r="N613" s="2">
        <v>1645.5839999999901</v>
      </c>
      <c r="O613" s="2">
        <v>3.823</v>
      </c>
      <c r="P613" s="2">
        <v>91.058999999999997</v>
      </c>
      <c r="Q613" s="2">
        <v>0</v>
      </c>
      <c r="R613" s="3">
        <v>157450</v>
      </c>
      <c r="S613" s="3">
        <v>0</v>
      </c>
      <c r="T613" s="3">
        <v>-6389</v>
      </c>
      <c r="U613" s="3">
        <v>-247</v>
      </c>
      <c r="V613" s="3">
        <v>0</v>
      </c>
      <c r="W613" s="3">
        <v>193475</v>
      </c>
      <c r="X613" s="3">
        <v>55118</v>
      </c>
      <c r="Y613" s="4">
        <v>1</v>
      </c>
      <c r="Z613" s="4">
        <v>1.1299999999999999</v>
      </c>
      <c r="AA613" s="5" t="s">
        <v>76</v>
      </c>
      <c r="AB613" s="3">
        <v>770094</v>
      </c>
      <c r="AC613" s="3">
        <v>8149494</v>
      </c>
      <c r="AD613" s="2">
        <v>3516.1131446999998</v>
      </c>
      <c r="AE613" s="3">
        <v>273454678</v>
      </c>
      <c r="AF613" s="3">
        <v>5782819</v>
      </c>
      <c r="AG613" s="3">
        <v>636110</v>
      </c>
      <c r="AH613" s="3">
        <v>6765898</v>
      </c>
      <c r="AI613" s="4">
        <v>1.17</v>
      </c>
      <c r="AJ613" s="3">
        <v>568525828</v>
      </c>
      <c r="AK613" s="3">
        <v>710642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5140</v>
      </c>
      <c r="AR613" s="3">
        <v>5614</v>
      </c>
      <c r="AS613" s="3">
        <v>16367866</v>
      </c>
      <c r="AT613" s="2">
        <v>2985.8220000000001</v>
      </c>
      <c r="AV613" s="5" t="s">
        <v>1457</v>
      </c>
      <c r="BA613" s="3">
        <f t="shared" si="240"/>
        <v>6053</v>
      </c>
      <c r="BB613" s="3">
        <f t="shared" si="226"/>
        <v>5140</v>
      </c>
      <c r="BC613" s="3">
        <f t="shared" si="227"/>
        <v>5614</v>
      </c>
      <c r="BD613" s="3">
        <f t="shared" si="228"/>
        <v>6053</v>
      </c>
      <c r="BE613" s="3">
        <f t="shared" si="229"/>
        <v>16367863.478119986</v>
      </c>
      <c r="BF613" s="3">
        <f t="shared" si="241"/>
        <v>16023327.478119986</v>
      </c>
      <c r="BG613" s="2">
        <f t="shared" si="230"/>
        <v>2985.7759662077146</v>
      </c>
      <c r="BH613" s="6">
        <f t="shared" si="231"/>
        <v>1.4999999999999999E-2</v>
      </c>
      <c r="BI613" s="3">
        <f t="shared" si="242"/>
        <v>6863599.8923629411</v>
      </c>
      <c r="BJ613" s="3">
        <f t="shared" si="232"/>
        <v>1534688846.6307654</v>
      </c>
      <c r="BK613" s="3">
        <f t="shared" si="243"/>
        <v>0</v>
      </c>
      <c r="BL613" s="3">
        <f t="shared" si="244"/>
        <v>0</v>
      </c>
      <c r="BM613" s="3">
        <f t="shared" si="233"/>
        <v>0</v>
      </c>
      <c r="BN613" s="3">
        <f t="shared" si="234"/>
        <v>0</v>
      </c>
      <c r="BO613" s="3">
        <f t="shared" si="245"/>
        <v>0</v>
      </c>
      <c r="BP613" s="3">
        <f t="shared" si="246"/>
        <v>0</v>
      </c>
      <c r="BQ613" s="3">
        <f t="shared" si="235"/>
        <v>953955421.20336485</v>
      </c>
      <c r="BR613" s="3">
        <f t="shared" si="247"/>
        <v>0</v>
      </c>
      <c r="BS613" s="3">
        <f t="shared" si="248"/>
        <v>0</v>
      </c>
      <c r="BT613" s="3">
        <f t="shared" si="236"/>
        <v>0</v>
      </c>
      <c r="BU613" s="3">
        <f t="shared" si="237"/>
        <v>0</v>
      </c>
      <c r="BV613" s="3">
        <f t="shared" si="238"/>
        <v>0</v>
      </c>
      <c r="BW613" s="3">
        <f t="shared" si="249"/>
        <v>0</v>
      </c>
      <c r="BX613" s="3">
        <f t="shared" si="239"/>
        <v>0</v>
      </c>
      <c r="BY613" s="3">
        <f t="shared" si="250"/>
        <v>10682605.198119987</v>
      </c>
    </row>
    <row r="614" spans="1:77" x14ac:dyDescent="0.25">
      <c r="A614">
        <v>141901</v>
      </c>
      <c r="B614" t="s">
        <v>675</v>
      </c>
      <c r="C614" s="37">
        <v>42779.493055555555</v>
      </c>
      <c r="D614" s="5" t="s">
        <v>75</v>
      </c>
      <c r="E614" s="2">
        <v>2958.1679999999901</v>
      </c>
      <c r="F614" s="2">
        <v>284.58</v>
      </c>
      <c r="G614" s="2">
        <v>83.355999999999995</v>
      </c>
      <c r="H614" s="2">
        <v>0</v>
      </c>
      <c r="I614" s="2">
        <v>0</v>
      </c>
      <c r="J614" s="2">
        <v>0</v>
      </c>
      <c r="K614" s="2">
        <v>0</v>
      </c>
      <c r="L614" s="2">
        <v>135.11600000000001</v>
      </c>
      <c r="M614" s="2">
        <v>159.25</v>
      </c>
      <c r="N614" s="2">
        <v>1973.7470000000001</v>
      </c>
      <c r="O614" s="2">
        <v>0.51900000000000002</v>
      </c>
      <c r="P614" s="2">
        <v>82.532999999999902</v>
      </c>
      <c r="Q614" s="2">
        <v>0</v>
      </c>
      <c r="R614" s="3">
        <v>259875</v>
      </c>
      <c r="S614" s="3">
        <v>0</v>
      </c>
      <c r="T614" s="3">
        <v>-11835</v>
      </c>
      <c r="U614" s="3">
        <v>-458</v>
      </c>
      <c r="V614" s="3">
        <v>0</v>
      </c>
      <c r="W614" s="3">
        <v>444371</v>
      </c>
      <c r="X614" s="3">
        <v>46796</v>
      </c>
      <c r="Y614" s="4">
        <v>1</v>
      </c>
      <c r="Z614" s="4">
        <v>1.07</v>
      </c>
      <c r="AA614" s="5" t="s">
        <v>76</v>
      </c>
      <c r="AB614" s="3">
        <v>786189</v>
      </c>
      <c r="AC614" s="3">
        <v>7147824</v>
      </c>
      <c r="AD614" s="2">
        <v>3250.1561342</v>
      </c>
      <c r="AE614" s="3">
        <v>243354256</v>
      </c>
      <c r="AF614" s="3">
        <v>11090819</v>
      </c>
      <c r="AG614" s="3">
        <v>1219990</v>
      </c>
      <c r="AH614" s="3">
        <v>12976258</v>
      </c>
      <c r="AI614" s="4">
        <v>1.17</v>
      </c>
      <c r="AJ614" s="3">
        <v>1053211552</v>
      </c>
      <c r="AK614" s="3">
        <v>1226170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5140</v>
      </c>
      <c r="AR614" s="3">
        <v>5395</v>
      </c>
      <c r="AS614" s="3">
        <v>23032942</v>
      </c>
      <c r="AT614" s="2">
        <v>4243.7749999999996</v>
      </c>
      <c r="AV614" s="5" t="s">
        <v>1723</v>
      </c>
      <c r="BA614" s="3">
        <f t="shared" si="240"/>
        <v>5670</v>
      </c>
      <c r="BB614" s="3">
        <f t="shared" si="226"/>
        <v>5140</v>
      </c>
      <c r="BC614" s="3">
        <f t="shared" si="227"/>
        <v>5395</v>
      </c>
      <c r="BD614" s="3">
        <f t="shared" si="228"/>
        <v>5670</v>
      </c>
      <c r="BE614" s="3">
        <f t="shared" si="229"/>
        <v>23032941.942299943</v>
      </c>
      <c r="BF614" s="3">
        <f t="shared" si="241"/>
        <v>22340530.942299943</v>
      </c>
      <c r="BG614" s="2">
        <f t="shared" si="230"/>
        <v>4243.6881944502929</v>
      </c>
      <c r="BH614" s="6">
        <f t="shared" si="231"/>
        <v>1.4999999999999999E-2</v>
      </c>
      <c r="BI614" s="3">
        <f t="shared" si="242"/>
        <v>9133171.4939133767</v>
      </c>
      <c r="BJ614" s="3">
        <f t="shared" si="232"/>
        <v>2181255731.9474506</v>
      </c>
      <c r="BK614" s="3">
        <f t="shared" si="243"/>
        <v>0</v>
      </c>
      <c r="BL614" s="3">
        <f t="shared" si="244"/>
        <v>0</v>
      </c>
      <c r="BM614" s="3">
        <f t="shared" si="233"/>
        <v>0</v>
      </c>
      <c r="BN614" s="3">
        <f t="shared" si="234"/>
        <v>0</v>
      </c>
      <c r="BO614" s="3">
        <f t="shared" si="245"/>
        <v>0</v>
      </c>
      <c r="BP614" s="3">
        <f t="shared" si="246"/>
        <v>0</v>
      </c>
      <c r="BQ614" s="3">
        <f t="shared" si="235"/>
        <v>1355858378.1268685</v>
      </c>
      <c r="BR614" s="3">
        <f t="shared" si="247"/>
        <v>0</v>
      </c>
      <c r="BS614" s="3">
        <f t="shared" si="248"/>
        <v>0</v>
      </c>
      <c r="BT614" s="3">
        <f t="shared" si="236"/>
        <v>0</v>
      </c>
      <c r="BU614" s="3">
        <f t="shared" si="237"/>
        <v>0</v>
      </c>
      <c r="BV614" s="3">
        <f t="shared" si="238"/>
        <v>0</v>
      </c>
      <c r="BW614" s="3">
        <f t="shared" si="249"/>
        <v>0</v>
      </c>
      <c r="BX614" s="3">
        <f t="shared" si="239"/>
        <v>0</v>
      </c>
      <c r="BY614" s="3">
        <f t="shared" si="250"/>
        <v>12500826.422299944</v>
      </c>
    </row>
    <row r="615" spans="1:77" x14ac:dyDescent="0.25">
      <c r="A615">
        <v>57913</v>
      </c>
      <c r="B615" t="s">
        <v>676</v>
      </c>
      <c r="C615" s="37">
        <v>42779.493055555555</v>
      </c>
      <c r="D615" s="5" t="s">
        <v>75</v>
      </c>
      <c r="E615" s="2">
        <v>6261.52</v>
      </c>
      <c r="F615" s="2">
        <v>609.73900000000003</v>
      </c>
      <c r="G615" s="2">
        <v>91.66</v>
      </c>
      <c r="H615" s="2">
        <v>0</v>
      </c>
      <c r="I615" s="2">
        <v>0</v>
      </c>
      <c r="J615" s="2">
        <v>0</v>
      </c>
      <c r="K615" s="2">
        <v>0</v>
      </c>
      <c r="L615" s="2">
        <v>242.7</v>
      </c>
      <c r="M615" s="2">
        <v>335.17200000000003</v>
      </c>
      <c r="N615" s="2">
        <v>6606.46</v>
      </c>
      <c r="O615" s="2">
        <v>0.83099999999999996</v>
      </c>
      <c r="P615" s="2">
        <v>458.08</v>
      </c>
      <c r="Q615" s="2">
        <v>0</v>
      </c>
      <c r="R615" s="3">
        <v>501226</v>
      </c>
      <c r="S615" s="3">
        <v>0</v>
      </c>
      <c r="T615" s="3">
        <v>-19309</v>
      </c>
      <c r="U615" s="3">
        <v>-747</v>
      </c>
      <c r="V615" s="3">
        <v>0</v>
      </c>
      <c r="W615" s="3">
        <v>0</v>
      </c>
      <c r="X615" s="3">
        <v>248966</v>
      </c>
      <c r="Y615" s="4">
        <v>0.97439999999999904</v>
      </c>
      <c r="Z615" s="4">
        <v>1.1200000000000001</v>
      </c>
      <c r="AA615" s="5" t="s">
        <v>75</v>
      </c>
      <c r="AB615" s="3">
        <v>1383683</v>
      </c>
      <c r="AC615" s="3">
        <v>10311944</v>
      </c>
      <c r="AD615" s="2">
        <v>4496.7254892999999</v>
      </c>
      <c r="AE615" s="3">
        <v>720995366</v>
      </c>
      <c r="AF615" s="3">
        <v>17771901</v>
      </c>
      <c r="AG615" s="3">
        <v>102137</v>
      </c>
      <c r="AH615" s="3">
        <v>18968367</v>
      </c>
      <c r="AI615" s="4">
        <v>1.04</v>
      </c>
      <c r="AJ615" s="3">
        <v>1718318880</v>
      </c>
      <c r="AK615" s="3">
        <v>2612344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5008</v>
      </c>
      <c r="AR615" s="3">
        <v>5435</v>
      </c>
      <c r="AS615" s="3">
        <v>47814874</v>
      </c>
      <c r="AT615" s="2">
        <v>9079.9429999999993</v>
      </c>
      <c r="AV615" s="5" t="s">
        <v>2045</v>
      </c>
      <c r="BA615" s="3">
        <f t="shared" si="240"/>
        <v>5435</v>
      </c>
      <c r="BB615" s="3">
        <f t="shared" si="226"/>
        <v>5008</v>
      </c>
      <c r="BC615" s="3">
        <f t="shared" si="227"/>
        <v>5435</v>
      </c>
      <c r="BD615" s="3">
        <f t="shared" si="228"/>
        <v>5435</v>
      </c>
      <c r="BE615" s="3">
        <f t="shared" si="229"/>
        <v>47814874.957249999</v>
      </c>
      <c r="BF615" s="3">
        <f t="shared" si="241"/>
        <v>47332957.957249999</v>
      </c>
      <c r="BG615" s="2">
        <f t="shared" si="230"/>
        <v>9080.1925740813167</v>
      </c>
      <c r="BH615" s="6">
        <f t="shared" si="231"/>
        <v>1.4999999999999999E-2</v>
      </c>
      <c r="BI615" s="3">
        <f t="shared" si="242"/>
        <v>21004518.022670802</v>
      </c>
      <c r="BJ615" s="3">
        <f t="shared" si="232"/>
        <v>4667218983.0777969</v>
      </c>
      <c r="BK615" s="3">
        <f t="shared" si="243"/>
        <v>0</v>
      </c>
      <c r="BL615" s="3">
        <f t="shared" si="244"/>
        <v>0</v>
      </c>
      <c r="BM615" s="3">
        <f t="shared" si="233"/>
        <v>0</v>
      </c>
      <c r="BN615" s="3">
        <f t="shared" si="234"/>
        <v>0</v>
      </c>
      <c r="BO615" s="3">
        <f t="shared" si="245"/>
        <v>0</v>
      </c>
      <c r="BP615" s="3">
        <f t="shared" si="246"/>
        <v>0</v>
      </c>
      <c r="BQ615" s="3">
        <f t="shared" si="235"/>
        <v>2901121527.4189806</v>
      </c>
      <c r="BR615" s="3">
        <f t="shared" si="247"/>
        <v>0</v>
      </c>
      <c r="BS615" s="3">
        <f t="shared" si="248"/>
        <v>0</v>
      </c>
      <c r="BT615" s="3">
        <f t="shared" si="236"/>
        <v>0</v>
      </c>
      <c r="BU615" s="3">
        <f t="shared" si="237"/>
        <v>0</v>
      </c>
      <c r="BV615" s="3">
        <f t="shared" si="238"/>
        <v>0</v>
      </c>
      <c r="BW615" s="3">
        <f t="shared" si="249"/>
        <v>0</v>
      </c>
      <c r="BX615" s="3">
        <f t="shared" si="239"/>
        <v>0</v>
      </c>
      <c r="BY615" s="3">
        <f t="shared" si="250"/>
        <v>31071575.790530019</v>
      </c>
    </row>
    <row r="616" spans="1:77" x14ac:dyDescent="0.25">
      <c r="A616">
        <v>201903</v>
      </c>
      <c r="B616" t="s">
        <v>677</v>
      </c>
      <c r="C616" s="37">
        <v>42776.52847222222</v>
      </c>
      <c r="D616" s="5" t="s">
        <v>75</v>
      </c>
      <c r="E616" s="2">
        <v>130</v>
      </c>
      <c r="F616" s="2">
        <v>15.75</v>
      </c>
      <c r="G616" s="2">
        <v>4</v>
      </c>
      <c r="H616" s="2">
        <v>0</v>
      </c>
      <c r="I616" s="2">
        <v>0</v>
      </c>
      <c r="J616" s="2">
        <v>0</v>
      </c>
      <c r="K616" s="2">
        <v>0</v>
      </c>
      <c r="L616" s="2">
        <v>8</v>
      </c>
      <c r="M616" s="2">
        <v>5</v>
      </c>
      <c r="N616" s="2">
        <v>140</v>
      </c>
      <c r="O616" s="2">
        <v>0</v>
      </c>
      <c r="P616" s="2">
        <v>20</v>
      </c>
      <c r="Q616" s="2">
        <v>0</v>
      </c>
      <c r="R616" s="3">
        <v>8250</v>
      </c>
      <c r="S616" s="3">
        <v>0</v>
      </c>
      <c r="T616" s="3">
        <v>-988</v>
      </c>
      <c r="U616" s="3">
        <v>-39</v>
      </c>
      <c r="V616" s="3">
        <v>0</v>
      </c>
      <c r="W616" s="3">
        <v>35394</v>
      </c>
      <c r="X616" s="3">
        <v>14856</v>
      </c>
      <c r="Y616" s="4">
        <v>1</v>
      </c>
      <c r="Z616" s="4">
        <v>1.08</v>
      </c>
      <c r="AA616" s="5" t="s">
        <v>75</v>
      </c>
      <c r="AB616" s="3">
        <v>0</v>
      </c>
      <c r="AC616" s="3">
        <v>1463621</v>
      </c>
      <c r="AD616" s="2">
        <v>644.43282569999997</v>
      </c>
      <c r="AE616" s="3">
        <v>29915715</v>
      </c>
      <c r="AF616" s="3">
        <v>910244</v>
      </c>
      <c r="AG616" s="3">
        <v>100126</v>
      </c>
      <c r="AH616" s="3">
        <v>1064985</v>
      </c>
      <c r="AI616" s="4">
        <v>1.17</v>
      </c>
      <c r="AJ616" s="3">
        <v>87886757</v>
      </c>
      <c r="AK616" s="3">
        <v>62954</v>
      </c>
      <c r="AL616" s="3">
        <v>0</v>
      </c>
      <c r="AM616" s="3">
        <v>0</v>
      </c>
      <c r="AN616" s="3">
        <v>17217</v>
      </c>
      <c r="AO616" s="3">
        <v>0</v>
      </c>
      <c r="AP616" s="3">
        <v>0</v>
      </c>
      <c r="AQ616" s="3">
        <v>5140</v>
      </c>
      <c r="AR616" s="3">
        <v>5432</v>
      </c>
      <c r="AS616" s="3">
        <v>1465450</v>
      </c>
      <c r="AT616" s="2">
        <v>269.37599999999998</v>
      </c>
      <c r="AU616" s="2">
        <v>313.041</v>
      </c>
      <c r="AV616" s="5" t="s">
        <v>1875</v>
      </c>
      <c r="AW616" s="3">
        <v>0</v>
      </c>
      <c r="AX616" s="3">
        <v>0</v>
      </c>
      <c r="AY616" s="3">
        <v>0</v>
      </c>
      <c r="AZ616" s="3">
        <v>0</v>
      </c>
      <c r="BA616" s="3">
        <f t="shared" si="240"/>
        <v>7428</v>
      </c>
      <c r="BB616" s="3">
        <f t="shared" si="226"/>
        <v>5140</v>
      </c>
      <c r="BC616" s="3">
        <f t="shared" si="227"/>
        <v>5432</v>
      </c>
      <c r="BD616" s="3">
        <f t="shared" si="228"/>
        <v>7428</v>
      </c>
      <c r="BE616" s="3">
        <f t="shared" si="229"/>
        <v>1465450.4000000001</v>
      </c>
      <c r="BF616" s="3">
        <f t="shared" si="241"/>
        <v>1422794.4000000001</v>
      </c>
      <c r="BG616" s="2">
        <f t="shared" si="230"/>
        <v>269.36826295249938</v>
      </c>
      <c r="BH616" s="6">
        <f t="shared" si="231"/>
        <v>1.4999999999999999E-2</v>
      </c>
      <c r="BI616" s="3">
        <f t="shared" si="242"/>
        <v>548828.99842586706</v>
      </c>
      <c r="BJ616" s="3">
        <f t="shared" si="232"/>
        <v>138455287.15758467</v>
      </c>
      <c r="BK616" s="3">
        <f t="shared" si="243"/>
        <v>0</v>
      </c>
      <c r="BL616" s="3">
        <f t="shared" si="244"/>
        <v>0</v>
      </c>
      <c r="BM616" s="3">
        <f t="shared" si="233"/>
        <v>0</v>
      </c>
      <c r="BN616" s="3">
        <f t="shared" si="234"/>
        <v>0</v>
      </c>
      <c r="BO616" s="3">
        <f t="shared" si="245"/>
        <v>0</v>
      </c>
      <c r="BP616" s="3">
        <f t="shared" si="246"/>
        <v>0</v>
      </c>
      <c r="BQ616" s="3">
        <f t="shared" si="235"/>
        <v>86063160.013323545</v>
      </c>
      <c r="BR616" s="3">
        <f t="shared" si="247"/>
        <v>1823596.9866764545</v>
      </c>
      <c r="BS616" s="3">
        <f t="shared" si="248"/>
        <v>2077.5538672790794</v>
      </c>
      <c r="BT616" s="3">
        <f t="shared" si="236"/>
        <v>363.99405430331217</v>
      </c>
      <c r="BU616" s="3">
        <f t="shared" si="237"/>
        <v>0</v>
      </c>
      <c r="BV616" s="3">
        <f t="shared" si="238"/>
        <v>33.586618527907824</v>
      </c>
      <c r="BW616" s="3">
        <f t="shared" si="249"/>
        <v>2043.9672487511716</v>
      </c>
      <c r="BX616" s="3">
        <f t="shared" si="239"/>
        <v>2043.9672487511716</v>
      </c>
      <c r="BY616" s="3">
        <f t="shared" si="250"/>
        <v>586582.83000000019</v>
      </c>
    </row>
    <row r="617" spans="1:77" x14ac:dyDescent="0.25">
      <c r="A617">
        <v>107910</v>
      </c>
      <c r="B617" t="s">
        <v>678</v>
      </c>
      <c r="C617" s="37">
        <v>42779.493055555555</v>
      </c>
      <c r="D617" s="5" t="s">
        <v>75</v>
      </c>
      <c r="E617" s="2">
        <v>365.22300000000001</v>
      </c>
      <c r="F617" s="2">
        <v>41.713000000000001</v>
      </c>
      <c r="G617" s="2">
        <v>6.1459999999999999</v>
      </c>
      <c r="H617" s="2">
        <v>0</v>
      </c>
      <c r="I617" s="2">
        <v>0</v>
      </c>
      <c r="J617" s="2">
        <v>0</v>
      </c>
      <c r="K617" s="2">
        <v>0</v>
      </c>
      <c r="L617" s="2">
        <v>33.774999999999999</v>
      </c>
      <c r="M617" s="2">
        <v>20.640999999999998</v>
      </c>
      <c r="N617" s="2">
        <v>249.82900000000001</v>
      </c>
      <c r="O617" s="2">
        <v>0</v>
      </c>
      <c r="P617" s="2">
        <v>6.8579999999999997</v>
      </c>
      <c r="Q617" s="2">
        <v>0</v>
      </c>
      <c r="R617" s="3">
        <v>29329</v>
      </c>
      <c r="S617" s="3">
        <v>0</v>
      </c>
      <c r="T617" s="3">
        <v>-2407</v>
      </c>
      <c r="U617" s="3">
        <v>-94</v>
      </c>
      <c r="V617" s="3">
        <v>0</v>
      </c>
      <c r="W617" s="3">
        <v>70853</v>
      </c>
      <c r="X617" s="3">
        <v>4744</v>
      </c>
      <c r="Y617" s="4">
        <v>1</v>
      </c>
      <c r="Z617" s="4">
        <v>1.04</v>
      </c>
      <c r="AA617" s="5" t="s">
        <v>75</v>
      </c>
      <c r="AB617" s="3">
        <v>524288</v>
      </c>
      <c r="AC617" s="3">
        <v>1600662</v>
      </c>
      <c r="AD617" s="2">
        <v>629.16916730000003</v>
      </c>
      <c r="AE617" s="3">
        <v>175539061</v>
      </c>
      <c r="AF617" s="3">
        <v>2155509</v>
      </c>
      <c r="AG617" s="3">
        <v>0</v>
      </c>
      <c r="AH617" s="3">
        <v>2241729</v>
      </c>
      <c r="AI617" s="4">
        <v>1.04</v>
      </c>
      <c r="AJ617" s="3">
        <v>214186220</v>
      </c>
      <c r="AK617" s="3">
        <v>168271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5140</v>
      </c>
      <c r="AR617" s="3">
        <v>5286</v>
      </c>
      <c r="AS617" s="3">
        <v>3642613</v>
      </c>
      <c r="AT617" s="2">
        <v>680.15099999999995</v>
      </c>
      <c r="AV617" s="5" t="s">
        <v>1484</v>
      </c>
      <c r="AX617" s="3">
        <v>0</v>
      </c>
      <c r="AZ617" s="3">
        <v>0</v>
      </c>
      <c r="BA617" s="3">
        <f t="shared" si="240"/>
        <v>6918</v>
      </c>
      <c r="BB617" s="3">
        <f t="shared" si="226"/>
        <v>5140</v>
      </c>
      <c r="BC617" s="3">
        <f t="shared" si="227"/>
        <v>5286</v>
      </c>
      <c r="BD617" s="3">
        <f t="shared" si="228"/>
        <v>6918</v>
      </c>
      <c r="BE617" s="3">
        <f t="shared" si="229"/>
        <v>3642612.0376600004</v>
      </c>
      <c r="BF617" s="3">
        <f t="shared" si="241"/>
        <v>3544837.0376600004</v>
      </c>
      <c r="BG617" s="2">
        <f t="shared" si="230"/>
        <v>680.13280353365622</v>
      </c>
      <c r="BH617" s="6">
        <f t="shared" si="231"/>
        <v>1.4999999999999999E-2</v>
      </c>
      <c r="BI617" s="3">
        <f t="shared" si="242"/>
        <v>2128803.1034099665</v>
      </c>
      <c r="BJ617" s="3">
        <f t="shared" si="232"/>
        <v>349588261.01629931</v>
      </c>
      <c r="BK617" s="3">
        <f t="shared" si="243"/>
        <v>0</v>
      </c>
      <c r="BL617" s="3">
        <f t="shared" si="244"/>
        <v>0</v>
      </c>
      <c r="BM617" s="3">
        <f t="shared" si="233"/>
        <v>0</v>
      </c>
      <c r="BN617" s="3">
        <f t="shared" si="234"/>
        <v>0</v>
      </c>
      <c r="BO617" s="3">
        <f t="shared" si="245"/>
        <v>0</v>
      </c>
      <c r="BP617" s="3">
        <f t="shared" si="246"/>
        <v>0</v>
      </c>
      <c r="BQ617" s="3">
        <f t="shared" si="235"/>
        <v>217302430.72900316</v>
      </c>
      <c r="BR617" s="3">
        <f t="shared" si="247"/>
        <v>0</v>
      </c>
      <c r="BS617" s="3">
        <f t="shared" si="248"/>
        <v>0</v>
      </c>
      <c r="BT617" s="3">
        <f t="shared" si="236"/>
        <v>0</v>
      </c>
      <c r="BU617" s="3">
        <f t="shared" si="237"/>
        <v>0</v>
      </c>
      <c r="BV617" s="3">
        <f t="shared" si="238"/>
        <v>0</v>
      </c>
      <c r="BW617" s="3">
        <f t="shared" si="249"/>
        <v>0</v>
      </c>
      <c r="BX617" s="3">
        <f t="shared" si="239"/>
        <v>0</v>
      </c>
      <c r="BY617" s="3">
        <f t="shared" si="250"/>
        <v>1500749.8376600002</v>
      </c>
    </row>
    <row r="618" spans="1:77" x14ac:dyDescent="0.25">
      <c r="A618">
        <v>240901</v>
      </c>
      <c r="B618" t="s">
        <v>679</v>
      </c>
      <c r="C618" s="37">
        <v>42779.493055555555</v>
      </c>
      <c r="D618" s="5" t="s">
        <v>75</v>
      </c>
      <c r="E618" s="2">
        <v>20766.539000000001</v>
      </c>
      <c r="F618" s="2">
        <v>2289.547</v>
      </c>
      <c r="G618" s="2">
        <v>67.7</v>
      </c>
      <c r="H618" s="2">
        <v>0</v>
      </c>
      <c r="I618" s="2">
        <v>0</v>
      </c>
      <c r="J618" s="2">
        <v>0</v>
      </c>
      <c r="K618" s="2">
        <v>0</v>
      </c>
      <c r="L618" s="2">
        <v>1170.125</v>
      </c>
      <c r="M618" s="2">
        <v>1134.7819999999999</v>
      </c>
      <c r="N618" s="2">
        <v>22468.682000000001</v>
      </c>
      <c r="O618" s="2">
        <v>5.73</v>
      </c>
      <c r="P618" s="2">
        <v>13175.673000000001</v>
      </c>
      <c r="Q618" s="2">
        <v>0</v>
      </c>
      <c r="R618" s="3">
        <v>1449669</v>
      </c>
      <c r="S618" s="3">
        <v>0</v>
      </c>
      <c r="T618" s="3">
        <v>-23236</v>
      </c>
      <c r="U618" s="3">
        <v>-898</v>
      </c>
      <c r="V618" s="3">
        <v>0</v>
      </c>
      <c r="W618" s="3">
        <v>634021</v>
      </c>
      <c r="X618" s="3">
        <v>7390235</v>
      </c>
      <c r="Y618" s="4">
        <v>0.98</v>
      </c>
      <c r="Z618" s="4">
        <v>1.1599999999999999</v>
      </c>
      <c r="AA618" s="5" t="s">
        <v>75</v>
      </c>
      <c r="AB618" s="3">
        <v>457065</v>
      </c>
      <c r="AC618" s="3">
        <v>74860123</v>
      </c>
      <c r="AD618" s="2">
        <v>31709.413834399998</v>
      </c>
      <c r="AE618" s="3">
        <v>1064949834</v>
      </c>
      <c r="AF618" s="3">
        <v>21145305</v>
      </c>
      <c r="AG618" s="3">
        <v>0</v>
      </c>
      <c r="AH618" s="3">
        <v>22439916</v>
      </c>
      <c r="AI618" s="4">
        <v>1.04</v>
      </c>
      <c r="AJ618" s="3">
        <v>2067775950</v>
      </c>
      <c r="AK618" s="3">
        <v>8620448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5037</v>
      </c>
      <c r="AR618" s="3">
        <v>5609</v>
      </c>
      <c r="AS618" s="3">
        <v>174096063</v>
      </c>
      <c r="AT618" s="2">
        <v>32412.356</v>
      </c>
      <c r="AV618" s="5" t="s">
        <v>1347</v>
      </c>
      <c r="AX618" s="3">
        <v>0</v>
      </c>
      <c r="AZ618" s="3">
        <v>0</v>
      </c>
      <c r="BA618" s="3">
        <f t="shared" si="240"/>
        <v>5609</v>
      </c>
      <c r="BB618" s="3">
        <f t="shared" si="226"/>
        <v>5037</v>
      </c>
      <c r="BC618" s="3">
        <f t="shared" si="227"/>
        <v>5609</v>
      </c>
      <c r="BD618" s="3">
        <f t="shared" si="228"/>
        <v>5609</v>
      </c>
      <c r="BE618" s="3">
        <f t="shared" si="229"/>
        <v>174096064.50831002</v>
      </c>
      <c r="BF618" s="3">
        <f t="shared" si="241"/>
        <v>172035610.50831002</v>
      </c>
      <c r="BG618" s="2">
        <f t="shared" si="230"/>
        <v>32412.86559105105</v>
      </c>
      <c r="BH618" s="6">
        <f t="shared" si="231"/>
        <v>1.4999999999999999E-2</v>
      </c>
      <c r="BI618" s="3">
        <f t="shared" si="242"/>
        <v>68367600.53628464</v>
      </c>
      <c r="BJ618" s="3">
        <f t="shared" si="232"/>
        <v>16660212913.80024</v>
      </c>
      <c r="BK618" s="3">
        <f t="shared" si="243"/>
        <v>0</v>
      </c>
      <c r="BL618" s="3">
        <f t="shared" si="244"/>
        <v>0</v>
      </c>
      <c r="BM618" s="3">
        <f t="shared" si="233"/>
        <v>0</v>
      </c>
      <c r="BN618" s="3">
        <f t="shared" si="234"/>
        <v>0</v>
      </c>
      <c r="BO618" s="3">
        <f t="shared" si="245"/>
        <v>0</v>
      </c>
      <c r="BP618" s="3">
        <f t="shared" si="246"/>
        <v>0</v>
      </c>
      <c r="BQ618" s="3">
        <f t="shared" si="235"/>
        <v>10355910556.340811</v>
      </c>
      <c r="BR618" s="3">
        <f t="shared" si="247"/>
        <v>0</v>
      </c>
      <c r="BS618" s="3">
        <f t="shared" si="248"/>
        <v>0</v>
      </c>
      <c r="BT618" s="3">
        <f t="shared" si="236"/>
        <v>0</v>
      </c>
      <c r="BU618" s="3">
        <f t="shared" si="237"/>
        <v>0</v>
      </c>
      <c r="BV618" s="3">
        <f t="shared" si="238"/>
        <v>0</v>
      </c>
      <c r="BW618" s="3">
        <f t="shared" si="249"/>
        <v>0</v>
      </c>
      <c r="BX618" s="3">
        <f t="shared" si="239"/>
        <v>0</v>
      </c>
      <c r="BY618" s="3">
        <f t="shared" si="250"/>
        <v>153831860.19831002</v>
      </c>
    </row>
    <row r="619" spans="1:77" x14ac:dyDescent="0.25">
      <c r="A619">
        <v>245901</v>
      </c>
      <c r="B619" t="s">
        <v>680</v>
      </c>
      <c r="C619" s="37">
        <v>42779.493055555555</v>
      </c>
      <c r="D619" s="5" t="s">
        <v>75</v>
      </c>
      <c r="E619" s="2">
        <v>444.786</v>
      </c>
      <c r="F619" s="2">
        <v>16.026</v>
      </c>
      <c r="G619" s="2">
        <v>8.3390000000000004</v>
      </c>
      <c r="H619" s="2">
        <v>0</v>
      </c>
      <c r="I619" s="2">
        <v>0</v>
      </c>
      <c r="J619" s="2">
        <v>0</v>
      </c>
      <c r="K619" s="2">
        <v>0</v>
      </c>
      <c r="L619" s="2">
        <v>34.069000000000003</v>
      </c>
      <c r="M619" s="2">
        <v>24.2029999999999</v>
      </c>
      <c r="N619" s="2">
        <v>479.21699999999998</v>
      </c>
      <c r="O619" s="2">
        <v>0</v>
      </c>
      <c r="P619" s="2">
        <v>62.374000000000002</v>
      </c>
      <c r="Q619" s="2">
        <v>0</v>
      </c>
      <c r="R619" s="3">
        <v>33250</v>
      </c>
      <c r="S619" s="3">
        <v>0</v>
      </c>
      <c r="T619" s="3">
        <v>-394</v>
      </c>
      <c r="U619" s="3">
        <v>-16</v>
      </c>
      <c r="V619" s="3">
        <v>0</v>
      </c>
      <c r="W619" s="3">
        <v>23068</v>
      </c>
      <c r="X619" s="3">
        <v>46013</v>
      </c>
      <c r="Y619" s="4">
        <v>1</v>
      </c>
      <c r="Z619" s="4">
        <v>1.1599999999999999</v>
      </c>
      <c r="AA619" s="5" t="s">
        <v>75</v>
      </c>
      <c r="AB619" s="3">
        <v>42462</v>
      </c>
      <c r="AC619" s="3">
        <v>1161497</v>
      </c>
      <c r="AD619" s="2">
        <v>614.11887530000001</v>
      </c>
      <c r="AE619" s="3">
        <v>24979428</v>
      </c>
      <c r="AF619" s="3">
        <v>368262</v>
      </c>
      <c r="AG619" s="3">
        <v>40509</v>
      </c>
      <c r="AH619" s="3">
        <v>430867</v>
      </c>
      <c r="AI619" s="4">
        <v>1.17</v>
      </c>
      <c r="AJ619" s="3">
        <v>35043379</v>
      </c>
      <c r="AK619" s="3">
        <v>166504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5140</v>
      </c>
      <c r="AR619" s="3">
        <v>5724</v>
      </c>
      <c r="AS619" s="3">
        <v>4636752</v>
      </c>
      <c r="AT619" s="2">
        <v>845.75099999999998</v>
      </c>
      <c r="AV619" s="5" t="s">
        <v>1969</v>
      </c>
      <c r="BA619" s="3">
        <f t="shared" si="240"/>
        <v>7377</v>
      </c>
      <c r="BB619" s="3">
        <f t="shared" si="226"/>
        <v>5140</v>
      </c>
      <c r="BC619" s="3">
        <f t="shared" si="227"/>
        <v>5724</v>
      </c>
      <c r="BD619" s="3">
        <f t="shared" si="228"/>
        <v>7377</v>
      </c>
      <c r="BE619" s="3">
        <f t="shared" si="229"/>
        <v>4636753.6001700005</v>
      </c>
      <c r="BF619" s="3">
        <f t="shared" si="241"/>
        <v>4580829.6001700005</v>
      </c>
      <c r="BG619" s="2">
        <f t="shared" si="230"/>
        <v>845.74834025767143</v>
      </c>
      <c r="BH619" s="6">
        <f t="shared" si="231"/>
        <v>1.4999999999999999E-2</v>
      </c>
      <c r="BI619" s="3">
        <f t="shared" si="242"/>
        <v>1491556.6246483917</v>
      </c>
      <c r="BJ619" s="3">
        <f t="shared" si="232"/>
        <v>434714646.89244312</v>
      </c>
      <c r="BK619" s="3">
        <f t="shared" si="243"/>
        <v>0</v>
      </c>
      <c r="BL619" s="3">
        <f t="shared" si="244"/>
        <v>0</v>
      </c>
      <c r="BM619" s="3">
        <f t="shared" si="233"/>
        <v>0</v>
      </c>
      <c r="BN619" s="3">
        <f t="shared" si="234"/>
        <v>0</v>
      </c>
      <c r="BO619" s="3">
        <f t="shared" si="245"/>
        <v>0</v>
      </c>
      <c r="BP619" s="3">
        <f t="shared" si="246"/>
        <v>0</v>
      </c>
      <c r="BQ619" s="3">
        <f t="shared" si="235"/>
        <v>270216594.71232605</v>
      </c>
      <c r="BR619" s="3">
        <f t="shared" si="247"/>
        <v>0</v>
      </c>
      <c r="BS619" s="3">
        <f t="shared" si="248"/>
        <v>0</v>
      </c>
      <c r="BT619" s="3">
        <f t="shared" si="236"/>
        <v>0</v>
      </c>
      <c r="BU619" s="3">
        <f t="shared" si="237"/>
        <v>0</v>
      </c>
      <c r="BV619" s="3">
        <f t="shared" si="238"/>
        <v>0</v>
      </c>
      <c r="BW619" s="3">
        <f t="shared" si="249"/>
        <v>0</v>
      </c>
      <c r="BX619" s="3">
        <f t="shared" si="239"/>
        <v>0</v>
      </c>
      <c r="BY619" s="3">
        <f t="shared" si="250"/>
        <v>4286319.8101700004</v>
      </c>
    </row>
    <row r="620" spans="1:77" x14ac:dyDescent="0.25">
      <c r="A620">
        <v>113905</v>
      </c>
      <c r="B620" t="s">
        <v>681</v>
      </c>
      <c r="C620" s="37">
        <v>42779.493055555555</v>
      </c>
      <c r="D620" s="5" t="s">
        <v>75</v>
      </c>
      <c r="E620" s="2">
        <v>426.23500000000001</v>
      </c>
      <c r="F620" s="2">
        <v>36.933999999999997</v>
      </c>
      <c r="G620" s="2">
        <v>14.672000000000001</v>
      </c>
      <c r="H620" s="2">
        <v>0</v>
      </c>
      <c r="I620" s="2">
        <v>0</v>
      </c>
      <c r="J620" s="2">
        <v>0</v>
      </c>
      <c r="K620" s="2">
        <v>0</v>
      </c>
      <c r="L620" s="2">
        <v>42.817999999999998</v>
      </c>
      <c r="M620" s="2">
        <v>24.045000000000002</v>
      </c>
      <c r="N620" s="2">
        <v>259.464</v>
      </c>
      <c r="O620" s="2">
        <v>0</v>
      </c>
      <c r="P620" s="2">
        <v>3.2589999999999999</v>
      </c>
      <c r="Q620" s="2">
        <v>0</v>
      </c>
      <c r="R620" s="3">
        <v>37528</v>
      </c>
      <c r="S620" s="3">
        <v>0</v>
      </c>
      <c r="T620" s="3">
        <v>-1640</v>
      </c>
      <c r="U620" s="3">
        <v>-64</v>
      </c>
      <c r="V620" s="3">
        <v>0</v>
      </c>
      <c r="W620" s="3">
        <v>31071</v>
      </c>
      <c r="X620" s="3">
        <v>2169</v>
      </c>
      <c r="Y620" s="4">
        <v>0.98029999999999995</v>
      </c>
      <c r="Z620" s="4">
        <v>1.03</v>
      </c>
      <c r="AA620" s="5" t="s">
        <v>75</v>
      </c>
      <c r="AB620" s="3">
        <v>22380</v>
      </c>
      <c r="AC620" s="3">
        <v>1478999</v>
      </c>
      <c r="AD620" s="2">
        <v>660.78497849999997</v>
      </c>
      <c r="AE620" s="3">
        <v>75841572</v>
      </c>
      <c r="AF620" s="3">
        <v>1593618</v>
      </c>
      <c r="AG620" s="3">
        <v>0</v>
      </c>
      <c r="AH620" s="3">
        <v>1690669</v>
      </c>
      <c r="AI620" s="4">
        <v>1.04</v>
      </c>
      <c r="AJ620" s="3">
        <v>145915606</v>
      </c>
      <c r="AK620" s="3">
        <v>184142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5039</v>
      </c>
      <c r="AR620" s="3">
        <v>5146</v>
      </c>
      <c r="AS620" s="3">
        <v>4008688</v>
      </c>
      <c r="AT620" s="2">
        <v>774.14399999999898</v>
      </c>
      <c r="AV620" s="5" t="s">
        <v>1649</v>
      </c>
      <c r="AX620" s="3">
        <v>0</v>
      </c>
      <c r="AZ620" s="3">
        <v>0</v>
      </c>
      <c r="BA620" s="3">
        <f t="shared" si="240"/>
        <v>6656</v>
      </c>
      <c r="BB620" s="3">
        <f t="shared" si="226"/>
        <v>5039</v>
      </c>
      <c r="BC620" s="3">
        <f t="shared" si="227"/>
        <v>5146</v>
      </c>
      <c r="BD620" s="3">
        <f t="shared" si="228"/>
        <v>6656</v>
      </c>
      <c r="BE620" s="3">
        <f t="shared" si="229"/>
        <v>4008688.6895999997</v>
      </c>
      <c r="BF620" s="3">
        <f t="shared" si="241"/>
        <v>3941729.6895999997</v>
      </c>
      <c r="BG620" s="2">
        <f t="shared" si="230"/>
        <v>774.11188625680438</v>
      </c>
      <c r="BH620" s="6">
        <f t="shared" si="231"/>
        <v>1.4999999999999999E-2</v>
      </c>
      <c r="BI620" s="3">
        <f t="shared" si="242"/>
        <v>1574728.6878819503</v>
      </c>
      <c r="BJ620" s="3">
        <f t="shared" si="232"/>
        <v>397893509.53599745</v>
      </c>
      <c r="BK620" s="3">
        <f t="shared" si="243"/>
        <v>0</v>
      </c>
      <c r="BL620" s="3">
        <f t="shared" si="244"/>
        <v>0</v>
      </c>
      <c r="BM620" s="3">
        <f t="shared" si="233"/>
        <v>0</v>
      </c>
      <c r="BN620" s="3">
        <f t="shared" si="234"/>
        <v>0</v>
      </c>
      <c r="BO620" s="3">
        <f t="shared" si="245"/>
        <v>0</v>
      </c>
      <c r="BP620" s="3">
        <f t="shared" si="246"/>
        <v>0</v>
      </c>
      <c r="BQ620" s="3">
        <f t="shared" si="235"/>
        <v>247328747.659049</v>
      </c>
      <c r="BR620" s="3">
        <f t="shared" si="247"/>
        <v>0</v>
      </c>
      <c r="BS620" s="3">
        <f t="shared" si="248"/>
        <v>0</v>
      </c>
      <c r="BT620" s="3">
        <f t="shared" si="236"/>
        <v>0</v>
      </c>
      <c r="BU620" s="3">
        <f t="shared" si="237"/>
        <v>0</v>
      </c>
      <c r="BV620" s="3">
        <f t="shared" si="238"/>
        <v>0</v>
      </c>
      <c r="BW620" s="3">
        <f t="shared" si="249"/>
        <v>0</v>
      </c>
      <c r="BX620" s="3">
        <f t="shared" si="239"/>
        <v>0</v>
      </c>
      <c r="BY620" s="3">
        <f t="shared" si="250"/>
        <v>2578278.0039819996</v>
      </c>
    </row>
    <row r="621" spans="1:77" x14ac:dyDescent="0.25">
      <c r="A621">
        <v>185904</v>
      </c>
      <c r="B621" t="s">
        <v>682</v>
      </c>
      <c r="C621" s="37">
        <v>42776.52847222222</v>
      </c>
      <c r="D621" s="5" t="s">
        <v>75</v>
      </c>
      <c r="E621" s="2">
        <v>143.85</v>
      </c>
      <c r="F621" s="2">
        <v>6.75</v>
      </c>
      <c r="G621" s="2">
        <v>5</v>
      </c>
      <c r="H621" s="2">
        <v>0</v>
      </c>
      <c r="I621" s="2">
        <v>0</v>
      </c>
      <c r="J621" s="2">
        <v>0</v>
      </c>
      <c r="K621" s="2">
        <v>0</v>
      </c>
      <c r="L621" s="2">
        <v>18.5</v>
      </c>
      <c r="M621" s="2">
        <v>0</v>
      </c>
      <c r="N621" s="2">
        <v>146.5</v>
      </c>
      <c r="O621" s="2">
        <v>0</v>
      </c>
      <c r="P621" s="2">
        <v>17</v>
      </c>
      <c r="Q621" s="2">
        <v>0</v>
      </c>
      <c r="R621" s="3">
        <v>12238</v>
      </c>
      <c r="S621" s="3">
        <v>0</v>
      </c>
      <c r="T621" s="3">
        <v>-837</v>
      </c>
      <c r="U621" s="3">
        <v>0</v>
      </c>
      <c r="V621" s="3">
        <v>0</v>
      </c>
      <c r="W621" s="3">
        <v>26847</v>
      </c>
      <c r="X621" s="3">
        <v>12340</v>
      </c>
      <c r="Y621" s="4">
        <v>1</v>
      </c>
      <c r="Z621" s="4">
        <v>1.05</v>
      </c>
      <c r="AA621" s="5" t="s">
        <v>75</v>
      </c>
      <c r="AB621" s="3">
        <v>114401</v>
      </c>
      <c r="AC621" s="3">
        <v>963376</v>
      </c>
      <c r="AD621" s="2">
        <v>356.61561449999999</v>
      </c>
      <c r="AE621" s="3">
        <v>44513635</v>
      </c>
      <c r="AF621" s="3">
        <v>756563</v>
      </c>
      <c r="AG621" s="3">
        <v>83222</v>
      </c>
      <c r="AH621" s="3">
        <v>885179</v>
      </c>
      <c r="AI621" s="4">
        <v>1.17</v>
      </c>
      <c r="AJ621" s="3">
        <v>74403600</v>
      </c>
      <c r="AK621" s="3">
        <v>74616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5140</v>
      </c>
      <c r="AR621" s="3">
        <v>5322</v>
      </c>
      <c r="AS621" s="3">
        <v>1577701</v>
      </c>
      <c r="AT621" s="2">
        <v>294.38299999999998</v>
      </c>
      <c r="AV621" s="5" t="s">
        <v>1778</v>
      </c>
      <c r="BA621" s="3">
        <f t="shared" si="240"/>
        <v>7259</v>
      </c>
      <c r="BB621" s="3">
        <f t="shared" si="226"/>
        <v>5140</v>
      </c>
      <c r="BC621" s="3">
        <f t="shared" si="227"/>
        <v>5322</v>
      </c>
      <c r="BD621" s="3">
        <f t="shared" si="228"/>
        <v>7259</v>
      </c>
      <c r="BE621" s="3">
        <f t="shared" si="229"/>
        <v>1577700.4249999998</v>
      </c>
      <c r="BF621" s="3">
        <f t="shared" si="241"/>
        <v>1539452.4249999998</v>
      </c>
      <c r="BG621" s="2">
        <f t="shared" si="230"/>
        <v>294.38318715116168</v>
      </c>
      <c r="BH621" s="6">
        <f t="shared" si="231"/>
        <v>1.4999999999999999E-2</v>
      </c>
      <c r="BI621" s="3">
        <f t="shared" si="242"/>
        <v>815079.83887420502</v>
      </c>
      <c r="BJ621" s="3">
        <f t="shared" si="232"/>
        <v>151312958.1956971</v>
      </c>
      <c r="BK621" s="3">
        <f t="shared" si="243"/>
        <v>0</v>
      </c>
      <c r="BL621" s="3">
        <f t="shared" si="244"/>
        <v>0</v>
      </c>
      <c r="BM621" s="3">
        <f t="shared" si="233"/>
        <v>0</v>
      </c>
      <c r="BN621" s="3">
        <f t="shared" si="234"/>
        <v>0</v>
      </c>
      <c r="BO621" s="3">
        <f t="shared" si="245"/>
        <v>0</v>
      </c>
      <c r="BP621" s="3">
        <f t="shared" si="246"/>
        <v>0</v>
      </c>
      <c r="BQ621" s="3">
        <f t="shared" si="235"/>
        <v>94055428.294796154</v>
      </c>
      <c r="BR621" s="3">
        <f t="shared" si="247"/>
        <v>0</v>
      </c>
      <c r="BS621" s="3">
        <f t="shared" si="248"/>
        <v>0</v>
      </c>
      <c r="BT621" s="3">
        <f t="shared" si="236"/>
        <v>0</v>
      </c>
      <c r="BU621" s="3">
        <f t="shared" si="237"/>
        <v>0</v>
      </c>
      <c r="BV621" s="3">
        <f t="shared" si="238"/>
        <v>0</v>
      </c>
      <c r="BW621" s="3">
        <f t="shared" si="249"/>
        <v>0</v>
      </c>
      <c r="BX621" s="3">
        <f t="shared" si="239"/>
        <v>0</v>
      </c>
      <c r="BY621" s="3">
        <f t="shared" si="250"/>
        <v>833664.42499999981</v>
      </c>
    </row>
    <row r="622" spans="1:77" x14ac:dyDescent="0.25">
      <c r="A622">
        <v>61804</v>
      </c>
      <c r="B622" t="s">
        <v>683</v>
      </c>
      <c r="C622" s="37">
        <v>42776.52847222222</v>
      </c>
      <c r="D622" s="5" t="s">
        <v>76</v>
      </c>
      <c r="E622" s="2">
        <v>832.06100000000004</v>
      </c>
      <c r="F622" s="2">
        <v>12.81</v>
      </c>
      <c r="G622" s="2">
        <v>25.2</v>
      </c>
      <c r="H622" s="2">
        <v>0</v>
      </c>
      <c r="I622" s="2">
        <v>0</v>
      </c>
      <c r="J622" s="2">
        <v>0</v>
      </c>
      <c r="K622" s="2">
        <v>0</v>
      </c>
      <c r="L622" s="2">
        <v>13.4</v>
      </c>
      <c r="M622" s="2">
        <v>42.445</v>
      </c>
      <c r="N622" s="2">
        <v>23</v>
      </c>
      <c r="O622" s="2">
        <v>0</v>
      </c>
      <c r="P622" s="2">
        <v>70.022999999999996</v>
      </c>
      <c r="Q622" s="2">
        <v>0</v>
      </c>
      <c r="R622" s="3">
        <v>20105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45270</v>
      </c>
      <c r="Y622" s="4">
        <v>0</v>
      </c>
      <c r="Z622" s="4">
        <v>1</v>
      </c>
      <c r="AA622" s="5" t="s">
        <v>75</v>
      </c>
      <c r="AB622" s="3">
        <v>0</v>
      </c>
      <c r="AC622" s="3">
        <v>0</v>
      </c>
      <c r="AD622" s="2">
        <v>0</v>
      </c>
      <c r="AE622" s="3">
        <v>0</v>
      </c>
      <c r="AF622" s="3">
        <v>0</v>
      </c>
      <c r="AG622" s="3">
        <v>0</v>
      </c>
      <c r="AH622" s="3">
        <v>0</v>
      </c>
      <c r="AI622" s="4">
        <v>0</v>
      </c>
      <c r="AJ622" s="3">
        <v>0</v>
      </c>
      <c r="AK622" s="3">
        <v>226021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5050</v>
      </c>
      <c r="AR622" s="3">
        <v>5334</v>
      </c>
      <c r="AS622" s="3">
        <v>5886296</v>
      </c>
      <c r="AT622" s="2">
        <v>1130.73</v>
      </c>
      <c r="AV622" s="5" t="s">
        <v>2031</v>
      </c>
      <c r="AX622" s="3">
        <v>0</v>
      </c>
      <c r="AZ622" s="3">
        <v>0</v>
      </c>
      <c r="BA622" s="3">
        <f t="shared" si="240"/>
        <v>6465</v>
      </c>
      <c r="BB622" s="3">
        <f t="shared" si="226"/>
        <v>5050</v>
      </c>
      <c r="BC622" s="3">
        <f t="shared" si="227"/>
        <v>5335</v>
      </c>
      <c r="BD622" s="3">
        <f t="shared" si="228"/>
        <v>6465</v>
      </c>
      <c r="BE622" s="3">
        <f t="shared" si="229"/>
        <v>5886295.3655000003</v>
      </c>
      <c r="BF622" s="3">
        <f t="shared" si="241"/>
        <v>5866190.3655000003</v>
      </c>
      <c r="BG622" s="2">
        <f t="shared" si="230"/>
        <v>1130.5944666867874</v>
      </c>
      <c r="BH622" s="6">
        <f t="shared" si="231"/>
        <v>1.4999999999999999E-2</v>
      </c>
      <c r="BI622" s="3">
        <f t="shared" si="242"/>
        <v>0</v>
      </c>
      <c r="BJ622" s="3">
        <f t="shared" si="232"/>
        <v>581125555.8770088</v>
      </c>
      <c r="BK622" s="3">
        <f t="shared" si="243"/>
        <v>0</v>
      </c>
      <c r="BL622" s="3">
        <f t="shared" si="244"/>
        <v>0</v>
      </c>
      <c r="BM622" s="3">
        <f t="shared" si="233"/>
        <v>0</v>
      </c>
      <c r="BN622" s="3">
        <f t="shared" si="234"/>
        <v>0</v>
      </c>
      <c r="BO622" s="3">
        <f t="shared" si="245"/>
        <v>0</v>
      </c>
      <c r="BP622" s="3">
        <f t="shared" si="246"/>
        <v>0</v>
      </c>
      <c r="BQ622" s="3">
        <f t="shared" si="235"/>
        <v>361224932.10642856</v>
      </c>
      <c r="BR622" s="3">
        <f t="shared" si="247"/>
        <v>0</v>
      </c>
      <c r="BS622" s="3">
        <f t="shared" si="248"/>
        <v>0</v>
      </c>
      <c r="BT622" s="3">
        <f t="shared" si="236"/>
        <v>0</v>
      </c>
      <c r="BU622" s="3">
        <f t="shared" si="237"/>
        <v>0</v>
      </c>
      <c r="BV622" s="3">
        <f t="shared" si="238"/>
        <v>0</v>
      </c>
      <c r="BW622" s="3">
        <f t="shared" si="249"/>
        <v>0</v>
      </c>
      <c r="BX622" s="3">
        <f t="shared" si="239"/>
        <v>0</v>
      </c>
      <c r="BY622" s="3">
        <f t="shared" si="250"/>
        <v>5886295.3655000003</v>
      </c>
    </row>
    <row r="623" spans="1:77" x14ac:dyDescent="0.25">
      <c r="A623">
        <v>193902</v>
      </c>
      <c r="B623" t="s">
        <v>684</v>
      </c>
      <c r="C623" s="37">
        <v>42779.493055555555</v>
      </c>
      <c r="D623" s="5" t="s">
        <v>75</v>
      </c>
      <c r="E623" s="2">
        <v>205.65199999999999</v>
      </c>
      <c r="F623" s="2">
        <v>18.224</v>
      </c>
      <c r="G623" s="2">
        <v>4.1029999999999998</v>
      </c>
      <c r="H623" s="2">
        <v>0</v>
      </c>
      <c r="I623" s="2">
        <v>0</v>
      </c>
      <c r="J623" s="2">
        <v>0</v>
      </c>
      <c r="K623" s="2">
        <v>0</v>
      </c>
      <c r="L623" s="2">
        <v>14.641999999999999</v>
      </c>
      <c r="M623" s="2">
        <v>8</v>
      </c>
      <c r="N623" s="2">
        <v>149.5</v>
      </c>
      <c r="O623" s="2">
        <v>0</v>
      </c>
      <c r="P623" s="2">
        <v>17.911999999999999</v>
      </c>
      <c r="Q623" s="2">
        <v>0</v>
      </c>
      <c r="R623" s="3">
        <v>22000</v>
      </c>
      <c r="S623" s="3">
        <v>0</v>
      </c>
      <c r="T623" s="3">
        <v>0</v>
      </c>
      <c r="U623" s="3">
        <v>0</v>
      </c>
      <c r="V623" s="3">
        <v>0</v>
      </c>
      <c r="W623" s="3">
        <v>37491</v>
      </c>
      <c r="X623" s="3">
        <v>13762</v>
      </c>
      <c r="Y623" s="4">
        <v>0.92669999999999997</v>
      </c>
      <c r="Z623" s="4">
        <v>1.05</v>
      </c>
      <c r="AA623" s="5" t="s">
        <v>76</v>
      </c>
      <c r="AB623" s="3">
        <v>44666</v>
      </c>
      <c r="AC623" s="3">
        <v>1113305</v>
      </c>
      <c r="AD623" s="2">
        <v>457.30224099999998</v>
      </c>
      <c r="AE623" s="3">
        <v>85932391</v>
      </c>
      <c r="AF623" s="3">
        <v>2922689</v>
      </c>
      <c r="AG623" s="3">
        <v>168101</v>
      </c>
      <c r="AH623" s="3">
        <v>3280022</v>
      </c>
      <c r="AI623" s="4">
        <v>1.04</v>
      </c>
      <c r="AJ623" s="3">
        <v>284765410</v>
      </c>
      <c r="AK623" s="3">
        <v>96018</v>
      </c>
      <c r="AL623" s="3">
        <v>0</v>
      </c>
      <c r="AM623" s="3">
        <v>0</v>
      </c>
      <c r="AN623" s="3">
        <v>153757</v>
      </c>
      <c r="AO623" s="3">
        <v>0</v>
      </c>
      <c r="AP623" s="3">
        <v>0</v>
      </c>
      <c r="AQ623" s="3">
        <v>4763</v>
      </c>
      <c r="AR623" s="3">
        <v>4932</v>
      </c>
      <c r="AS623" s="3">
        <v>2216934</v>
      </c>
      <c r="AT623" s="2">
        <v>445.18700000000001</v>
      </c>
      <c r="AU623" s="2">
        <v>520.66600000000005</v>
      </c>
      <c r="AV623" s="5" t="s">
        <v>1856</v>
      </c>
      <c r="AW623" s="3">
        <v>150715</v>
      </c>
      <c r="AX623" s="3">
        <v>58379</v>
      </c>
      <c r="AY623" s="3">
        <v>2668</v>
      </c>
      <c r="AZ623" s="3">
        <v>2557</v>
      </c>
      <c r="BA623" s="3">
        <f t="shared" si="240"/>
        <v>7683</v>
      </c>
      <c r="BB623" s="3">
        <f t="shared" si="226"/>
        <v>4763</v>
      </c>
      <c r="BC623" s="3">
        <f t="shared" si="227"/>
        <v>4932</v>
      </c>
      <c r="BD623" s="3">
        <f t="shared" si="228"/>
        <v>7683</v>
      </c>
      <c r="BE623" s="3">
        <f t="shared" si="229"/>
        <v>2216932.7175999996</v>
      </c>
      <c r="BF623" s="3">
        <f t="shared" si="241"/>
        <v>2157441.7175999996</v>
      </c>
      <c r="BG623" s="2">
        <f t="shared" si="230"/>
        <v>445.19803682660279</v>
      </c>
      <c r="BH623" s="6">
        <f t="shared" si="231"/>
        <v>1.4999999999999999E-2</v>
      </c>
      <c r="BI623" s="3">
        <f t="shared" si="242"/>
        <v>1031302.9918561017</v>
      </c>
      <c r="BJ623" s="3">
        <f t="shared" si="232"/>
        <v>228831790.92887384</v>
      </c>
      <c r="BK623" s="3">
        <f t="shared" si="243"/>
        <v>55933619.071126163</v>
      </c>
      <c r="BL623" s="3">
        <f t="shared" si="244"/>
        <v>574074.54504172632</v>
      </c>
      <c r="BM623" s="3">
        <f t="shared" si="233"/>
        <v>5275.4375821136418</v>
      </c>
      <c r="BN623" s="3">
        <f t="shared" si="234"/>
        <v>2668</v>
      </c>
      <c r="BO623" s="3">
        <f t="shared" si="245"/>
        <v>26910.788958726713</v>
      </c>
      <c r="BP623" s="3">
        <f t="shared" si="246"/>
        <v>571406.5450417262</v>
      </c>
      <c r="BQ623" s="3">
        <f t="shared" si="235"/>
        <v>142240772.7660996</v>
      </c>
      <c r="BR623" s="3">
        <f t="shared" si="247"/>
        <v>142524637.2339004</v>
      </c>
      <c r="BS623" s="3">
        <f t="shared" si="248"/>
        <v>84134.284580616353</v>
      </c>
      <c r="BT623" s="3">
        <f t="shared" si="236"/>
        <v>188.60531375633019</v>
      </c>
      <c r="BU623" s="3">
        <f t="shared" si="237"/>
        <v>2557</v>
      </c>
      <c r="BV623" s="3">
        <f t="shared" si="238"/>
        <v>3943.9476912843356</v>
      </c>
      <c r="BW623" s="3">
        <f t="shared" si="249"/>
        <v>77633.336889332015</v>
      </c>
      <c r="BX623" s="3">
        <f t="shared" si="239"/>
        <v>649039.88193105825</v>
      </c>
      <c r="BY623" s="3">
        <f t="shared" si="250"/>
        <v>0</v>
      </c>
    </row>
    <row r="624" spans="1:77" x14ac:dyDescent="0.25">
      <c r="A624">
        <v>246913</v>
      </c>
      <c r="B624" t="s">
        <v>685</v>
      </c>
      <c r="C624" s="37">
        <v>42779.493055555555</v>
      </c>
      <c r="D624" s="5" t="s">
        <v>75</v>
      </c>
      <c r="E624" s="2">
        <v>33656.785000000003</v>
      </c>
      <c r="F624" s="2">
        <v>3530.3240000000001</v>
      </c>
      <c r="G624" s="2">
        <v>753.01700000000005</v>
      </c>
      <c r="H624" s="2">
        <v>0.19600000000000001</v>
      </c>
      <c r="I624" s="2">
        <v>0</v>
      </c>
      <c r="J624" s="2">
        <v>0</v>
      </c>
      <c r="K624" s="2">
        <v>0</v>
      </c>
      <c r="L624" s="2">
        <v>1607.3889999999999</v>
      </c>
      <c r="M624" s="2">
        <v>1820.568</v>
      </c>
      <c r="N624" s="2">
        <v>7744</v>
      </c>
      <c r="O624" s="2">
        <v>1.498</v>
      </c>
      <c r="P624" s="2">
        <v>1664.4780000000001</v>
      </c>
      <c r="Q624" s="2">
        <v>0</v>
      </c>
      <c r="R624" s="3">
        <v>2714644</v>
      </c>
      <c r="S624" s="3">
        <v>0</v>
      </c>
      <c r="T624" s="3">
        <v>-204779</v>
      </c>
      <c r="U624" s="3">
        <v>-7913</v>
      </c>
      <c r="V624" s="3">
        <v>129758</v>
      </c>
      <c r="W624" s="3">
        <v>2608508</v>
      </c>
      <c r="X624" s="3">
        <v>897986</v>
      </c>
      <c r="Y624" s="4">
        <v>0.98</v>
      </c>
      <c r="Z624" s="4">
        <v>1.1000000000000001</v>
      </c>
      <c r="AA624" s="5" t="s">
        <v>75</v>
      </c>
      <c r="AB624" s="3">
        <v>3269958</v>
      </c>
      <c r="AC624" s="3">
        <v>18082919</v>
      </c>
      <c r="AD624" s="2">
        <v>7448.0022589</v>
      </c>
      <c r="AE624" s="3">
        <v>1098941496</v>
      </c>
      <c r="AF624" s="3">
        <v>186761615</v>
      </c>
      <c r="AG624" s="3">
        <v>0</v>
      </c>
      <c r="AH624" s="3">
        <v>198196000</v>
      </c>
      <c r="AI624" s="4">
        <v>1.04</v>
      </c>
      <c r="AJ624" s="3">
        <v>18223625933</v>
      </c>
      <c r="AK624" s="3">
        <v>13840786</v>
      </c>
      <c r="AL624" s="3">
        <v>0</v>
      </c>
      <c r="AM624" s="3">
        <v>0</v>
      </c>
      <c r="AN624" s="3">
        <v>0</v>
      </c>
      <c r="AO624" s="3">
        <v>0</v>
      </c>
      <c r="AP624" s="3">
        <v>0</v>
      </c>
      <c r="AQ624" s="3">
        <v>5037</v>
      </c>
      <c r="AR624" s="3">
        <v>5395</v>
      </c>
      <c r="AS624" s="3">
        <v>232496573</v>
      </c>
      <c r="AT624" s="2">
        <v>43619.561999999998</v>
      </c>
      <c r="AU624" s="2">
        <v>43619.561999999998</v>
      </c>
      <c r="AV624" s="5" t="s">
        <v>1311</v>
      </c>
      <c r="AW624" s="3">
        <v>0</v>
      </c>
      <c r="AX624" s="3">
        <v>0</v>
      </c>
      <c r="AY624" s="3">
        <v>0</v>
      </c>
      <c r="AZ624" s="3">
        <v>0</v>
      </c>
      <c r="BA624" s="3">
        <f t="shared" si="240"/>
        <v>5395</v>
      </c>
      <c r="BB624" s="3">
        <f t="shared" si="226"/>
        <v>5037</v>
      </c>
      <c r="BC624" s="3">
        <f t="shared" si="227"/>
        <v>5395</v>
      </c>
      <c r="BD624" s="3">
        <f t="shared" si="228"/>
        <v>5395</v>
      </c>
      <c r="BE624" s="3">
        <f t="shared" si="229"/>
        <v>232496570.58105007</v>
      </c>
      <c r="BF624" s="3">
        <f t="shared" si="241"/>
        <v>227248439.58105007</v>
      </c>
      <c r="BG624" s="2">
        <f t="shared" si="230"/>
        <v>43618.938515035341</v>
      </c>
      <c r="BH624" s="6">
        <f t="shared" si="231"/>
        <v>1.4999999999999999E-2</v>
      </c>
      <c r="BI624" s="3">
        <f t="shared" si="242"/>
        <v>111211516.16185109</v>
      </c>
      <c r="BJ624" s="3">
        <f t="shared" si="232"/>
        <v>22420134396.728165</v>
      </c>
      <c r="BK624" s="3">
        <f t="shared" si="243"/>
        <v>0</v>
      </c>
      <c r="BL624" s="3">
        <f t="shared" si="244"/>
        <v>0</v>
      </c>
      <c r="BM624" s="3">
        <f t="shared" si="233"/>
        <v>0</v>
      </c>
      <c r="BN624" s="3">
        <f t="shared" si="234"/>
        <v>0</v>
      </c>
      <c r="BO624" s="3">
        <f t="shared" si="245"/>
        <v>0</v>
      </c>
      <c r="BP624" s="3">
        <f t="shared" si="246"/>
        <v>0</v>
      </c>
      <c r="BQ624" s="3">
        <f t="shared" si="235"/>
        <v>13936250855.553791</v>
      </c>
      <c r="BR624" s="3">
        <f t="shared" si="247"/>
        <v>4287375077.446209</v>
      </c>
      <c r="BS624" s="3">
        <f t="shared" si="248"/>
        <v>0</v>
      </c>
      <c r="BT624" s="3">
        <f t="shared" si="236"/>
        <v>0</v>
      </c>
      <c r="BU624" s="3">
        <f t="shared" si="237"/>
        <v>0</v>
      </c>
      <c r="BV624" s="3">
        <f t="shared" si="238"/>
        <v>0</v>
      </c>
      <c r="BW624" s="3">
        <f t="shared" si="249"/>
        <v>0</v>
      </c>
      <c r="BX624" s="3">
        <f t="shared" si="239"/>
        <v>0</v>
      </c>
      <c r="BY624" s="3">
        <f t="shared" si="250"/>
        <v>53905036.437650055</v>
      </c>
    </row>
    <row r="625" spans="1:77" x14ac:dyDescent="0.25">
      <c r="A625">
        <v>19914</v>
      </c>
      <c r="B625" t="s">
        <v>686</v>
      </c>
      <c r="C625" s="37">
        <v>42776.52847222222</v>
      </c>
      <c r="D625" s="5" t="s">
        <v>75</v>
      </c>
      <c r="E625" s="2">
        <v>84.442999999999998</v>
      </c>
      <c r="F625" s="2">
        <v>4.9939999999999998</v>
      </c>
      <c r="G625" s="2">
        <v>1.698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2.7410000000000001</v>
      </c>
      <c r="N625" s="2">
        <v>66.447000000000003</v>
      </c>
      <c r="O625" s="2">
        <v>0</v>
      </c>
      <c r="P625" s="2">
        <v>0</v>
      </c>
      <c r="Q625" s="2">
        <v>0</v>
      </c>
      <c r="R625" s="3">
        <v>0</v>
      </c>
      <c r="S625" s="3">
        <v>0</v>
      </c>
      <c r="T625" s="3">
        <v>-449</v>
      </c>
      <c r="U625" s="3">
        <v>-18</v>
      </c>
      <c r="V625" s="3">
        <v>0</v>
      </c>
      <c r="W625" s="3">
        <v>0</v>
      </c>
      <c r="X625" s="3">
        <v>0</v>
      </c>
      <c r="Y625" s="4">
        <v>0.94</v>
      </c>
      <c r="Z625" s="4">
        <v>1.04</v>
      </c>
      <c r="AA625" s="5" t="s">
        <v>75</v>
      </c>
      <c r="AB625" s="3">
        <v>41270</v>
      </c>
      <c r="AC625" s="3">
        <v>382311</v>
      </c>
      <c r="AD625" s="2">
        <v>288.8463898</v>
      </c>
      <c r="AE625" s="3">
        <v>10316415</v>
      </c>
      <c r="AF625" s="3">
        <v>425497</v>
      </c>
      <c r="AG625" s="3">
        <v>18107</v>
      </c>
      <c r="AH625" s="3">
        <v>470763</v>
      </c>
      <c r="AI625" s="4">
        <v>1.04</v>
      </c>
      <c r="AJ625" s="3">
        <v>39919032</v>
      </c>
      <c r="AK625" s="3">
        <v>41080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4832</v>
      </c>
      <c r="AR625" s="3">
        <v>4969</v>
      </c>
      <c r="AS625" s="3">
        <v>718463</v>
      </c>
      <c r="AT625" s="2">
        <v>146.74</v>
      </c>
      <c r="AV625" s="5" t="s">
        <v>1404</v>
      </c>
      <c r="BA625" s="3">
        <f t="shared" si="240"/>
        <v>6852</v>
      </c>
      <c r="BB625" s="3">
        <f t="shared" si="226"/>
        <v>4832</v>
      </c>
      <c r="BC625" s="3">
        <f t="shared" si="227"/>
        <v>4969</v>
      </c>
      <c r="BD625" s="3">
        <f t="shared" si="228"/>
        <v>6852</v>
      </c>
      <c r="BE625" s="3">
        <f t="shared" si="229"/>
        <v>718466.21823999996</v>
      </c>
      <c r="BF625" s="3">
        <f t="shared" si="241"/>
        <v>718915.21823999996</v>
      </c>
      <c r="BG625" s="2">
        <f t="shared" si="230"/>
        <v>146.7310915001286</v>
      </c>
      <c r="BH625" s="6">
        <f t="shared" si="231"/>
        <v>1.4999999999999999E-2</v>
      </c>
      <c r="BI625" s="3">
        <f t="shared" si="242"/>
        <v>174094.93264067092</v>
      </c>
      <c r="BJ625" s="3">
        <f t="shared" si="232"/>
        <v>75419781.031066105</v>
      </c>
      <c r="BK625" s="3">
        <f t="shared" si="243"/>
        <v>0</v>
      </c>
      <c r="BL625" s="3">
        <f t="shared" si="244"/>
        <v>0</v>
      </c>
      <c r="BM625" s="3">
        <f t="shared" si="233"/>
        <v>0</v>
      </c>
      <c r="BN625" s="3">
        <f t="shared" si="234"/>
        <v>0</v>
      </c>
      <c r="BO625" s="3">
        <f t="shared" si="245"/>
        <v>0</v>
      </c>
      <c r="BP625" s="3">
        <f t="shared" si="246"/>
        <v>0</v>
      </c>
      <c r="BQ625" s="3">
        <f t="shared" si="235"/>
        <v>46880583.734291084</v>
      </c>
      <c r="BR625" s="3">
        <f t="shared" si="247"/>
        <v>0</v>
      </c>
      <c r="BS625" s="3">
        <f t="shared" si="248"/>
        <v>0</v>
      </c>
      <c r="BT625" s="3">
        <f t="shared" si="236"/>
        <v>0</v>
      </c>
      <c r="BU625" s="3">
        <f t="shared" si="237"/>
        <v>0</v>
      </c>
      <c r="BV625" s="3">
        <f t="shared" si="238"/>
        <v>0</v>
      </c>
      <c r="BW625" s="3">
        <f t="shared" si="249"/>
        <v>0</v>
      </c>
      <c r="BX625" s="3">
        <f t="shared" si="239"/>
        <v>0</v>
      </c>
      <c r="BY625" s="3">
        <f t="shared" si="250"/>
        <v>343227.31743999996</v>
      </c>
    </row>
    <row r="626" spans="1:77" x14ac:dyDescent="0.25">
      <c r="A626">
        <v>90902</v>
      </c>
      <c r="B626" t="s">
        <v>687</v>
      </c>
      <c r="C626" s="37">
        <v>42779.493055555555</v>
      </c>
      <c r="D626" s="5" t="s">
        <v>75</v>
      </c>
      <c r="E626" s="2">
        <v>146.232</v>
      </c>
      <c r="F626" s="2">
        <v>3.6619999999999999</v>
      </c>
      <c r="G626" s="2">
        <v>8.1989999999999998</v>
      </c>
      <c r="H626" s="2">
        <v>0</v>
      </c>
      <c r="I626" s="2">
        <v>0</v>
      </c>
      <c r="J626" s="2">
        <v>0</v>
      </c>
      <c r="K626" s="2">
        <v>0</v>
      </c>
      <c r="L626" s="2">
        <v>8.484</v>
      </c>
      <c r="M626" s="2">
        <v>6.1360000000000001</v>
      </c>
      <c r="N626" s="2">
        <v>104.874</v>
      </c>
      <c r="O626" s="2">
        <v>0.104</v>
      </c>
      <c r="P626" s="2">
        <v>6.4269999999999996</v>
      </c>
      <c r="Q626" s="2">
        <v>0</v>
      </c>
      <c r="R626" s="3">
        <v>9827</v>
      </c>
      <c r="S626" s="3">
        <v>0</v>
      </c>
      <c r="T626" s="3">
        <v>0</v>
      </c>
      <c r="U626" s="3">
        <v>0</v>
      </c>
      <c r="V626" s="3">
        <v>0</v>
      </c>
      <c r="W626" s="3">
        <v>13130</v>
      </c>
      <c r="X626" s="3">
        <v>4760</v>
      </c>
      <c r="Y626" s="4">
        <v>1</v>
      </c>
      <c r="Z626" s="4">
        <v>1.08</v>
      </c>
      <c r="AA626" s="5" t="s">
        <v>75</v>
      </c>
      <c r="AB626" s="3">
        <v>526166</v>
      </c>
      <c r="AC626" s="3">
        <v>566242</v>
      </c>
      <c r="AD626" s="2">
        <v>235.7338886</v>
      </c>
      <c r="AE626" s="3">
        <v>124593922</v>
      </c>
      <c r="AF626" s="3">
        <v>1483997</v>
      </c>
      <c r="AG626" s="3">
        <v>0</v>
      </c>
      <c r="AH626" s="3">
        <v>1543357</v>
      </c>
      <c r="AI626" s="4">
        <v>1.04</v>
      </c>
      <c r="AJ626" s="3">
        <v>148226052</v>
      </c>
      <c r="AK626" s="3">
        <v>63614</v>
      </c>
      <c r="AL626" s="3">
        <v>0</v>
      </c>
      <c r="AM626" s="3">
        <v>0</v>
      </c>
      <c r="AN626" s="3">
        <v>47908</v>
      </c>
      <c r="AO626" s="3">
        <v>0</v>
      </c>
      <c r="AP626" s="3">
        <v>0</v>
      </c>
      <c r="AQ626" s="3">
        <v>5140</v>
      </c>
      <c r="AR626" s="3">
        <v>5432</v>
      </c>
      <c r="AS626" s="3">
        <v>1452098</v>
      </c>
      <c r="AT626" s="2">
        <v>270.57</v>
      </c>
      <c r="AU626" s="2">
        <v>264.17700000000002</v>
      </c>
      <c r="AV626" s="5" t="s">
        <v>1552</v>
      </c>
      <c r="AW626" s="3">
        <v>71848</v>
      </c>
      <c r="AX626" s="3">
        <v>0</v>
      </c>
      <c r="AY626" s="3">
        <v>1936</v>
      </c>
      <c r="AZ626" s="3">
        <v>0</v>
      </c>
      <c r="BA626" s="3">
        <f t="shared" si="240"/>
        <v>7406</v>
      </c>
      <c r="BB626" s="3">
        <f t="shared" si="226"/>
        <v>5140</v>
      </c>
      <c r="BC626" s="3">
        <f t="shared" si="227"/>
        <v>5432</v>
      </c>
      <c r="BD626" s="3">
        <f t="shared" si="228"/>
        <v>7406</v>
      </c>
      <c r="BE626" s="3">
        <f t="shared" si="229"/>
        <v>1452098.4485600002</v>
      </c>
      <c r="BF626" s="3">
        <f t="shared" si="241"/>
        <v>1429141.4485600002</v>
      </c>
      <c r="BG626" s="2">
        <f t="shared" si="230"/>
        <v>270.56990771964382</v>
      </c>
      <c r="BH626" s="6">
        <f t="shared" si="231"/>
        <v>1.4999999999999999E-2</v>
      </c>
      <c r="BI626" s="3">
        <f t="shared" si="242"/>
        <v>1190226.6484853644</v>
      </c>
      <c r="BJ626" s="3">
        <f t="shared" si="232"/>
        <v>139072932.56789693</v>
      </c>
      <c r="BK626" s="3">
        <f t="shared" si="243"/>
        <v>9153119.4321030676</v>
      </c>
      <c r="BL626" s="3">
        <f t="shared" si="244"/>
        <v>91638.4238438912</v>
      </c>
      <c r="BM626" s="3">
        <f t="shared" si="233"/>
        <v>5146.0215509214268</v>
      </c>
      <c r="BN626" s="3">
        <f t="shared" si="234"/>
        <v>1424.61002834289</v>
      </c>
      <c r="BO626" s="3">
        <f t="shared" si="245"/>
        <v>2844.5872273966033</v>
      </c>
      <c r="BP626" s="3">
        <f t="shared" si="246"/>
        <v>90213.813815548303</v>
      </c>
      <c r="BQ626" s="3">
        <f t="shared" si="235"/>
        <v>89298486.113875493</v>
      </c>
      <c r="BR626" s="3">
        <f t="shared" si="247"/>
        <v>58927565.886124507</v>
      </c>
      <c r="BS626" s="3">
        <f t="shared" si="248"/>
        <v>0</v>
      </c>
      <c r="BT626" s="3">
        <f t="shared" si="236"/>
        <v>0</v>
      </c>
      <c r="BU626" s="3">
        <f t="shared" si="237"/>
        <v>0</v>
      </c>
      <c r="BV626" s="3">
        <f t="shared" si="238"/>
        <v>0</v>
      </c>
      <c r="BW626" s="3">
        <f t="shared" si="249"/>
        <v>0</v>
      </c>
      <c r="BX626" s="3">
        <f t="shared" si="239"/>
        <v>90213.813815548303</v>
      </c>
      <c r="BY626" s="3">
        <f t="shared" si="250"/>
        <v>0</v>
      </c>
    </row>
    <row r="627" spans="1:77" x14ac:dyDescent="0.25">
      <c r="A627">
        <v>57846</v>
      </c>
      <c r="B627" t="s">
        <v>688</v>
      </c>
      <c r="C627" s="37">
        <v>42776.52847222222</v>
      </c>
      <c r="D627" s="5" t="s">
        <v>76</v>
      </c>
      <c r="E627" s="2">
        <v>1239.319</v>
      </c>
      <c r="F627" s="2">
        <v>23.445</v>
      </c>
      <c r="G627" s="2">
        <v>59.164000000000001</v>
      </c>
      <c r="H627" s="2">
        <v>0</v>
      </c>
      <c r="I627" s="2">
        <v>0</v>
      </c>
      <c r="J627" s="2">
        <v>0</v>
      </c>
      <c r="K627" s="2">
        <v>0</v>
      </c>
      <c r="L627" s="2">
        <v>41.597999999999999</v>
      </c>
      <c r="M627" s="2">
        <v>60.431999999999903</v>
      </c>
      <c r="N627" s="2">
        <v>885.67</v>
      </c>
      <c r="O627" s="2">
        <v>0</v>
      </c>
      <c r="P627" s="2">
        <v>400.21199999999999</v>
      </c>
      <c r="Q627" s="2">
        <v>0</v>
      </c>
      <c r="R627" s="3">
        <v>67925</v>
      </c>
      <c r="S627" s="3">
        <v>0</v>
      </c>
      <c r="T627" s="3">
        <v>0</v>
      </c>
      <c r="U627" s="3">
        <v>0</v>
      </c>
      <c r="V627" s="3">
        <v>37500</v>
      </c>
      <c r="W627" s="3">
        <v>0</v>
      </c>
      <c r="X627" s="3">
        <v>258737</v>
      </c>
      <c r="Y627" s="4">
        <v>0</v>
      </c>
      <c r="Z627" s="4">
        <v>1</v>
      </c>
      <c r="AA627" s="5" t="s">
        <v>75</v>
      </c>
      <c r="AB627" s="3">
        <v>0</v>
      </c>
      <c r="AC627" s="3">
        <v>0</v>
      </c>
      <c r="AD627" s="2">
        <v>0</v>
      </c>
      <c r="AE627" s="3">
        <v>0</v>
      </c>
      <c r="AF627" s="3">
        <v>0</v>
      </c>
      <c r="AG627" s="3">
        <v>0</v>
      </c>
      <c r="AH627" s="3">
        <v>0</v>
      </c>
      <c r="AI627" s="4">
        <v>0</v>
      </c>
      <c r="AJ627" s="3">
        <v>0</v>
      </c>
      <c r="AK627" s="3">
        <v>435020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5050</v>
      </c>
      <c r="AR627" s="3">
        <v>5334</v>
      </c>
      <c r="AS627" s="3">
        <v>10503787</v>
      </c>
      <c r="AT627" s="2">
        <v>2004.3219999999999</v>
      </c>
      <c r="AV627" s="5" t="s">
        <v>2031</v>
      </c>
      <c r="AX627" s="3">
        <v>0</v>
      </c>
      <c r="AZ627" s="3">
        <v>0</v>
      </c>
      <c r="BA627" s="3">
        <f t="shared" si="240"/>
        <v>6465</v>
      </c>
      <c r="BB627" s="3">
        <f t="shared" si="226"/>
        <v>5050</v>
      </c>
      <c r="BC627" s="3">
        <f t="shared" si="227"/>
        <v>5335</v>
      </c>
      <c r="BD627" s="3">
        <f t="shared" si="228"/>
        <v>6465</v>
      </c>
      <c r="BE627" s="3">
        <f t="shared" si="229"/>
        <v>10503787.504099999</v>
      </c>
      <c r="BF627" s="3">
        <f t="shared" si="241"/>
        <v>10398362.504099999</v>
      </c>
      <c r="BG627" s="2">
        <f t="shared" si="230"/>
        <v>2004.0827823930979</v>
      </c>
      <c r="BH627" s="6">
        <f t="shared" si="231"/>
        <v>1.4999999999999999E-2</v>
      </c>
      <c r="BI627" s="3">
        <f t="shared" si="242"/>
        <v>0</v>
      </c>
      <c r="BJ627" s="3">
        <f t="shared" si="232"/>
        <v>1030098550.1500523</v>
      </c>
      <c r="BK627" s="3">
        <f t="shared" si="243"/>
        <v>0</v>
      </c>
      <c r="BL627" s="3">
        <f t="shared" si="244"/>
        <v>0</v>
      </c>
      <c r="BM627" s="3">
        <f t="shared" si="233"/>
        <v>0</v>
      </c>
      <c r="BN627" s="3">
        <f t="shared" si="234"/>
        <v>0</v>
      </c>
      <c r="BO627" s="3">
        <f t="shared" si="245"/>
        <v>0</v>
      </c>
      <c r="BP627" s="3">
        <f t="shared" si="246"/>
        <v>0</v>
      </c>
      <c r="BQ627" s="3">
        <f t="shared" si="235"/>
        <v>640304448.97459483</v>
      </c>
      <c r="BR627" s="3">
        <f t="shared" si="247"/>
        <v>0</v>
      </c>
      <c r="BS627" s="3">
        <f t="shared" si="248"/>
        <v>0</v>
      </c>
      <c r="BT627" s="3">
        <f t="shared" si="236"/>
        <v>0</v>
      </c>
      <c r="BU627" s="3">
        <f t="shared" si="237"/>
        <v>0</v>
      </c>
      <c r="BV627" s="3">
        <f t="shared" si="238"/>
        <v>0</v>
      </c>
      <c r="BW627" s="3">
        <f t="shared" si="249"/>
        <v>0</v>
      </c>
      <c r="BX627" s="3">
        <f t="shared" si="239"/>
        <v>0</v>
      </c>
      <c r="BY627" s="3">
        <f t="shared" si="250"/>
        <v>10503787.504099999</v>
      </c>
    </row>
    <row r="628" spans="1:77" x14ac:dyDescent="0.25">
      <c r="A628">
        <v>187906</v>
      </c>
      <c r="B628" t="s">
        <v>689</v>
      </c>
      <c r="C628" s="37">
        <v>42779.493055555555</v>
      </c>
      <c r="D628" s="5" t="s">
        <v>75</v>
      </c>
      <c r="E628" s="2">
        <v>136.76</v>
      </c>
      <c r="F628" s="2">
        <v>10.199999999999999</v>
      </c>
      <c r="G628" s="2">
        <v>10</v>
      </c>
      <c r="H628" s="2">
        <v>0</v>
      </c>
      <c r="I628" s="2">
        <v>0</v>
      </c>
      <c r="J628" s="2">
        <v>0</v>
      </c>
      <c r="K628" s="2">
        <v>0</v>
      </c>
      <c r="L628" s="2">
        <v>16</v>
      </c>
      <c r="M628" s="2">
        <v>7.8</v>
      </c>
      <c r="N628" s="2">
        <v>152</v>
      </c>
      <c r="O628" s="2">
        <v>0</v>
      </c>
      <c r="P628" s="2">
        <v>10</v>
      </c>
      <c r="Q628" s="2">
        <v>0</v>
      </c>
      <c r="R628" s="3">
        <v>11550</v>
      </c>
      <c r="S628" s="3">
        <v>0</v>
      </c>
      <c r="T628" s="3">
        <v>-1339</v>
      </c>
      <c r="U628" s="3">
        <v>-52</v>
      </c>
      <c r="V628" s="3">
        <v>0</v>
      </c>
      <c r="W628" s="3">
        <v>29088</v>
      </c>
      <c r="X628" s="3">
        <v>7369</v>
      </c>
      <c r="Y628" s="4">
        <v>1</v>
      </c>
      <c r="Z628" s="4">
        <v>1.07</v>
      </c>
      <c r="AA628" s="5" t="s">
        <v>75</v>
      </c>
      <c r="AB628" s="3">
        <v>202510</v>
      </c>
      <c r="AC628" s="3">
        <v>821917</v>
      </c>
      <c r="AD628" s="2">
        <v>325.81482979999998</v>
      </c>
      <c r="AE628" s="3">
        <v>40447375</v>
      </c>
      <c r="AF628" s="3">
        <v>1367738</v>
      </c>
      <c r="AG628" s="3">
        <v>0</v>
      </c>
      <c r="AH628" s="3">
        <v>1422448</v>
      </c>
      <c r="AI628" s="4">
        <v>1.04</v>
      </c>
      <c r="AJ628" s="3">
        <v>119156571</v>
      </c>
      <c r="AK628" s="3">
        <v>57327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5140</v>
      </c>
      <c r="AR628" s="3">
        <v>5395</v>
      </c>
      <c r="AS628" s="3">
        <v>1600708</v>
      </c>
      <c r="AT628" s="2">
        <v>296.60700000000003</v>
      </c>
      <c r="AU628" s="2">
        <v>296.60700000000003</v>
      </c>
      <c r="AV628" s="5" t="s">
        <v>1733</v>
      </c>
      <c r="AW628" s="3">
        <v>0</v>
      </c>
      <c r="AX628" s="3">
        <v>0</v>
      </c>
      <c r="AY628" s="3">
        <v>0</v>
      </c>
      <c r="AZ628" s="3">
        <v>0</v>
      </c>
      <c r="BA628" s="3">
        <f t="shared" si="240"/>
        <v>7369</v>
      </c>
      <c r="BB628" s="3">
        <f t="shared" si="226"/>
        <v>5140</v>
      </c>
      <c r="BC628" s="3">
        <f t="shared" si="227"/>
        <v>5395</v>
      </c>
      <c r="BD628" s="3">
        <f t="shared" si="228"/>
        <v>7369</v>
      </c>
      <c r="BE628" s="3">
        <f t="shared" si="229"/>
        <v>1600708.6239999998</v>
      </c>
      <c r="BF628" s="3">
        <f t="shared" si="241"/>
        <v>1561409.6239999998</v>
      </c>
      <c r="BG628" s="2">
        <f t="shared" si="230"/>
        <v>296.597050678139</v>
      </c>
      <c r="BH628" s="6">
        <f t="shared" si="231"/>
        <v>1.4999999999999999E-2</v>
      </c>
      <c r="BI628" s="3">
        <f t="shared" si="242"/>
        <v>875233.45779612311</v>
      </c>
      <c r="BJ628" s="3">
        <f t="shared" si="232"/>
        <v>152450884.04856345</v>
      </c>
      <c r="BK628" s="3">
        <f t="shared" si="243"/>
        <v>0</v>
      </c>
      <c r="BL628" s="3">
        <f t="shared" si="244"/>
        <v>0</v>
      </c>
      <c r="BM628" s="3">
        <f t="shared" si="233"/>
        <v>0</v>
      </c>
      <c r="BN628" s="3">
        <f t="shared" si="234"/>
        <v>0</v>
      </c>
      <c r="BO628" s="3">
        <f t="shared" si="245"/>
        <v>0</v>
      </c>
      <c r="BP628" s="3">
        <f t="shared" si="246"/>
        <v>0</v>
      </c>
      <c r="BQ628" s="3">
        <f t="shared" si="235"/>
        <v>94762757.691665411</v>
      </c>
      <c r="BR628" s="3">
        <f t="shared" si="247"/>
        <v>24393813.308334589</v>
      </c>
      <c r="BS628" s="3">
        <f t="shared" si="248"/>
        <v>0</v>
      </c>
      <c r="BT628" s="3">
        <f t="shared" si="236"/>
        <v>0</v>
      </c>
      <c r="BU628" s="3">
        <f t="shared" si="237"/>
        <v>0</v>
      </c>
      <c r="BV628" s="3">
        <f t="shared" si="238"/>
        <v>0</v>
      </c>
      <c r="BW628" s="3">
        <f t="shared" si="249"/>
        <v>0</v>
      </c>
      <c r="BX628" s="3">
        <f t="shared" si="239"/>
        <v>0</v>
      </c>
      <c r="BY628" s="3">
        <f t="shared" si="250"/>
        <v>409142.91399999987</v>
      </c>
    </row>
    <row r="629" spans="1:77" x14ac:dyDescent="0.25">
      <c r="A629">
        <v>145911</v>
      </c>
      <c r="B629" t="s">
        <v>690</v>
      </c>
      <c r="C629" s="37">
        <v>42779.493055555555</v>
      </c>
      <c r="D629" s="5" t="s">
        <v>75</v>
      </c>
      <c r="E629" s="2">
        <v>611.33799999999997</v>
      </c>
      <c r="F629" s="2">
        <v>38.462000000000003</v>
      </c>
      <c r="G629" s="2">
        <v>16.242999999999999</v>
      </c>
      <c r="H629" s="2">
        <v>0</v>
      </c>
      <c r="I629" s="2">
        <v>0</v>
      </c>
      <c r="J629" s="2">
        <v>0</v>
      </c>
      <c r="K629" s="2">
        <v>0</v>
      </c>
      <c r="L629" s="2">
        <v>55.646999999999998</v>
      </c>
      <c r="M629" s="2">
        <v>33.975999999999999</v>
      </c>
      <c r="N629" s="2">
        <v>411.29700000000003</v>
      </c>
      <c r="O629" s="2">
        <v>0</v>
      </c>
      <c r="P629" s="2">
        <v>81.28</v>
      </c>
      <c r="Q629" s="2">
        <v>0</v>
      </c>
      <c r="R629" s="3">
        <v>55799</v>
      </c>
      <c r="S629" s="3">
        <v>0</v>
      </c>
      <c r="T629" s="3">
        <v>0</v>
      </c>
      <c r="U629" s="3">
        <v>0</v>
      </c>
      <c r="V629" s="3">
        <v>0</v>
      </c>
      <c r="W629" s="3">
        <v>104767</v>
      </c>
      <c r="X629" s="3">
        <v>50142</v>
      </c>
      <c r="Y629" s="4">
        <v>0.81940000000000002</v>
      </c>
      <c r="Z629" s="4">
        <v>1.07</v>
      </c>
      <c r="AA629" s="5" t="s">
        <v>76</v>
      </c>
      <c r="AB629" s="3">
        <v>288850</v>
      </c>
      <c r="AC629" s="3">
        <v>2391142</v>
      </c>
      <c r="AD629" s="2">
        <v>1010.2764088</v>
      </c>
      <c r="AE629" s="3">
        <v>364902994</v>
      </c>
      <c r="AF629" s="3">
        <v>6859784</v>
      </c>
      <c r="AG629" s="3">
        <v>0</v>
      </c>
      <c r="AH629" s="3">
        <v>7362087</v>
      </c>
      <c r="AI629" s="4">
        <v>0.87939999999999996</v>
      </c>
      <c r="AJ629" s="3">
        <v>778456482</v>
      </c>
      <c r="AK629" s="3">
        <v>287159</v>
      </c>
      <c r="AL629" s="3">
        <v>0</v>
      </c>
      <c r="AM629" s="3">
        <v>0</v>
      </c>
      <c r="AN629" s="3">
        <v>181500</v>
      </c>
      <c r="AO629" s="3">
        <v>0</v>
      </c>
      <c r="AP629" s="3">
        <v>0</v>
      </c>
      <c r="AQ629" s="3">
        <v>4212</v>
      </c>
      <c r="AR629" s="3">
        <v>4421</v>
      </c>
      <c r="AS629" s="3">
        <v>5325594</v>
      </c>
      <c r="AT629" s="2">
        <v>1197.3209999999999</v>
      </c>
      <c r="AU629" s="2">
        <v>1243.5</v>
      </c>
      <c r="AV629" s="5" t="s">
        <v>1737</v>
      </c>
      <c r="AW629" s="3">
        <v>991461</v>
      </c>
      <c r="AX629" s="3">
        <v>0</v>
      </c>
      <c r="AY629" s="3">
        <v>21681</v>
      </c>
      <c r="AZ629" s="3">
        <v>0</v>
      </c>
      <c r="BA629" s="3">
        <f t="shared" si="240"/>
        <v>6169</v>
      </c>
      <c r="BB629" s="3">
        <f t="shared" si="226"/>
        <v>4212</v>
      </c>
      <c r="BC629" s="3">
        <f t="shared" si="227"/>
        <v>4421</v>
      </c>
      <c r="BD629" s="3">
        <f t="shared" si="228"/>
        <v>6169</v>
      </c>
      <c r="BE629" s="3">
        <f t="shared" si="229"/>
        <v>5325593.7606300004</v>
      </c>
      <c r="BF629" s="3">
        <f t="shared" si="241"/>
        <v>5165027.7606300004</v>
      </c>
      <c r="BG629" s="2">
        <f t="shared" si="230"/>
        <v>1197.2794487051353</v>
      </c>
      <c r="BH629" s="6">
        <f t="shared" si="231"/>
        <v>1.4999999999999999E-2</v>
      </c>
      <c r="BI629" s="3">
        <f t="shared" si="242"/>
        <v>2888901.8446805626</v>
      </c>
      <c r="BJ629" s="3">
        <f t="shared" si="232"/>
        <v>615401636.63443959</v>
      </c>
      <c r="BK629" s="3">
        <f t="shared" si="243"/>
        <v>163054845.36556041</v>
      </c>
      <c r="BL629" s="3">
        <f t="shared" si="244"/>
        <v>1436844.634509891</v>
      </c>
      <c r="BM629" s="3">
        <f t="shared" si="233"/>
        <v>4529.3848243658149</v>
      </c>
      <c r="BN629" s="3">
        <f t="shared" si="234"/>
        <v>21681</v>
      </c>
      <c r="BO629" s="3">
        <f t="shared" si="245"/>
        <v>35423.012681532455</v>
      </c>
      <c r="BP629" s="3">
        <f t="shared" si="246"/>
        <v>1415163.634509891</v>
      </c>
      <c r="BQ629" s="3">
        <f t="shared" si="235"/>
        <v>382530783.86129075</v>
      </c>
      <c r="BR629" s="3">
        <f t="shared" si="247"/>
        <v>395925698.13870925</v>
      </c>
      <c r="BS629" s="3">
        <f t="shared" si="248"/>
        <v>0</v>
      </c>
      <c r="BT629" s="3">
        <f t="shared" si="236"/>
        <v>0</v>
      </c>
      <c r="BU629" s="3">
        <f t="shared" si="237"/>
        <v>0</v>
      </c>
      <c r="BV629" s="3">
        <f t="shared" si="238"/>
        <v>0</v>
      </c>
      <c r="BW629" s="3">
        <f t="shared" si="249"/>
        <v>0</v>
      </c>
      <c r="BX629" s="3">
        <f t="shared" si="239"/>
        <v>1415163.634509891</v>
      </c>
      <c r="BY629" s="3">
        <f t="shared" si="250"/>
        <v>0</v>
      </c>
    </row>
    <row r="630" spans="1:77" x14ac:dyDescent="0.25">
      <c r="A630">
        <v>74909</v>
      </c>
      <c r="B630" t="s">
        <v>691</v>
      </c>
      <c r="C630" s="37">
        <v>42779.493055555555</v>
      </c>
      <c r="D630" s="5" t="s">
        <v>75</v>
      </c>
      <c r="E630" s="2">
        <v>753.41800000000001</v>
      </c>
      <c r="F630" s="2">
        <v>78.137</v>
      </c>
      <c r="G630" s="2">
        <v>5</v>
      </c>
      <c r="H630" s="2">
        <v>0</v>
      </c>
      <c r="I630" s="2">
        <v>0</v>
      </c>
      <c r="J630" s="2">
        <v>0</v>
      </c>
      <c r="K630" s="2">
        <v>0</v>
      </c>
      <c r="L630" s="2">
        <v>52.39</v>
      </c>
      <c r="M630" s="2">
        <v>41.585999999999899</v>
      </c>
      <c r="N630" s="2">
        <v>520</v>
      </c>
      <c r="O630" s="2">
        <v>0</v>
      </c>
      <c r="P630" s="2">
        <v>23.236000000000001</v>
      </c>
      <c r="Q630" s="2">
        <v>0</v>
      </c>
      <c r="R630" s="3">
        <v>73228</v>
      </c>
      <c r="S630" s="3">
        <v>0</v>
      </c>
      <c r="T630" s="3">
        <v>-1626</v>
      </c>
      <c r="U630" s="3">
        <v>-63</v>
      </c>
      <c r="V630" s="3">
        <v>0</v>
      </c>
      <c r="W630" s="3">
        <v>36754</v>
      </c>
      <c r="X630" s="3">
        <v>15189</v>
      </c>
      <c r="Y630" s="4">
        <v>1</v>
      </c>
      <c r="Z630" s="4">
        <v>1.07</v>
      </c>
      <c r="AA630" s="5" t="s">
        <v>75</v>
      </c>
      <c r="AB630" s="3">
        <v>6281</v>
      </c>
      <c r="AC630" s="3">
        <v>2392039</v>
      </c>
      <c r="AD630" s="2">
        <v>913.99348020000002</v>
      </c>
      <c r="AE630" s="3">
        <v>48357072</v>
      </c>
      <c r="AF630" s="3">
        <v>1582631</v>
      </c>
      <c r="AG630" s="3">
        <v>174089</v>
      </c>
      <c r="AH630" s="3">
        <v>1851678</v>
      </c>
      <c r="AI630" s="4">
        <v>1.17</v>
      </c>
      <c r="AJ630" s="3">
        <v>144632216</v>
      </c>
      <c r="AK630" s="3">
        <v>316956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5140</v>
      </c>
      <c r="AR630" s="3">
        <v>5395</v>
      </c>
      <c r="AS630" s="3">
        <v>6770118</v>
      </c>
      <c r="AT630" s="2">
        <v>1265.4449999999999</v>
      </c>
      <c r="AV630" s="5" t="s">
        <v>1516</v>
      </c>
      <c r="BA630" s="3">
        <f t="shared" si="240"/>
        <v>6537</v>
      </c>
      <c r="BB630" s="3">
        <f t="shared" si="226"/>
        <v>5140</v>
      </c>
      <c r="BC630" s="3">
        <f t="shared" si="227"/>
        <v>5395</v>
      </c>
      <c r="BD630" s="3">
        <f t="shared" si="228"/>
        <v>6537</v>
      </c>
      <c r="BE630" s="3">
        <f t="shared" si="229"/>
        <v>6770119.7605400011</v>
      </c>
      <c r="BF630" s="3">
        <f t="shared" si="241"/>
        <v>6661763.7605400011</v>
      </c>
      <c r="BG630" s="2">
        <f t="shared" si="230"/>
        <v>1265.4331402344894</v>
      </c>
      <c r="BH630" s="6">
        <f t="shared" si="231"/>
        <v>1.4999999999999999E-2</v>
      </c>
      <c r="BI630" s="3">
        <f t="shared" si="242"/>
        <v>3003542.0939503871</v>
      </c>
      <c r="BJ630" s="3">
        <f t="shared" si="232"/>
        <v>650432634.08052754</v>
      </c>
      <c r="BK630" s="3">
        <f t="shared" si="243"/>
        <v>0</v>
      </c>
      <c r="BL630" s="3">
        <f t="shared" si="244"/>
        <v>0</v>
      </c>
      <c r="BM630" s="3">
        <f t="shared" si="233"/>
        <v>0</v>
      </c>
      <c r="BN630" s="3">
        <f t="shared" si="234"/>
        <v>0</v>
      </c>
      <c r="BO630" s="3">
        <f t="shared" si="245"/>
        <v>0</v>
      </c>
      <c r="BP630" s="3">
        <f t="shared" si="246"/>
        <v>0</v>
      </c>
      <c r="BQ630" s="3">
        <f t="shared" si="235"/>
        <v>404305888.30491936</v>
      </c>
      <c r="BR630" s="3">
        <f t="shared" si="247"/>
        <v>0</v>
      </c>
      <c r="BS630" s="3">
        <f t="shared" si="248"/>
        <v>0</v>
      </c>
      <c r="BT630" s="3">
        <f t="shared" si="236"/>
        <v>0</v>
      </c>
      <c r="BU630" s="3">
        <f t="shared" si="237"/>
        <v>0</v>
      </c>
      <c r="BV630" s="3">
        <f t="shared" si="238"/>
        <v>0</v>
      </c>
      <c r="BW630" s="3">
        <f t="shared" si="249"/>
        <v>0</v>
      </c>
      <c r="BX630" s="3">
        <f t="shared" si="239"/>
        <v>0</v>
      </c>
      <c r="BY630" s="3">
        <f t="shared" si="250"/>
        <v>5323797.6005400009</v>
      </c>
    </row>
    <row r="631" spans="1:77" x14ac:dyDescent="0.25">
      <c r="A631">
        <v>110902</v>
      </c>
      <c r="B631" t="s">
        <v>692</v>
      </c>
      <c r="C631" s="37">
        <v>42779.493055555555</v>
      </c>
      <c r="D631" s="5" t="s">
        <v>75</v>
      </c>
      <c r="E631" s="2">
        <v>2486.4290000000001</v>
      </c>
      <c r="F631" s="2">
        <v>420.34399999999999</v>
      </c>
      <c r="G631" s="2">
        <v>23.085000000000001</v>
      </c>
      <c r="H631" s="2">
        <v>39.393999999999998</v>
      </c>
      <c r="I631" s="2">
        <v>0</v>
      </c>
      <c r="J631" s="2">
        <v>0</v>
      </c>
      <c r="K631" s="2">
        <v>0</v>
      </c>
      <c r="L631" s="2">
        <v>214.36799999999999</v>
      </c>
      <c r="M631" s="2">
        <v>143.87700000000001</v>
      </c>
      <c r="N631" s="2">
        <v>2223.7240000000002</v>
      </c>
      <c r="O631" s="2">
        <v>0</v>
      </c>
      <c r="P631" s="2">
        <v>177.10900000000001</v>
      </c>
      <c r="Q631" s="2">
        <v>0</v>
      </c>
      <c r="R631" s="3">
        <v>208822</v>
      </c>
      <c r="S631" s="3">
        <v>0</v>
      </c>
      <c r="T631" s="3">
        <v>-16524</v>
      </c>
      <c r="U631" s="3">
        <v>-639</v>
      </c>
      <c r="V631" s="3">
        <v>0</v>
      </c>
      <c r="W631" s="3">
        <v>239539</v>
      </c>
      <c r="X631" s="3">
        <v>101572</v>
      </c>
      <c r="Y631" s="4">
        <v>0.98670000000000002</v>
      </c>
      <c r="Z631" s="4">
        <v>1.0900000000000001</v>
      </c>
      <c r="AA631" s="5" t="s">
        <v>76</v>
      </c>
      <c r="AB631" s="3">
        <v>3880822</v>
      </c>
      <c r="AC631" s="3">
        <v>10672166</v>
      </c>
      <c r="AD631" s="2">
        <v>4638.3429236000002</v>
      </c>
      <c r="AE631" s="3">
        <v>1136684238</v>
      </c>
      <c r="AF631" s="3">
        <v>14609904</v>
      </c>
      <c r="AG631" s="3">
        <v>0</v>
      </c>
      <c r="AH631" s="3">
        <v>15399108</v>
      </c>
      <c r="AI631" s="4">
        <v>1.04</v>
      </c>
      <c r="AJ631" s="3">
        <v>1470487855</v>
      </c>
      <c r="AK631" s="3">
        <v>1077172</v>
      </c>
      <c r="AL631" s="3">
        <v>0</v>
      </c>
      <c r="AM631" s="3">
        <v>0</v>
      </c>
      <c r="AN631" s="3">
        <v>216332</v>
      </c>
      <c r="AO631" s="3">
        <v>0</v>
      </c>
      <c r="AP631" s="3">
        <v>0</v>
      </c>
      <c r="AQ631" s="3">
        <v>5072</v>
      </c>
      <c r="AR631" s="3">
        <v>5396</v>
      </c>
      <c r="AS631" s="3">
        <v>22561758</v>
      </c>
      <c r="AT631" s="2">
        <v>4232.4409999999998</v>
      </c>
      <c r="AU631" s="2">
        <v>3986.6750000000002</v>
      </c>
      <c r="AV631" s="5" t="s">
        <v>1632</v>
      </c>
      <c r="AW631" s="3">
        <v>0</v>
      </c>
      <c r="AX631" s="3">
        <v>0</v>
      </c>
      <c r="AY631" s="3">
        <v>0</v>
      </c>
      <c r="AZ631" s="3">
        <v>0</v>
      </c>
      <c r="BA631" s="3">
        <f t="shared" si="240"/>
        <v>5735</v>
      </c>
      <c r="BB631" s="3">
        <f t="shared" si="226"/>
        <v>5072</v>
      </c>
      <c r="BC631" s="3">
        <f t="shared" si="227"/>
        <v>5396</v>
      </c>
      <c r="BD631" s="3">
        <f t="shared" si="228"/>
        <v>5735</v>
      </c>
      <c r="BE631" s="3">
        <f t="shared" si="229"/>
        <v>22561761.476400003</v>
      </c>
      <c r="BF631" s="3">
        <f t="shared" si="241"/>
        <v>22129924.476400003</v>
      </c>
      <c r="BG631" s="2">
        <f t="shared" si="230"/>
        <v>4232.1637621174877</v>
      </c>
      <c r="BH631" s="6">
        <f t="shared" si="231"/>
        <v>1.4999999999999999E-2</v>
      </c>
      <c r="BI631" s="3">
        <f t="shared" si="242"/>
        <v>12201412.498519085</v>
      </c>
      <c r="BJ631" s="3">
        <f t="shared" si="232"/>
        <v>2175332173.7283888</v>
      </c>
      <c r="BK631" s="3">
        <f t="shared" si="243"/>
        <v>0</v>
      </c>
      <c r="BL631" s="3">
        <f t="shared" si="244"/>
        <v>0</v>
      </c>
      <c r="BM631" s="3">
        <f t="shared" si="233"/>
        <v>0</v>
      </c>
      <c r="BN631" s="3">
        <f t="shared" si="234"/>
        <v>0</v>
      </c>
      <c r="BO631" s="3">
        <f t="shared" si="245"/>
        <v>0</v>
      </c>
      <c r="BP631" s="3">
        <f t="shared" si="246"/>
        <v>0</v>
      </c>
      <c r="BQ631" s="3">
        <f t="shared" si="235"/>
        <v>1352176321.9965374</v>
      </c>
      <c r="BR631" s="3">
        <f t="shared" si="247"/>
        <v>118311533.00346255</v>
      </c>
      <c r="BS631" s="3">
        <f t="shared" si="248"/>
        <v>0</v>
      </c>
      <c r="BT631" s="3">
        <f t="shared" si="236"/>
        <v>0</v>
      </c>
      <c r="BU631" s="3">
        <f t="shared" si="237"/>
        <v>0</v>
      </c>
      <c r="BV631" s="3">
        <f t="shared" si="238"/>
        <v>0</v>
      </c>
      <c r="BW631" s="3">
        <f t="shared" si="249"/>
        <v>0</v>
      </c>
      <c r="BX631" s="3">
        <f t="shared" si="239"/>
        <v>0</v>
      </c>
      <c r="BY631" s="3">
        <f t="shared" si="250"/>
        <v>8052457.8111150023</v>
      </c>
    </row>
    <row r="632" spans="1:77" x14ac:dyDescent="0.25">
      <c r="A632">
        <v>201904</v>
      </c>
      <c r="B632" t="s">
        <v>693</v>
      </c>
      <c r="C632" s="37">
        <v>42776.52847222222</v>
      </c>
      <c r="D632" s="5" t="s">
        <v>75</v>
      </c>
      <c r="E632" s="2">
        <v>252.61199999999999</v>
      </c>
      <c r="F632" s="2">
        <v>13.53</v>
      </c>
      <c r="G632" s="2">
        <v>1</v>
      </c>
      <c r="H632" s="2">
        <v>0</v>
      </c>
      <c r="I632" s="2">
        <v>0</v>
      </c>
      <c r="J632" s="2">
        <v>0</v>
      </c>
      <c r="K632" s="2">
        <v>0</v>
      </c>
      <c r="L632" s="2">
        <v>7</v>
      </c>
      <c r="M632" s="2">
        <v>13.2</v>
      </c>
      <c r="N632" s="2">
        <v>210</v>
      </c>
      <c r="O632" s="2">
        <v>0</v>
      </c>
      <c r="P632" s="2">
        <v>50</v>
      </c>
      <c r="Q632" s="2">
        <v>0</v>
      </c>
      <c r="R632" s="3">
        <v>15125</v>
      </c>
      <c r="S632" s="3">
        <v>0</v>
      </c>
      <c r="T632" s="3">
        <v>-433</v>
      </c>
      <c r="U632" s="3">
        <v>-17</v>
      </c>
      <c r="V632" s="3">
        <v>0</v>
      </c>
      <c r="W632" s="3">
        <v>20133</v>
      </c>
      <c r="X632" s="3">
        <v>36795</v>
      </c>
      <c r="Y632" s="4">
        <v>1</v>
      </c>
      <c r="Z632" s="4">
        <v>1.1000000000000001</v>
      </c>
      <c r="AA632" s="5" t="s">
        <v>75</v>
      </c>
      <c r="AB632" s="3">
        <v>280522</v>
      </c>
      <c r="AC632" s="3">
        <v>616823</v>
      </c>
      <c r="AD632" s="2">
        <v>255.54866849999999</v>
      </c>
      <c r="AE632" s="3">
        <v>34361368</v>
      </c>
      <c r="AF632" s="3">
        <v>453761</v>
      </c>
      <c r="AG632" s="3">
        <v>49913</v>
      </c>
      <c r="AH632" s="3">
        <v>530900</v>
      </c>
      <c r="AI632" s="4">
        <v>1.17</v>
      </c>
      <c r="AJ632" s="3">
        <v>38495069</v>
      </c>
      <c r="AK632" s="3">
        <v>94044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5140</v>
      </c>
      <c r="AR632" s="3">
        <v>5505</v>
      </c>
      <c r="AS632" s="3">
        <v>2428515</v>
      </c>
      <c r="AT632" s="2">
        <v>450.26299999999998</v>
      </c>
      <c r="AV632" s="5" t="s">
        <v>1876</v>
      </c>
      <c r="BA632" s="3">
        <f t="shared" si="240"/>
        <v>7359</v>
      </c>
      <c r="BB632" s="3">
        <f t="shared" si="226"/>
        <v>5140</v>
      </c>
      <c r="BC632" s="3">
        <f t="shared" si="227"/>
        <v>5505</v>
      </c>
      <c r="BD632" s="3">
        <f t="shared" si="228"/>
        <v>7359</v>
      </c>
      <c r="BE632" s="3">
        <f t="shared" si="229"/>
        <v>2428514.0840000003</v>
      </c>
      <c r="BF632" s="3">
        <f t="shared" si="241"/>
        <v>2393689.0840000003</v>
      </c>
      <c r="BG632" s="2">
        <f t="shared" si="230"/>
        <v>450.25958536420734</v>
      </c>
      <c r="BH632" s="6">
        <f t="shared" si="231"/>
        <v>1.6363877526645622E-2</v>
      </c>
      <c r="BI632" s="3">
        <f t="shared" si="242"/>
        <v>1487017.6036477007</v>
      </c>
      <c r="BJ632" s="3">
        <f t="shared" si="232"/>
        <v>231433426.87720257</v>
      </c>
      <c r="BK632" s="3">
        <f t="shared" si="243"/>
        <v>0</v>
      </c>
      <c r="BL632" s="3">
        <f t="shared" si="244"/>
        <v>0</v>
      </c>
      <c r="BM632" s="3">
        <f t="shared" si="233"/>
        <v>0</v>
      </c>
      <c r="BN632" s="3">
        <f t="shared" si="234"/>
        <v>0</v>
      </c>
      <c r="BO632" s="3">
        <f t="shared" si="245"/>
        <v>0</v>
      </c>
      <c r="BP632" s="3">
        <f t="shared" si="246"/>
        <v>0</v>
      </c>
      <c r="BQ632" s="3">
        <f t="shared" si="235"/>
        <v>143857937.52386424</v>
      </c>
      <c r="BR632" s="3">
        <f t="shared" si="247"/>
        <v>0</v>
      </c>
      <c r="BS632" s="3">
        <f t="shared" si="248"/>
        <v>0</v>
      </c>
      <c r="BT632" s="3">
        <f t="shared" si="236"/>
        <v>0</v>
      </c>
      <c r="BU632" s="3">
        <f t="shared" si="237"/>
        <v>0</v>
      </c>
      <c r="BV632" s="3">
        <f t="shared" si="238"/>
        <v>0</v>
      </c>
      <c r="BW632" s="3">
        <f t="shared" si="249"/>
        <v>0</v>
      </c>
      <c r="BX632" s="3">
        <f t="shared" si="239"/>
        <v>0</v>
      </c>
      <c r="BY632" s="3">
        <f t="shared" si="250"/>
        <v>2043563.3940000003</v>
      </c>
    </row>
    <row r="633" spans="1:77" x14ac:dyDescent="0.25">
      <c r="A633">
        <v>61902</v>
      </c>
      <c r="B633" t="s">
        <v>694</v>
      </c>
      <c r="C633" s="37">
        <v>42779.493055555555</v>
      </c>
      <c r="D633" s="5" t="s">
        <v>75</v>
      </c>
      <c r="E633" s="2">
        <v>47134.070999999902</v>
      </c>
      <c r="F633" s="2">
        <v>4222.7629999999999</v>
      </c>
      <c r="G633" s="2">
        <v>1464.7339999999999</v>
      </c>
      <c r="H633" s="2">
        <v>2.2879999999999998</v>
      </c>
      <c r="I633" s="2">
        <v>0</v>
      </c>
      <c r="J633" s="2">
        <v>0</v>
      </c>
      <c r="K633" s="2">
        <v>0</v>
      </c>
      <c r="L633" s="2">
        <v>2170.3470000000002</v>
      </c>
      <c r="M633" s="2">
        <v>2532.9499999999998</v>
      </c>
      <c r="N633" s="2">
        <v>17870.032999999999</v>
      </c>
      <c r="O633" s="2">
        <v>4.4850000000000003</v>
      </c>
      <c r="P633" s="2">
        <v>6722.7340000000004</v>
      </c>
      <c r="Q633" s="2">
        <v>0</v>
      </c>
      <c r="R633" s="3">
        <v>4306225</v>
      </c>
      <c r="S633" s="3">
        <v>0</v>
      </c>
      <c r="T633" s="3">
        <v>-328377</v>
      </c>
      <c r="U633" s="3">
        <v>-12689</v>
      </c>
      <c r="V633" s="3">
        <v>0</v>
      </c>
      <c r="W633" s="3">
        <v>2855159</v>
      </c>
      <c r="X633" s="3">
        <v>3799017</v>
      </c>
      <c r="Y633" s="4">
        <v>1</v>
      </c>
      <c r="Z633" s="4">
        <v>1.1399999999999999</v>
      </c>
      <c r="AA633" s="5" t="s">
        <v>75</v>
      </c>
      <c r="AB633" s="3">
        <v>8302442</v>
      </c>
      <c r="AC633" s="3">
        <v>59438607</v>
      </c>
      <c r="AD633" s="2">
        <v>25035.87413</v>
      </c>
      <c r="AE633" s="3">
        <v>4347145101</v>
      </c>
      <c r="AF633" s="3">
        <v>313675714</v>
      </c>
      <c r="AG633" s="3">
        <v>0</v>
      </c>
      <c r="AH633" s="3">
        <v>326222743</v>
      </c>
      <c r="AI633" s="4">
        <v>1.04</v>
      </c>
      <c r="AJ633" s="3">
        <v>29222878636</v>
      </c>
      <c r="AK633" s="3">
        <v>19700355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5140</v>
      </c>
      <c r="AR633" s="3">
        <v>5651</v>
      </c>
      <c r="AS633" s="3">
        <v>348526144</v>
      </c>
      <c r="AT633" s="2">
        <v>63473.968999999997</v>
      </c>
      <c r="AU633" s="2">
        <v>64027.112000000001</v>
      </c>
      <c r="AV633" s="5" t="s">
        <v>1321</v>
      </c>
      <c r="AW633" s="3">
        <v>0</v>
      </c>
      <c r="AX633" s="3">
        <v>0</v>
      </c>
      <c r="AY633" s="3">
        <v>0</v>
      </c>
      <c r="AZ633" s="3">
        <v>0</v>
      </c>
      <c r="BA633" s="3">
        <f t="shared" si="240"/>
        <v>5651</v>
      </c>
      <c r="BB633" s="3">
        <f t="shared" si="226"/>
        <v>5140</v>
      </c>
      <c r="BC633" s="3">
        <f t="shared" si="227"/>
        <v>5651</v>
      </c>
      <c r="BD633" s="3">
        <f t="shared" si="228"/>
        <v>5651</v>
      </c>
      <c r="BE633" s="3">
        <f t="shared" si="229"/>
        <v>348526142.75969946</v>
      </c>
      <c r="BF633" s="3">
        <f t="shared" si="241"/>
        <v>341693135.75969946</v>
      </c>
      <c r="BG633" s="2">
        <f t="shared" si="230"/>
        <v>63471.611511597017</v>
      </c>
      <c r="BH633" s="6">
        <f t="shared" si="231"/>
        <v>1.4999999999999999E-2</v>
      </c>
      <c r="BI633" s="3">
        <f t="shared" si="242"/>
        <v>152038547.47210863</v>
      </c>
      <c r="BJ633" s="3">
        <f t="shared" si="232"/>
        <v>32624408316.960865</v>
      </c>
      <c r="BK633" s="3">
        <f t="shared" si="243"/>
        <v>0</v>
      </c>
      <c r="BL633" s="3">
        <f t="shared" si="244"/>
        <v>0</v>
      </c>
      <c r="BM633" s="3">
        <f t="shared" si="233"/>
        <v>0</v>
      </c>
      <c r="BN633" s="3">
        <f t="shared" si="234"/>
        <v>0</v>
      </c>
      <c r="BO633" s="3">
        <f t="shared" si="245"/>
        <v>0</v>
      </c>
      <c r="BP633" s="3">
        <f t="shared" si="246"/>
        <v>0</v>
      </c>
      <c r="BQ633" s="3">
        <f t="shared" si="235"/>
        <v>20279179877.955246</v>
      </c>
      <c r="BR633" s="3">
        <f t="shared" si="247"/>
        <v>8943698758.044754</v>
      </c>
      <c r="BS633" s="3">
        <f t="shared" si="248"/>
        <v>0</v>
      </c>
      <c r="BT633" s="3">
        <f t="shared" si="236"/>
        <v>0</v>
      </c>
      <c r="BU633" s="3">
        <f t="shared" si="237"/>
        <v>0</v>
      </c>
      <c r="BV633" s="3">
        <f t="shared" si="238"/>
        <v>0</v>
      </c>
      <c r="BW633" s="3">
        <f t="shared" si="249"/>
        <v>0</v>
      </c>
      <c r="BX633" s="3">
        <f t="shared" si="239"/>
        <v>0</v>
      </c>
      <c r="BY633" s="3">
        <f t="shared" si="250"/>
        <v>56297356.39969945</v>
      </c>
    </row>
    <row r="634" spans="1:77" x14ac:dyDescent="0.25">
      <c r="A634">
        <v>144902</v>
      </c>
      <c r="B634" t="s">
        <v>695</v>
      </c>
      <c r="C634" s="37">
        <v>42779.493055555555</v>
      </c>
      <c r="D634" s="5" t="s">
        <v>75</v>
      </c>
      <c r="E634" s="2">
        <v>830.07899999999995</v>
      </c>
      <c r="F634" s="2">
        <v>53.756999999999998</v>
      </c>
      <c r="G634" s="2">
        <v>32</v>
      </c>
      <c r="H634" s="2">
        <v>0</v>
      </c>
      <c r="I634" s="2">
        <v>0</v>
      </c>
      <c r="J634" s="2">
        <v>0</v>
      </c>
      <c r="K634" s="2">
        <v>0</v>
      </c>
      <c r="L634" s="2">
        <v>75</v>
      </c>
      <c r="M634" s="2">
        <v>43</v>
      </c>
      <c r="N634" s="2">
        <v>440</v>
      </c>
      <c r="O634" s="2">
        <v>0.1</v>
      </c>
      <c r="P634" s="2">
        <v>10.185</v>
      </c>
      <c r="Q634" s="2">
        <v>0</v>
      </c>
      <c r="R634" s="3">
        <v>68750</v>
      </c>
      <c r="S634" s="3">
        <v>0</v>
      </c>
      <c r="T634" s="3">
        <v>-4283</v>
      </c>
      <c r="U634" s="3">
        <v>-166</v>
      </c>
      <c r="V634" s="3">
        <v>0</v>
      </c>
      <c r="W634" s="3">
        <v>125721</v>
      </c>
      <c r="X634" s="3">
        <v>6423</v>
      </c>
      <c r="Y634" s="4">
        <v>0.98</v>
      </c>
      <c r="Z634" s="4">
        <v>1.07</v>
      </c>
      <c r="AA634" s="5" t="s">
        <v>75</v>
      </c>
      <c r="AB634" s="3">
        <v>44888</v>
      </c>
      <c r="AC634" s="3">
        <v>2886514</v>
      </c>
      <c r="AD634" s="2">
        <v>1190.3709868000001</v>
      </c>
      <c r="AE634" s="3">
        <v>77061634</v>
      </c>
      <c r="AF634" s="3">
        <v>4005501</v>
      </c>
      <c r="AG634" s="3">
        <v>0</v>
      </c>
      <c r="AH634" s="3">
        <v>4250736</v>
      </c>
      <c r="AI634" s="4">
        <v>1.04</v>
      </c>
      <c r="AJ634" s="3">
        <v>381071837</v>
      </c>
      <c r="AK634" s="3">
        <v>358078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5037</v>
      </c>
      <c r="AR634" s="3">
        <v>5288</v>
      </c>
      <c r="AS634" s="3">
        <v>7219357</v>
      </c>
      <c r="AT634" s="2">
        <v>1362.3920000000001</v>
      </c>
      <c r="AV634" s="5" t="s">
        <v>1732</v>
      </c>
      <c r="AX634" s="3">
        <v>0</v>
      </c>
      <c r="AZ634" s="3">
        <v>0</v>
      </c>
      <c r="BA634" s="3">
        <f t="shared" si="240"/>
        <v>6306</v>
      </c>
      <c r="BB634" s="3">
        <f t="shared" si="226"/>
        <v>5037</v>
      </c>
      <c r="BC634" s="3">
        <f t="shared" si="227"/>
        <v>5288</v>
      </c>
      <c r="BD634" s="3">
        <f t="shared" si="228"/>
        <v>6306</v>
      </c>
      <c r="BE634" s="3">
        <f t="shared" si="229"/>
        <v>7219354.8829999985</v>
      </c>
      <c r="BF634" s="3">
        <f t="shared" si="241"/>
        <v>7029166.8829999985</v>
      </c>
      <c r="BG634" s="2">
        <f t="shared" si="230"/>
        <v>1362.3870962099636</v>
      </c>
      <c r="BH634" s="6">
        <f t="shared" si="231"/>
        <v>1.4999999999999999E-2</v>
      </c>
      <c r="BI634" s="3">
        <f t="shared" si="242"/>
        <v>2996930.0629401975</v>
      </c>
      <c r="BJ634" s="3">
        <f t="shared" si="232"/>
        <v>700266967.45192134</v>
      </c>
      <c r="BK634" s="3">
        <f t="shared" si="243"/>
        <v>0</v>
      </c>
      <c r="BL634" s="3">
        <f t="shared" si="244"/>
        <v>0</v>
      </c>
      <c r="BM634" s="3">
        <f t="shared" si="233"/>
        <v>0</v>
      </c>
      <c r="BN634" s="3">
        <f t="shared" si="234"/>
        <v>0</v>
      </c>
      <c r="BO634" s="3">
        <f t="shared" si="245"/>
        <v>0</v>
      </c>
      <c r="BP634" s="3">
        <f t="shared" si="246"/>
        <v>0</v>
      </c>
      <c r="BQ634" s="3">
        <f t="shared" si="235"/>
        <v>435282677.23908335</v>
      </c>
      <c r="BR634" s="3">
        <f t="shared" si="247"/>
        <v>0</v>
      </c>
      <c r="BS634" s="3">
        <f t="shared" si="248"/>
        <v>0</v>
      </c>
      <c r="BT634" s="3">
        <f t="shared" si="236"/>
        <v>0</v>
      </c>
      <c r="BU634" s="3">
        <f t="shared" si="237"/>
        <v>0</v>
      </c>
      <c r="BV634" s="3">
        <f t="shared" si="238"/>
        <v>0</v>
      </c>
      <c r="BW634" s="3">
        <f t="shared" si="249"/>
        <v>0</v>
      </c>
      <c r="BX634" s="3">
        <f t="shared" si="239"/>
        <v>0</v>
      </c>
      <c r="BY634" s="3">
        <f t="shared" si="250"/>
        <v>3484850.8803999987</v>
      </c>
    </row>
    <row r="635" spans="1:77" x14ac:dyDescent="0.25">
      <c r="A635">
        <v>246908</v>
      </c>
      <c r="B635" t="s">
        <v>696</v>
      </c>
      <c r="C635" s="37">
        <v>42779.493055555555</v>
      </c>
      <c r="D635" s="5" t="s">
        <v>75</v>
      </c>
      <c r="E635" s="2">
        <v>3158.259</v>
      </c>
      <c r="F635" s="2">
        <v>164.35400000000001</v>
      </c>
      <c r="G635" s="2">
        <v>106.58199999999999</v>
      </c>
      <c r="H635" s="2">
        <v>11.724</v>
      </c>
      <c r="I635" s="2">
        <v>0</v>
      </c>
      <c r="J635" s="2">
        <v>0</v>
      </c>
      <c r="K635" s="2">
        <v>0</v>
      </c>
      <c r="L635" s="2">
        <v>130.101</v>
      </c>
      <c r="M635" s="2">
        <v>132.5</v>
      </c>
      <c r="N635" s="2">
        <v>917.68</v>
      </c>
      <c r="O635" s="2">
        <v>0</v>
      </c>
      <c r="P635" s="2">
        <v>93.134</v>
      </c>
      <c r="Q635" s="2">
        <v>0</v>
      </c>
      <c r="R635" s="3">
        <v>304656</v>
      </c>
      <c r="S635" s="3">
        <v>0</v>
      </c>
      <c r="T635" s="3">
        <v>-15982</v>
      </c>
      <c r="U635" s="3">
        <v>-618</v>
      </c>
      <c r="V635" s="3">
        <v>0</v>
      </c>
      <c r="W635" s="3">
        <v>336974</v>
      </c>
      <c r="X635" s="3">
        <v>52211</v>
      </c>
      <c r="Y635" s="4">
        <v>1</v>
      </c>
      <c r="Z635" s="4">
        <v>1.06</v>
      </c>
      <c r="AA635" s="5" t="s">
        <v>75</v>
      </c>
      <c r="AB635" s="3">
        <v>183428</v>
      </c>
      <c r="AC635" s="3">
        <v>3721888</v>
      </c>
      <c r="AD635" s="2">
        <v>1553.1770365</v>
      </c>
      <c r="AE635" s="3">
        <v>95757225</v>
      </c>
      <c r="AF635" s="3">
        <v>15623538</v>
      </c>
      <c r="AG635" s="3">
        <v>0</v>
      </c>
      <c r="AH635" s="3">
        <v>16248479</v>
      </c>
      <c r="AI635" s="4">
        <v>1.04</v>
      </c>
      <c r="AJ635" s="3">
        <v>1422210564</v>
      </c>
      <c r="AK635" s="3">
        <v>1295329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5140</v>
      </c>
      <c r="AR635" s="3">
        <v>5359</v>
      </c>
      <c r="AS635" s="3">
        <v>22326615</v>
      </c>
      <c r="AT635" s="2">
        <v>4135.8280000000004</v>
      </c>
      <c r="AU635" s="2">
        <v>4135.8280000000004</v>
      </c>
      <c r="AV635" s="5" t="s">
        <v>1975</v>
      </c>
      <c r="AW635" s="3">
        <v>0</v>
      </c>
      <c r="AX635" s="3">
        <v>0</v>
      </c>
      <c r="AY635" s="3">
        <v>0</v>
      </c>
      <c r="AZ635" s="3">
        <v>0</v>
      </c>
      <c r="BA635" s="3">
        <f t="shared" si="240"/>
        <v>5606</v>
      </c>
      <c r="BB635" s="3">
        <f t="shared" si="226"/>
        <v>5140</v>
      </c>
      <c r="BC635" s="3">
        <f t="shared" si="227"/>
        <v>5359</v>
      </c>
      <c r="BD635" s="3">
        <f t="shared" si="228"/>
        <v>5606</v>
      </c>
      <c r="BE635" s="3">
        <f t="shared" si="229"/>
        <v>22326612.529700004</v>
      </c>
      <c r="BF635" s="3">
        <f t="shared" si="241"/>
        <v>21700964.529700004</v>
      </c>
      <c r="BG635" s="2">
        <f t="shared" si="230"/>
        <v>4135.7102201489533</v>
      </c>
      <c r="BH635" s="6">
        <f t="shared" si="231"/>
        <v>1.4999999999999999E-2</v>
      </c>
      <c r="BI635" s="3">
        <f t="shared" si="242"/>
        <v>9103521.1726159975</v>
      </c>
      <c r="BJ635" s="3">
        <f t="shared" si="232"/>
        <v>2125755053.1565621</v>
      </c>
      <c r="BK635" s="3">
        <f t="shared" si="243"/>
        <v>0</v>
      </c>
      <c r="BL635" s="3">
        <f t="shared" si="244"/>
        <v>0</v>
      </c>
      <c r="BM635" s="3">
        <f t="shared" si="233"/>
        <v>0</v>
      </c>
      <c r="BN635" s="3">
        <f t="shared" si="234"/>
        <v>0</v>
      </c>
      <c r="BO635" s="3">
        <f t="shared" si="245"/>
        <v>0</v>
      </c>
      <c r="BP635" s="3">
        <f t="shared" si="246"/>
        <v>0</v>
      </c>
      <c r="BQ635" s="3">
        <f t="shared" si="235"/>
        <v>1321359415.3375907</v>
      </c>
      <c r="BR635" s="3">
        <f t="shared" si="247"/>
        <v>100851148.66240931</v>
      </c>
      <c r="BS635" s="3">
        <f t="shared" si="248"/>
        <v>0</v>
      </c>
      <c r="BT635" s="3">
        <f t="shared" si="236"/>
        <v>0</v>
      </c>
      <c r="BU635" s="3">
        <f t="shared" si="237"/>
        <v>0</v>
      </c>
      <c r="BV635" s="3">
        <f t="shared" si="238"/>
        <v>0</v>
      </c>
      <c r="BW635" s="3">
        <f t="shared" si="249"/>
        <v>0</v>
      </c>
      <c r="BX635" s="3">
        <f t="shared" si="239"/>
        <v>0</v>
      </c>
      <c r="BY635" s="3">
        <f t="shared" si="250"/>
        <v>8104506.889700003</v>
      </c>
    </row>
    <row r="636" spans="1:77" x14ac:dyDescent="0.25">
      <c r="A636">
        <v>146906</v>
      </c>
      <c r="B636" t="s">
        <v>697</v>
      </c>
      <c r="C636" s="37">
        <v>42779.493055555555</v>
      </c>
      <c r="D636" s="5" t="s">
        <v>75</v>
      </c>
      <c r="E636" s="2">
        <v>1769.057</v>
      </c>
      <c r="F636" s="2">
        <v>113.797</v>
      </c>
      <c r="G636" s="2">
        <v>56.279000000000003</v>
      </c>
      <c r="H636" s="2">
        <v>0</v>
      </c>
      <c r="I636" s="2">
        <v>0</v>
      </c>
      <c r="J636" s="2">
        <v>0</v>
      </c>
      <c r="K636" s="2">
        <v>0</v>
      </c>
      <c r="L636" s="2">
        <v>124.932</v>
      </c>
      <c r="M636" s="2">
        <v>93.718999999999994</v>
      </c>
      <c r="N636" s="2">
        <v>1381.8430000000001</v>
      </c>
      <c r="O636" s="2">
        <v>0.13500000000000001</v>
      </c>
      <c r="P636" s="2">
        <v>279.06400000000002</v>
      </c>
      <c r="Q636" s="2">
        <v>0</v>
      </c>
      <c r="R636" s="3">
        <v>145387</v>
      </c>
      <c r="S636" s="3">
        <v>0</v>
      </c>
      <c r="T636" s="3">
        <v>-10071</v>
      </c>
      <c r="U636" s="3">
        <v>-390</v>
      </c>
      <c r="V636" s="3">
        <v>0</v>
      </c>
      <c r="W636" s="3">
        <v>196866</v>
      </c>
      <c r="X636" s="3">
        <v>169420</v>
      </c>
      <c r="Y636" s="4">
        <v>1</v>
      </c>
      <c r="Z636" s="4">
        <v>1.1308</v>
      </c>
      <c r="AA636" s="5" t="s">
        <v>75</v>
      </c>
      <c r="AB636" s="3">
        <v>946759</v>
      </c>
      <c r="AC636" s="3">
        <v>6560942</v>
      </c>
      <c r="AD636" s="2">
        <v>2710.1334225000001</v>
      </c>
      <c r="AE636" s="3">
        <v>346587264</v>
      </c>
      <c r="AF636" s="3">
        <v>8895985</v>
      </c>
      <c r="AG636" s="3">
        <v>0</v>
      </c>
      <c r="AH636" s="3">
        <v>9429744</v>
      </c>
      <c r="AI636" s="4">
        <v>1.06</v>
      </c>
      <c r="AJ636" s="3">
        <v>896200465</v>
      </c>
      <c r="AK636" s="3">
        <v>781103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5140</v>
      </c>
      <c r="AR636" s="3">
        <v>5617</v>
      </c>
      <c r="AS636" s="3">
        <v>15079866</v>
      </c>
      <c r="AT636" s="2">
        <v>2747.4450000000002</v>
      </c>
      <c r="AU636" s="2">
        <v>2747.4450000000002</v>
      </c>
      <c r="AV636" s="5" t="s">
        <v>1550</v>
      </c>
      <c r="AW636" s="3">
        <v>0</v>
      </c>
      <c r="AX636" s="3">
        <v>0</v>
      </c>
      <c r="AY636" s="3">
        <v>0</v>
      </c>
      <c r="AZ636" s="3">
        <v>0</v>
      </c>
      <c r="BA636" s="3">
        <f t="shared" si="240"/>
        <v>6071</v>
      </c>
      <c r="BB636" s="3">
        <f t="shared" si="226"/>
        <v>5140</v>
      </c>
      <c r="BC636" s="3">
        <f t="shared" si="227"/>
        <v>5617</v>
      </c>
      <c r="BD636" s="3">
        <f t="shared" si="228"/>
        <v>6071</v>
      </c>
      <c r="BE636" s="3">
        <f t="shared" si="229"/>
        <v>15079864.24683</v>
      </c>
      <c r="BF636" s="3">
        <f t="shared" si="241"/>
        <v>14747682.24683</v>
      </c>
      <c r="BG636" s="2">
        <f t="shared" si="230"/>
        <v>2747.3715826737471</v>
      </c>
      <c r="BH636" s="6">
        <f t="shared" si="231"/>
        <v>1.4999999999999999E-2</v>
      </c>
      <c r="BI636" s="3">
        <f t="shared" si="242"/>
        <v>6829756.3796035787</v>
      </c>
      <c r="BJ636" s="3">
        <f t="shared" si="232"/>
        <v>1412148993.4943061</v>
      </c>
      <c r="BK636" s="3">
        <f t="shared" si="243"/>
        <v>0</v>
      </c>
      <c r="BL636" s="3">
        <f t="shared" si="244"/>
        <v>0</v>
      </c>
      <c r="BM636" s="3">
        <f t="shared" si="233"/>
        <v>0</v>
      </c>
      <c r="BN636" s="3">
        <f t="shared" si="234"/>
        <v>0</v>
      </c>
      <c r="BO636" s="3">
        <f t="shared" si="245"/>
        <v>0</v>
      </c>
      <c r="BP636" s="3">
        <f t="shared" si="246"/>
        <v>0</v>
      </c>
      <c r="BQ636" s="3">
        <f t="shared" si="235"/>
        <v>877785220.66426218</v>
      </c>
      <c r="BR636" s="3">
        <f t="shared" si="247"/>
        <v>18415244.335737824</v>
      </c>
      <c r="BS636" s="3">
        <f t="shared" si="248"/>
        <v>0</v>
      </c>
      <c r="BT636" s="3">
        <f t="shared" si="236"/>
        <v>0</v>
      </c>
      <c r="BU636" s="3">
        <f t="shared" si="237"/>
        <v>0</v>
      </c>
      <c r="BV636" s="3">
        <f t="shared" si="238"/>
        <v>0</v>
      </c>
      <c r="BW636" s="3">
        <f t="shared" si="249"/>
        <v>0</v>
      </c>
      <c r="BX636" s="3">
        <f t="shared" si="239"/>
        <v>0</v>
      </c>
      <c r="BY636" s="3">
        <f t="shared" si="250"/>
        <v>6117859.5968299992</v>
      </c>
    </row>
    <row r="637" spans="1:77" x14ac:dyDescent="0.25">
      <c r="A637">
        <v>19908</v>
      </c>
      <c r="B637" t="s">
        <v>698</v>
      </c>
      <c r="C637" s="37">
        <v>42779.493055555555</v>
      </c>
      <c r="D637" s="5" t="s">
        <v>75</v>
      </c>
      <c r="E637" s="2">
        <v>2003.6410000000001</v>
      </c>
      <c r="F637" s="2">
        <v>363.24099999999999</v>
      </c>
      <c r="G637" s="2">
        <v>25.931999999999999</v>
      </c>
      <c r="H637" s="2">
        <v>0</v>
      </c>
      <c r="I637" s="2">
        <v>0</v>
      </c>
      <c r="J637" s="2">
        <v>0</v>
      </c>
      <c r="K637" s="2">
        <v>0</v>
      </c>
      <c r="L637" s="2">
        <v>203.56399999999999</v>
      </c>
      <c r="M637" s="2">
        <v>116.267</v>
      </c>
      <c r="N637" s="2">
        <v>2089.2109999999998</v>
      </c>
      <c r="O637" s="2">
        <v>1.175</v>
      </c>
      <c r="P637" s="2">
        <v>33.655000000000001</v>
      </c>
      <c r="Q637" s="2">
        <v>0</v>
      </c>
      <c r="R637" s="3">
        <v>188957</v>
      </c>
      <c r="S637" s="3">
        <v>0</v>
      </c>
      <c r="T637" s="3">
        <v>-5873</v>
      </c>
      <c r="U637" s="3">
        <v>-227</v>
      </c>
      <c r="V637" s="3">
        <v>0</v>
      </c>
      <c r="W637" s="3">
        <v>36839</v>
      </c>
      <c r="X637" s="3">
        <v>19385</v>
      </c>
      <c r="Y637" s="4">
        <v>1</v>
      </c>
      <c r="Z637" s="4">
        <v>1.06</v>
      </c>
      <c r="AA637" s="5" t="s">
        <v>75</v>
      </c>
      <c r="AB637" s="3">
        <v>219708</v>
      </c>
      <c r="AC637" s="3">
        <v>7405142</v>
      </c>
      <c r="AD637" s="2">
        <v>3303.0471327999999</v>
      </c>
      <c r="AE637" s="3">
        <v>246415648</v>
      </c>
      <c r="AF637" s="3">
        <v>5408827</v>
      </c>
      <c r="AG637" s="3">
        <v>594971</v>
      </c>
      <c r="AH637" s="3">
        <v>6328328</v>
      </c>
      <c r="AI637" s="4">
        <v>1.17</v>
      </c>
      <c r="AJ637" s="3">
        <v>522643962</v>
      </c>
      <c r="AK637" s="3">
        <v>921934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5140</v>
      </c>
      <c r="AR637" s="3">
        <v>5359</v>
      </c>
      <c r="AS637" s="3">
        <v>18122987</v>
      </c>
      <c r="AT637" s="2">
        <v>3411.96</v>
      </c>
      <c r="AV637" s="5" t="s">
        <v>1340</v>
      </c>
      <c r="BA637" s="3">
        <f t="shared" si="240"/>
        <v>5760</v>
      </c>
      <c r="BB637" s="3">
        <f t="shared" si="226"/>
        <v>5140</v>
      </c>
      <c r="BC637" s="3">
        <f t="shared" si="227"/>
        <v>5359</v>
      </c>
      <c r="BD637" s="3">
        <f t="shared" si="228"/>
        <v>5760</v>
      </c>
      <c r="BE637" s="3">
        <f t="shared" si="229"/>
        <v>18122986.1184</v>
      </c>
      <c r="BF637" s="3">
        <f t="shared" si="241"/>
        <v>17903063.1184</v>
      </c>
      <c r="BG637" s="2">
        <f t="shared" si="230"/>
        <v>3411.91659980849</v>
      </c>
      <c r="BH637" s="6">
        <f t="shared" si="231"/>
        <v>1.4999999999999999E-2</v>
      </c>
      <c r="BI637" s="3">
        <f t="shared" si="242"/>
        <v>6954233.4417877588</v>
      </c>
      <c r="BJ637" s="3">
        <f t="shared" si="232"/>
        <v>1753725132.3015637</v>
      </c>
      <c r="BK637" s="3">
        <f t="shared" si="243"/>
        <v>0</v>
      </c>
      <c r="BL637" s="3">
        <f t="shared" si="244"/>
        <v>0</v>
      </c>
      <c r="BM637" s="3">
        <f t="shared" si="233"/>
        <v>0</v>
      </c>
      <c r="BN637" s="3">
        <f t="shared" si="234"/>
        <v>0</v>
      </c>
      <c r="BO637" s="3">
        <f t="shared" si="245"/>
        <v>0</v>
      </c>
      <c r="BP637" s="3">
        <f t="shared" si="246"/>
        <v>0</v>
      </c>
      <c r="BQ637" s="3">
        <f t="shared" si="235"/>
        <v>1090107353.6388125</v>
      </c>
      <c r="BR637" s="3">
        <f t="shared" si="247"/>
        <v>0</v>
      </c>
      <c r="BS637" s="3">
        <f t="shared" si="248"/>
        <v>0</v>
      </c>
      <c r="BT637" s="3">
        <f t="shared" si="236"/>
        <v>0</v>
      </c>
      <c r="BU637" s="3">
        <f t="shared" si="237"/>
        <v>0</v>
      </c>
      <c r="BV637" s="3">
        <f t="shared" si="238"/>
        <v>0</v>
      </c>
      <c r="BW637" s="3">
        <f t="shared" si="249"/>
        <v>0</v>
      </c>
      <c r="BX637" s="3">
        <f t="shared" si="239"/>
        <v>0</v>
      </c>
      <c r="BY637" s="3">
        <f t="shared" si="250"/>
        <v>12896546.498399999</v>
      </c>
    </row>
    <row r="638" spans="1:77" x14ac:dyDescent="0.25">
      <c r="A638">
        <v>57807</v>
      </c>
      <c r="B638" t="s">
        <v>699</v>
      </c>
      <c r="C638" s="37">
        <v>42776.52847222222</v>
      </c>
      <c r="D638" s="5" t="s">
        <v>76</v>
      </c>
      <c r="E638" s="2">
        <v>5130.1980000000003</v>
      </c>
      <c r="F638" s="2">
        <v>385.02099999999899</v>
      </c>
      <c r="G638" s="2">
        <v>93.861999999999995</v>
      </c>
      <c r="H638" s="2">
        <v>0</v>
      </c>
      <c r="I638" s="2">
        <v>0</v>
      </c>
      <c r="J638" s="2">
        <v>0</v>
      </c>
      <c r="K638" s="2">
        <v>0</v>
      </c>
      <c r="L638" s="2">
        <v>238.05699999999999</v>
      </c>
      <c r="M638" s="2">
        <v>249.167</v>
      </c>
      <c r="N638" s="2">
        <v>3068</v>
      </c>
      <c r="O638" s="2">
        <v>0</v>
      </c>
      <c r="P638" s="2">
        <v>503.06699999999898</v>
      </c>
      <c r="Q638" s="2">
        <v>0</v>
      </c>
      <c r="R638" s="3">
        <v>355867</v>
      </c>
      <c r="S638" s="3">
        <v>0</v>
      </c>
      <c r="T638" s="3">
        <v>0</v>
      </c>
      <c r="U638" s="3">
        <v>0</v>
      </c>
      <c r="V638" s="3">
        <v>35000</v>
      </c>
      <c r="W638" s="3">
        <v>0</v>
      </c>
      <c r="X638" s="3">
        <v>325233</v>
      </c>
      <c r="Y638" s="4">
        <v>0</v>
      </c>
      <c r="Z638" s="4">
        <v>1</v>
      </c>
      <c r="AA638" s="5" t="s">
        <v>75</v>
      </c>
      <c r="AB638" s="3">
        <v>0</v>
      </c>
      <c r="AC638" s="3">
        <v>0</v>
      </c>
      <c r="AD638" s="2">
        <v>0</v>
      </c>
      <c r="AE638" s="3">
        <v>0</v>
      </c>
      <c r="AF638" s="3">
        <v>0</v>
      </c>
      <c r="AG638" s="3">
        <v>0</v>
      </c>
      <c r="AH638" s="3">
        <v>0</v>
      </c>
      <c r="AI638" s="4">
        <v>0</v>
      </c>
      <c r="AJ638" s="3">
        <v>0</v>
      </c>
      <c r="AK638" s="3">
        <v>2025988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5050</v>
      </c>
      <c r="AR638" s="3">
        <v>5334</v>
      </c>
      <c r="AS638" s="3">
        <v>43277421</v>
      </c>
      <c r="AT638" s="2">
        <v>8266.5390000000007</v>
      </c>
      <c r="AV638" s="5" t="s">
        <v>2031</v>
      </c>
      <c r="AX638" s="3">
        <v>0</v>
      </c>
      <c r="AZ638" s="3">
        <v>0</v>
      </c>
      <c r="BA638" s="3">
        <f t="shared" si="240"/>
        <v>6465</v>
      </c>
      <c r="BB638" s="3">
        <f t="shared" si="226"/>
        <v>5050</v>
      </c>
      <c r="BC638" s="3">
        <f t="shared" si="227"/>
        <v>5335</v>
      </c>
      <c r="BD638" s="3">
        <f t="shared" si="228"/>
        <v>6465</v>
      </c>
      <c r="BE638" s="3">
        <f t="shared" si="229"/>
        <v>43277420.003849998</v>
      </c>
      <c r="BF638" s="3">
        <f t="shared" si="241"/>
        <v>42886553.003849998</v>
      </c>
      <c r="BG638" s="2">
        <f t="shared" si="230"/>
        <v>8265.5516613616819</v>
      </c>
      <c r="BH638" s="6">
        <f t="shared" si="231"/>
        <v>1.4999999999999999E-2</v>
      </c>
      <c r="BI638" s="3">
        <f t="shared" si="242"/>
        <v>0</v>
      </c>
      <c r="BJ638" s="3">
        <f t="shared" si="232"/>
        <v>4248493553.9399047</v>
      </c>
      <c r="BK638" s="3">
        <f t="shared" si="243"/>
        <v>0</v>
      </c>
      <c r="BL638" s="3">
        <f t="shared" si="244"/>
        <v>0</v>
      </c>
      <c r="BM638" s="3">
        <f t="shared" si="233"/>
        <v>0</v>
      </c>
      <c r="BN638" s="3">
        <f t="shared" si="234"/>
        <v>0</v>
      </c>
      <c r="BO638" s="3">
        <f t="shared" si="245"/>
        <v>0</v>
      </c>
      <c r="BP638" s="3">
        <f t="shared" si="246"/>
        <v>0</v>
      </c>
      <c r="BQ638" s="3">
        <f t="shared" si="235"/>
        <v>2640843755.8050575</v>
      </c>
      <c r="BR638" s="3">
        <f t="shared" si="247"/>
        <v>0</v>
      </c>
      <c r="BS638" s="3">
        <f t="shared" si="248"/>
        <v>0</v>
      </c>
      <c r="BT638" s="3">
        <f t="shared" si="236"/>
        <v>0</v>
      </c>
      <c r="BU638" s="3">
        <f t="shared" si="237"/>
        <v>0</v>
      </c>
      <c r="BV638" s="3">
        <f t="shared" si="238"/>
        <v>0</v>
      </c>
      <c r="BW638" s="3">
        <f t="shared" si="249"/>
        <v>0</v>
      </c>
      <c r="BX638" s="3">
        <f t="shared" si="239"/>
        <v>0</v>
      </c>
      <c r="BY638" s="3">
        <f t="shared" si="250"/>
        <v>43277420.003849998</v>
      </c>
    </row>
    <row r="639" spans="1:77" x14ac:dyDescent="0.25">
      <c r="A639">
        <v>15825</v>
      </c>
      <c r="B639" t="s">
        <v>700</v>
      </c>
      <c r="C639" s="37">
        <v>42776.52847222222</v>
      </c>
      <c r="D639" s="5" t="s">
        <v>76</v>
      </c>
      <c r="E639" s="2">
        <v>255.87200000000001</v>
      </c>
      <c r="F639" s="2">
        <v>22.696999999999999</v>
      </c>
      <c r="G639" s="2">
        <v>0.93500000000000005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13.159000000000001</v>
      </c>
      <c r="N639" s="2">
        <v>238</v>
      </c>
      <c r="O639" s="2">
        <v>0</v>
      </c>
      <c r="P639" s="2">
        <v>50.438000000000002</v>
      </c>
      <c r="Q639" s="2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32608</v>
      </c>
      <c r="Y639" s="4">
        <v>0</v>
      </c>
      <c r="Z639" s="4">
        <v>1</v>
      </c>
      <c r="AA639" s="5" t="s">
        <v>75</v>
      </c>
      <c r="AB639" s="3">
        <v>0</v>
      </c>
      <c r="AC639" s="3">
        <v>0</v>
      </c>
      <c r="AD639" s="2">
        <v>0</v>
      </c>
      <c r="AE639" s="3">
        <v>0</v>
      </c>
      <c r="AF639" s="3">
        <v>0</v>
      </c>
      <c r="AG639" s="3">
        <v>0</v>
      </c>
      <c r="AH639" s="3">
        <v>0</v>
      </c>
      <c r="AI639" s="4">
        <v>0</v>
      </c>
      <c r="AJ639" s="3">
        <v>0</v>
      </c>
      <c r="AK639" s="3">
        <v>98132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5050</v>
      </c>
      <c r="AR639" s="3">
        <v>5334</v>
      </c>
      <c r="AS639" s="3">
        <v>2158147</v>
      </c>
      <c r="AT639" s="2">
        <v>415.99099999999999</v>
      </c>
      <c r="AV639" s="5" t="s">
        <v>2031</v>
      </c>
      <c r="AX639" s="3">
        <v>0</v>
      </c>
      <c r="AZ639" s="3">
        <v>0</v>
      </c>
      <c r="BA639" s="3">
        <f t="shared" si="240"/>
        <v>6465</v>
      </c>
      <c r="BB639" s="3">
        <f t="shared" si="226"/>
        <v>5050</v>
      </c>
      <c r="BC639" s="3">
        <f t="shared" si="227"/>
        <v>5335</v>
      </c>
      <c r="BD639" s="3">
        <f t="shared" si="228"/>
        <v>6465</v>
      </c>
      <c r="BE639" s="3">
        <f t="shared" si="229"/>
        <v>2158148.7566999998</v>
      </c>
      <c r="BF639" s="3">
        <f t="shared" si="241"/>
        <v>2158148.7566999998</v>
      </c>
      <c r="BG639" s="2">
        <f t="shared" si="230"/>
        <v>415.94133340131015</v>
      </c>
      <c r="BH639" s="6">
        <f t="shared" si="231"/>
        <v>1.4999999999999999E-2</v>
      </c>
      <c r="BI639" s="3">
        <f t="shared" si="242"/>
        <v>0</v>
      </c>
      <c r="BJ639" s="3">
        <f t="shared" si="232"/>
        <v>213793845.36827341</v>
      </c>
      <c r="BK639" s="3">
        <f t="shared" si="243"/>
        <v>0</v>
      </c>
      <c r="BL639" s="3">
        <f t="shared" si="244"/>
        <v>0</v>
      </c>
      <c r="BM639" s="3">
        <f t="shared" si="233"/>
        <v>0</v>
      </c>
      <c r="BN639" s="3">
        <f t="shared" si="234"/>
        <v>0</v>
      </c>
      <c r="BO639" s="3">
        <f t="shared" si="245"/>
        <v>0</v>
      </c>
      <c r="BP639" s="3">
        <f t="shared" si="246"/>
        <v>0</v>
      </c>
      <c r="BQ639" s="3">
        <f t="shared" si="235"/>
        <v>132893256.02171859</v>
      </c>
      <c r="BR639" s="3">
        <f t="shared" si="247"/>
        <v>0</v>
      </c>
      <c r="BS639" s="3">
        <f t="shared" si="248"/>
        <v>0</v>
      </c>
      <c r="BT639" s="3">
        <f t="shared" si="236"/>
        <v>0</v>
      </c>
      <c r="BU639" s="3">
        <f t="shared" si="237"/>
        <v>0</v>
      </c>
      <c r="BV639" s="3">
        <f t="shared" si="238"/>
        <v>0</v>
      </c>
      <c r="BW639" s="3">
        <f t="shared" si="249"/>
        <v>0</v>
      </c>
      <c r="BX639" s="3">
        <f t="shared" si="239"/>
        <v>0</v>
      </c>
      <c r="BY639" s="3">
        <f t="shared" si="250"/>
        <v>2158148.7566999998</v>
      </c>
    </row>
    <row r="640" spans="1:77" x14ac:dyDescent="0.25">
      <c r="A640">
        <v>212903</v>
      </c>
      <c r="B640" t="s">
        <v>701</v>
      </c>
      <c r="C640" s="37">
        <v>42779.493055555555</v>
      </c>
      <c r="D640" s="5" t="s">
        <v>75</v>
      </c>
      <c r="E640" s="2">
        <v>3624.373</v>
      </c>
      <c r="F640" s="2">
        <v>351.05399999999997</v>
      </c>
      <c r="G640" s="2">
        <v>54.133000000000003</v>
      </c>
      <c r="H640" s="2">
        <v>3.3460000000000001</v>
      </c>
      <c r="I640" s="2">
        <v>0</v>
      </c>
      <c r="J640" s="2">
        <v>0</v>
      </c>
      <c r="K640" s="2">
        <v>0</v>
      </c>
      <c r="L640" s="2">
        <v>268.274</v>
      </c>
      <c r="M640" s="2">
        <v>190.399</v>
      </c>
      <c r="N640" s="2">
        <v>2110</v>
      </c>
      <c r="O640" s="2">
        <v>0</v>
      </c>
      <c r="P640" s="2">
        <v>119.43899999999999</v>
      </c>
      <c r="Q640" s="2">
        <v>0</v>
      </c>
      <c r="R640" s="3">
        <v>313079</v>
      </c>
      <c r="S640" s="3">
        <v>0</v>
      </c>
      <c r="T640" s="3">
        <v>-13745</v>
      </c>
      <c r="U640" s="3">
        <v>-532</v>
      </c>
      <c r="V640" s="3">
        <v>0</v>
      </c>
      <c r="W640" s="3">
        <v>172311</v>
      </c>
      <c r="X640" s="3">
        <v>66205</v>
      </c>
      <c r="Y640" s="4">
        <v>1</v>
      </c>
      <c r="Z640" s="4">
        <v>1.06</v>
      </c>
      <c r="AA640" s="5" t="s">
        <v>75</v>
      </c>
      <c r="AB640" s="3">
        <v>0</v>
      </c>
      <c r="AC640" s="3">
        <v>5931004</v>
      </c>
      <c r="AD640" s="2">
        <v>2444.6438646000001</v>
      </c>
      <c r="AE640" s="3">
        <v>262673703</v>
      </c>
      <c r="AF640" s="3">
        <v>12937119</v>
      </c>
      <c r="AG640" s="3">
        <v>258743</v>
      </c>
      <c r="AH640" s="3">
        <v>13972089</v>
      </c>
      <c r="AI640" s="4">
        <v>1.08</v>
      </c>
      <c r="AJ640" s="3">
        <v>1223168422</v>
      </c>
      <c r="AK640" s="3">
        <v>1472492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5140</v>
      </c>
      <c r="AR640" s="3">
        <v>5359</v>
      </c>
      <c r="AS640" s="3">
        <v>27450664</v>
      </c>
      <c r="AT640" s="2">
        <v>5141.6890000000003</v>
      </c>
      <c r="AV640" s="5" t="s">
        <v>1901</v>
      </c>
      <c r="BA640" s="3">
        <f t="shared" si="240"/>
        <v>5543</v>
      </c>
      <c r="BB640" s="3">
        <f t="shared" si="226"/>
        <v>5140</v>
      </c>
      <c r="BC640" s="3">
        <f t="shared" si="227"/>
        <v>5359</v>
      </c>
      <c r="BD640" s="3">
        <f t="shared" si="228"/>
        <v>5543</v>
      </c>
      <c r="BE640" s="3">
        <f t="shared" si="229"/>
        <v>27450662.106140006</v>
      </c>
      <c r="BF640" s="3">
        <f t="shared" si="241"/>
        <v>26979017.106140006</v>
      </c>
      <c r="BG640" s="2">
        <f t="shared" si="230"/>
        <v>5141.5869844278823</v>
      </c>
      <c r="BH640" s="6">
        <f t="shared" si="231"/>
        <v>1.4999999999999999E-2</v>
      </c>
      <c r="BI640" s="3">
        <f t="shared" si="242"/>
        <v>11001624.746644957</v>
      </c>
      <c r="BJ640" s="3">
        <f t="shared" si="232"/>
        <v>2642775709.9959316</v>
      </c>
      <c r="BK640" s="3">
        <f t="shared" si="243"/>
        <v>0</v>
      </c>
      <c r="BL640" s="3">
        <f t="shared" si="244"/>
        <v>0</v>
      </c>
      <c r="BM640" s="3">
        <f t="shared" si="233"/>
        <v>0</v>
      </c>
      <c r="BN640" s="3">
        <f t="shared" si="234"/>
        <v>0</v>
      </c>
      <c r="BO640" s="3">
        <f t="shared" si="245"/>
        <v>0</v>
      </c>
      <c r="BP640" s="3">
        <f t="shared" si="246"/>
        <v>0</v>
      </c>
      <c r="BQ640" s="3">
        <f t="shared" si="235"/>
        <v>1642737041.5247083</v>
      </c>
      <c r="BR640" s="3">
        <f t="shared" si="247"/>
        <v>0</v>
      </c>
      <c r="BS640" s="3">
        <f t="shared" si="248"/>
        <v>0</v>
      </c>
      <c r="BT640" s="3">
        <f t="shared" si="236"/>
        <v>0</v>
      </c>
      <c r="BU640" s="3">
        <f t="shared" si="237"/>
        <v>0</v>
      </c>
      <c r="BV640" s="3">
        <f t="shared" si="238"/>
        <v>0</v>
      </c>
      <c r="BW640" s="3">
        <f t="shared" si="249"/>
        <v>0</v>
      </c>
      <c r="BX640" s="3">
        <f t="shared" si="239"/>
        <v>0</v>
      </c>
      <c r="BY640" s="3">
        <f t="shared" si="250"/>
        <v>15218977.886140006</v>
      </c>
    </row>
    <row r="641" spans="1:77" x14ac:dyDescent="0.25">
      <c r="A641">
        <v>34905</v>
      </c>
      <c r="B641" t="s">
        <v>702</v>
      </c>
      <c r="C641" s="37">
        <v>42776.52847222222</v>
      </c>
      <c r="D641" s="5" t="s">
        <v>75</v>
      </c>
      <c r="E641" s="2">
        <v>538.23400000000004</v>
      </c>
      <c r="F641" s="2">
        <v>59.338000000000001</v>
      </c>
      <c r="G641" s="2">
        <v>19.579999999999998</v>
      </c>
      <c r="H641" s="2">
        <v>0</v>
      </c>
      <c r="I641" s="2">
        <v>0</v>
      </c>
      <c r="J641" s="2">
        <v>0</v>
      </c>
      <c r="K641" s="2">
        <v>0</v>
      </c>
      <c r="L641" s="2">
        <v>98.067999999999998</v>
      </c>
      <c r="M641" s="2">
        <v>32.773000000000003</v>
      </c>
      <c r="N641" s="2">
        <v>497.529</v>
      </c>
      <c r="O641" s="2">
        <v>0</v>
      </c>
      <c r="P641" s="2">
        <v>22.224</v>
      </c>
      <c r="Q641" s="2">
        <v>0</v>
      </c>
      <c r="R641" s="3">
        <v>55353</v>
      </c>
      <c r="S641" s="3">
        <v>0</v>
      </c>
      <c r="T641" s="3">
        <v>-2368</v>
      </c>
      <c r="U641" s="3">
        <v>-92</v>
      </c>
      <c r="V641" s="3">
        <v>0</v>
      </c>
      <c r="W641" s="3">
        <v>171320</v>
      </c>
      <c r="X641" s="3">
        <v>14968</v>
      </c>
      <c r="Y641" s="4">
        <v>1</v>
      </c>
      <c r="Z641" s="4">
        <v>1.05</v>
      </c>
      <c r="AA641" s="5" t="s">
        <v>75</v>
      </c>
      <c r="AB641" s="3">
        <v>148145</v>
      </c>
      <c r="AC641" s="3">
        <v>3819320</v>
      </c>
      <c r="AD641" s="2">
        <v>1601.74451</v>
      </c>
      <c r="AE641" s="3">
        <v>109822534</v>
      </c>
      <c r="AF641" s="3">
        <v>2406671</v>
      </c>
      <c r="AG641" s="3">
        <v>264734</v>
      </c>
      <c r="AH641" s="3">
        <v>2815805</v>
      </c>
      <c r="AI641" s="4">
        <v>1.17</v>
      </c>
      <c r="AJ641" s="3">
        <v>210710977</v>
      </c>
      <c r="AK641" s="3">
        <v>260123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5140</v>
      </c>
      <c r="AR641" s="3">
        <v>5322</v>
      </c>
      <c r="AS641" s="3">
        <v>5997204</v>
      </c>
      <c r="AT641" s="2">
        <v>1103.9449999999999</v>
      </c>
      <c r="AV641" s="5" t="s">
        <v>1388</v>
      </c>
      <c r="BA641" s="3">
        <f t="shared" si="240"/>
        <v>6735</v>
      </c>
      <c r="BB641" s="3">
        <f t="shared" si="226"/>
        <v>5140</v>
      </c>
      <c r="BC641" s="3">
        <f t="shared" si="227"/>
        <v>5322</v>
      </c>
      <c r="BD641" s="3">
        <f t="shared" si="228"/>
        <v>6735</v>
      </c>
      <c r="BE641" s="3">
        <f t="shared" si="229"/>
        <v>5997204.1886</v>
      </c>
      <c r="BF641" s="3">
        <f t="shared" si="241"/>
        <v>5772899.1886</v>
      </c>
      <c r="BG641" s="2">
        <f t="shared" si="230"/>
        <v>1103.9278867240234</v>
      </c>
      <c r="BH641" s="6">
        <f t="shared" si="231"/>
        <v>1.4999999999999999E-2</v>
      </c>
      <c r="BI641" s="3">
        <f t="shared" si="242"/>
        <v>2474267.6757648429</v>
      </c>
      <c r="BJ641" s="3">
        <f t="shared" si="232"/>
        <v>567418933.77614808</v>
      </c>
      <c r="BK641" s="3">
        <f t="shared" si="243"/>
        <v>0</v>
      </c>
      <c r="BL641" s="3">
        <f t="shared" si="244"/>
        <v>0</v>
      </c>
      <c r="BM641" s="3">
        <f t="shared" si="233"/>
        <v>0</v>
      </c>
      <c r="BN641" s="3">
        <f t="shared" si="234"/>
        <v>0</v>
      </c>
      <c r="BO641" s="3">
        <f t="shared" si="245"/>
        <v>0</v>
      </c>
      <c r="BP641" s="3">
        <f t="shared" si="246"/>
        <v>0</v>
      </c>
      <c r="BQ641" s="3">
        <f t="shared" si="235"/>
        <v>352704959.80832547</v>
      </c>
      <c r="BR641" s="3">
        <f t="shared" si="247"/>
        <v>0</v>
      </c>
      <c r="BS641" s="3">
        <f t="shared" si="248"/>
        <v>0</v>
      </c>
      <c r="BT641" s="3">
        <f t="shared" si="236"/>
        <v>0</v>
      </c>
      <c r="BU641" s="3">
        <f t="shared" si="237"/>
        <v>0</v>
      </c>
      <c r="BV641" s="3">
        <f t="shared" si="238"/>
        <v>0</v>
      </c>
      <c r="BW641" s="3">
        <f t="shared" si="249"/>
        <v>0</v>
      </c>
      <c r="BX641" s="3">
        <f t="shared" si="239"/>
        <v>0</v>
      </c>
      <c r="BY641" s="3">
        <f t="shared" si="250"/>
        <v>3890094.4186</v>
      </c>
    </row>
    <row r="642" spans="1:77" x14ac:dyDescent="0.25">
      <c r="A642">
        <v>49907</v>
      </c>
      <c r="B642" t="s">
        <v>703</v>
      </c>
      <c r="C642" s="37">
        <v>42779.493055555555</v>
      </c>
      <c r="D642" s="5" t="s">
        <v>75</v>
      </c>
      <c r="E642" s="2">
        <v>454.23</v>
      </c>
      <c r="F642" s="2">
        <v>12.725</v>
      </c>
      <c r="G642" s="2">
        <v>5.7750000000000004</v>
      </c>
      <c r="H642" s="2">
        <v>0</v>
      </c>
      <c r="I642" s="2">
        <v>0</v>
      </c>
      <c r="J642" s="2">
        <v>0</v>
      </c>
      <c r="K642" s="2">
        <v>0</v>
      </c>
      <c r="L642" s="2">
        <v>32.802999999999997</v>
      </c>
      <c r="M642" s="2">
        <v>21.765999999999998</v>
      </c>
      <c r="N642" s="2">
        <v>46</v>
      </c>
      <c r="O642" s="2">
        <v>0</v>
      </c>
      <c r="P642" s="2">
        <v>0</v>
      </c>
      <c r="Q642" s="2">
        <v>0</v>
      </c>
      <c r="R642" s="3">
        <v>40378</v>
      </c>
      <c r="S642" s="3">
        <v>0</v>
      </c>
      <c r="T642" s="3">
        <v>0</v>
      </c>
      <c r="U642" s="3">
        <v>0</v>
      </c>
      <c r="V642" s="3">
        <v>0</v>
      </c>
      <c r="W642" s="3">
        <v>14876</v>
      </c>
      <c r="X642" s="3">
        <v>0</v>
      </c>
      <c r="Y642" s="4">
        <v>0.91669999999999996</v>
      </c>
      <c r="Z642" s="4">
        <v>1.06</v>
      </c>
      <c r="AA642" s="5" t="s">
        <v>75</v>
      </c>
      <c r="AB642" s="3">
        <v>81351</v>
      </c>
      <c r="AC642" s="3">
        <v>1481165</v>
      </c>
      <c r="AD642" s="2">
        <v>432.799124599999</v>
      </c>
      <c r="AE642" s="3">
        <v>51121565</v>
      </c>
      <c r="AF642" s="3">
        <v>3563139</v>
      </c>
      <c r="AG642" s="3">
        <v>0</v>
      </c>
      <c r="AH642" s="3">
        <v>3718616</v>
      </c>
      <c r="AI642" s="4">
        <v>0.95669999999999999</v>
      </c>
      <c r="AJ642" s="3">
        <v>383505407</v>
      </c>
      <c r="AK642" s="3">
        <v>187510</v>
      </c>
      <c r="AL642" s="3">
        <v>0</v>
      </c>
      <c r="AM642" s="3">
        <v>0</v>
      </c>
      <c r="AN642" s="3">
        <v>67000</v>
      </c>
      <c r="AO642" s="3">
        <v>0</v>
      </c>
      <c r="AP642" s="3">
        <v>0</v>
      </c>
      <c r="AQ642" s="3">
        <v>4712</v>
      </c>
      <c r="AR642" s="3">
        <v>4913</v>
      </c>
      <c r="AS642" s="3">
        <v>3401083</v>
      </c>
      <c r="AT642" s="2">
        <v>695.553</v>
      </c>
      <c r="AU642" s="2">
        <v>695.88</v>
      </c>
      <c r="AV642" s="5" t="s">
        <v>1436</v>
      </c>
      <c r="AW642" s="3">
        <v>289345</v>
      </c>
      <c r="AX642" s="3">
        <v>0</v>
      </c>
      <c r="AY642" s="3">
        <v>4019</v>
      </c>
      <c r="AZ642" s="3">
        <v>0</v>
      </c>
      <c r="BA642" s="3">
        <f t="shared" si="240"/>
        <v>6320</v>
      </c>
      <c r="BB642" s="3">
        <f t="shared" ref="BB642:BB705" si="251">IF(D642="Y",EWLev1/100*AQ642/5140,ROUND(EWLev1*MIN(1, IF(Y642&lt;0.1,1,Y642))/100,0))</f>
        <v>4712</v>
      </c>
      <c r="BC642" s="3">
        <f t="shared" ref="BC642:BC705" si="252">ROUND((IF(D642="Y",EWLev1/100*AQ642/5140,EWLev1*MIN(1, IF(Y642&lt;0.1,1,Y642))/100))*(1+(IF(D642="Y",CharterSchoolAdjCEI,Z642)-1)*0.71),0)</f>
        <v>4913</v>
      </c>
      <c r="BD642" s="3">
        <f t="shared" ref="BD642:BD705" si="253">ROUND(IF(D642="Y",EWLev1/100*BA642/5140,BC642*MAX(1,1 + IF(E642&lt;SmallDistrictADACap,(SmallDistrictADACap-E642)*IF(AA642="Y",SparseSmallDistrictMult,SmallDistrictMult),0),1+IF(E642&lt;MedDistrictADACap,(MedDistrictADACap-E642)*MedDistrictMult,0))),0)</f>
        <v>6320</v>
      </c>
      <c r="BE642" s="3">
        <f t="shared" ref="BE642:BE705" si="254">BD642*(E642*RegularProgramTIAAWeight+F642*RegularSpEdTIAAWeight+G642*MainstreamSpEdTIAAWeight+H642*ResCareSpEdTIAAWeight+I642*StateSchoolsSpEdTIAAWeight+J642*NonPublicContractSpEdTIAAWeight+K642*ExtYearSpEdTIAAWeight+L642*RegCTETIAAWeight+M642*GTTIAAWeight+N642*StateCompEdTIAAWeight+O642*PregnantTIAAWeight+P642*BilingualTIAAWeight+Q642*PegTIAAWeight)+SUM(R642:W642)+IF(P642=0,X642*EWLev1/514000,0)</f>
        <v>3401083.9304000014</v>
      </c>
      <c r="BF642" s="3">
        <f t="shared" si="241"/>
        <v>3345829.9304000014</v>
      </c>
      <c r="BG642" s="2">
        <f t="shared" ref="BG642:BG705" si="255">IF(UseCoRWADA,AU642,BF642/BB642*(BC642+BB642)/(2*BC642))</f>
        <v>695.54071662072897</v>
      </c>
      <c r="BH642" s="6">
        <f t="shared" ref="BH642:BH705" si="256">MAX(HHTaxRateFloor,IFERROR(AB642/AE642,0)+HHCEDRate)</f>
        <v>1.4999999999999999E-2</v>
      </c>
      <c r="BI642" s="3">
        <f t="shared" si="242"/>
        <v>2323570.6297859079</v>
      </c>
      <c r="BJ642" s="3">
        <f t="shared" ref="BJ642:BJ705" si="257">IFERROR(BG642*MAX(EWLev1, BI642/BH642/BG642*((EWLev1/HHEWL-1)*AI642/HHMOTaxRate+1)),0)</f>
        <v>357507928.34305471</v>
      </c>
      <c r="BK642" s="3">
        <f t="shared" si="243"/>
        <v>25997478.656945288</v>
      </c>
      <c r="BL642" s="3">
        <f t="shared" si="244"/>
        <v>241541.91417757343</v>
      </c>
      <c r="BM642" s="3">
        <f t="shared" ref="BM642:BM705" si="258">IF(BL642=0,0,MAX(CostPerWADAFloorLev1,BL642/(BK642/(BJ642/BG642))))</f>
        <v>4775.5609505656848</v>
      </c>
      <c r="BN642" s="3">
        <f t="shared" ref="BN642:BN705" si="259">IFERROR(MIN(BL642*EarlyAgreementCreditPct,BK642/(BJ642/BG642)*EarlyAgreementCreditPerWADA,AY642),0)</f>
        <v>4019</v>
      </c>
      <c r="BO642" s="3">
        <f t="shared" si="245"/>
        <v>4351.97080039924</v>
      </c>
      <c r="BP642" s="3">
        <f t="shared" si="246"/>
        <v>237522.91417757343</v>
      </c>
      <c r="BQ642" s="3">
        <f t="shared" ref="BQ642:BQ705" si="260">IFERROR(BG642*MAX(EWLev3, BI642/BH642/BG642*((EWLev3/HHEWL-1)*AI642/HHMOTaxRate+1)),0)</f>
        <v>222225258.96032292</v>
      </c>
      <c r="BR642" s="3">
        <f t="shared" si="247"/>
        <v>161280148.03967708</v>
      </c>
      <c r="BS642" s="3">
        <f t="shared" si="248"/>
        <v>0</v>
      </c>
      <c r="BT642" s="3">
        <f t="shared" ref="BT642:BT705" si="261">IF(BS642=0,0,MAX(CostPerWADAFloorLev3,BS642/(BR642/(BQ642/BG642))))</f>
        <v>0</v>
      </c>
      <c r="BU642" s="3">
        <f t="shared" ref="BU642:BU705" si="262">IFERROR(MIN(BR642/(BQ642/BG642)*BT642*EarlyAgreementCreditPct,BR642/(BQ642/BG642)*EarlyAgreementCreditPerWADA,AZ642),0)</f>
        <v>0</v>
      </c>
      <c r="BV642" s="3">
        <f t="shared" ref="BV642:BV705" si="263">IFERROR(AN642*BS642/AH642+AO642+AP642,0)</f>
        <v>0</v>
      </c>
      <c r="BW642" s="3">
        <f t="shared" si="249"/>
        <v>0</v>
      </c>
      <c r="BX642" s="3">
        <f t="shared" ref="BX642:BX705" si="264">BW642+BP642</f>
        <v>237522.91417757343</v>
      </c>
      <c r="BY642" s="3">
        <f t="shared" si="250"/>
        <v>0</v>
      </c>
    </row>
    <row r="643" spans="1:77" x14ac:dyDescent="0.25">
      <c r="A643">
        <v>72909</v>
      </c>
      <c r="B643" t="s">
        <v>704</v>
      </c>
      <c r="C643" s="37">
        <v>42779.493055555555</v>
      </c>
      <c r="D643" s="5" t="s">
        <v>75</v>
      </c>
      <c r="E643" s="2">
        <v>195.59700000000001</v>
      </c>
      <c r="F643" s="2">
        <v>3.867</v>
      </c>
      <c r="G643" s="2">
        <v>7.2</v>
      </c>
      <c r="H643" s="2">
        <v>0</v>
      </c>
      <c r="I643" s="2">
        <v>0</v>
      </c>
      <c r="J643" s="2">
        <v>0</v>
      </c>
      <c r="K643" s="2">
        <v>0</v>
      </c>
      <c r="L643" s="2">
        <v>15.257999999999999</v>
      </c>
      <c r="M643" s="2">
        <v>10.6</v>
      </c>
      <c r="N643" s="2">
        <v>144.286</v>
      </c>
      <c r="O643" s="2">
        <v>0</v>
      </c>
      <c r="P643" s="2">
        <v>41.414999999999999</v>
      </c>
      <c r="Q643" s="2">
        <v>0</v>
      </c>
      <c r="R643" s="3">
        <v>15400</v>
      </c>
      <c r="S643" s="3">
        <v>0</v>
      </c>
      <c r="T643" s="3">
        <v>-869</v>
      </c>
      <c r="U643" s="3">
        <v>-34</v>
      </c>
      <c r="V643" s="3">
        <v>0</v>
      </c>
      <c r="W643" s="3">
        <v>30010</v>
      </c>
      <c r="X643" s="3">
        <v>29388</v>
      </c>
      <c r="Y643" s="4">
        <v>0.98</v>
      </c>
      <c r="Z643" s="4">
        <v>1.06</v>
      </c>
      <c r="AA643" s="5" t="s">
        <v>75</v>
      </c>
      <c r="AB643" s="3">
        <v>130401</v>
      </c>
      <c r="AC643" s="3">
        <v>791453</v>
      </c>
      <c r="AD643" s="2">
        <v>328.67708329999999</v>
      </c>
      <c r="AE643" s="3">
        <v>31278939</v>
      </c>
      <c r="AF643" s="3">
        <v>848890</v>
      </c>
      <c r="AG643" s="3">
        <v>0</v>
      </c>
      <c r="AH643" s="3">
        <v>900863</v>
      </c>
      <c r="AI643" s="4">
        <v>1.04</v>
      </c>
      <c r="AJ643" s="3">
        <v>77263961</v>
      </c>
      <c r="AK643" s="3">
        <v>92485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5037</v>
      </c>
      <c r="AR643" s="3">
        <v>5252</v>
      </c>
      <c r="AS643" s="3">
        <v>1905454</v>
      </c>
      <c r="AT643" s="2">
        <v>361.88600000000002</v>
      </c>
      <c r="AV643" s="5" t="s">
        <v>1508</v>
      </c>
      <c r="AX643" s="3">
        <v>0</v>
      </c>
      <c r="AZ643" s="3">
        <v>0</v>
      </c>
      <c r="BA643" s="3">
        <f t="shared" ref="BA643:BA706" si="265">RIGHT(AV643,6)*1</f>
        <v>7096</v>
      </c>
      <c r="BB643" s="3">
        <f t="shared" si="251"/>
        <v>5037</v>
      </c>
      <c r="BC643" s="3">
        <f t="shared" si="252"/>
        <v>5252</v>
      </c>
      <c r="BD643" s="3">
        <f t="shared" si="253"/>
        <v>7096</v>
      </c>
      <c r="BE643" s="3">
        <f t="shared" si="254"/>
        <v>1905454.2879999999</v>
      </c>
      <c r="BF643" s="3">
        <f t="shared" ref="BF643:BF706" si="266">BE643-W643-V643-R643-T643</f>
        <v>1860913.2879999999</v>
      </c>
      <c r="BG643" s="2">
        <f t="shared" si="255"/>
        <v>361.88671500795107</v>
      </c>
      <c r="BH643" s="6">
        <f t="shared" si="256"/>
        <v>1.4999999999999999E-2</v>
      </c>
      <c r="BI643" s="3">
        <f t="shared" ref="BI643:BI706" si="267">IFERROR((AB643+AC643)*BG643/AD643-AK643,0)</f>
        <v>922513.4064220268</v>
      </c>
      <c r="BJ643" s="3">
        <f t="shared" si="257"/>
        <v>186009771.51408684</v>
      </c>
      <c r="BK643" s="3">
        <f t="shared" ref="BK643:BK706" si="268">MAX(0,AJ643-BJ643)</f>
        <v>0</v>
      </c>
      <c r="BL643" s="3">
        <f t="shared" ref="BL643:BL706" si="269">IFERROR(BK643/AJ643*AF643,0)</f>
        <v>0</v>
      </c>
      <c r="BM643" s="3">
        <f t="shared" si="258"/>
        <v>0</v>
      </c>
      <c r="BN643" s="3">
        <f t="shared" si="259"/>
        <v>0</v>
      </c>
      <c r="BO643" s="3">
        <f t="shared" ref="BO643:BO706" si="270">IFERROR(AN643*BL643/AH643+AO643+AP643,0)</f>
        <v>0</v>
      </c>
      <c r="BP643" s="3">
        <f t="shared" ref="BP643:BP706" si="271">MAX(0, IFERROR(BM643*BK643/(BJ643/BG643)-BN643-BO643*0-AL643*AM643-V643,0))</f>
        <v>0</v>
      </c>
      <c r="BQ643" s="3">
        <f t="shared" si="260"/>
        <v>115622805.44504036</v>
      </c>
      <c r="BR643" s="3">
        <f t="shared" ref="BR643:BR706" si="272">MAX(0,AJ643-BQ643)</f>
        <v>0</v>
      </c>
      <c r="BS643" s="3">
        <f t="shared" ref="BS643:BS706" si="273">IFERROR(BR643/AJ643*AG643,0)</f>
        <v>0</v>
      </c>
      <c r="BT643" s="3">
        <f t="shared" si="261"/>
        <v>0</v>
      </c>
      <c r="BU643" s="3">
        <f t="shared" si="262"/>
        <v>0</v>
      </c>
      <c r="BV643" s="3">
        <f t="shared" si="263"/>
        <v>0</v>
      </c>
      <c r="BW643" s="3">
        <f t="shared" ref="BW643:BW706" si="274">MAX(0, IFERROR(BT643*BR643/(BQ643/BG643)-BU643-BV643-AL643*AM643-V643,0))</f>
        <v>0</v>
      </c>
      <c r="BX643" s="3">
        <f t="shared" si="264"/>
        <v>0</v>
      </c>
      <c r="BY643" s="3">
        <f t="shared" ref="BY643:BY706" si="275">MAX(0,BE643-AJ643*Y643/100)</f>
        <v>1148267.4701999999</v>
      </c>
    </row>
    <row r="644" spans="1:77" x14ac:dyDescent="0.25">
      <c r="A644">
        <v>111902</v>
      </c>
      <c r="B644" t="s">
        <v>705</v>
      </c>
      <c r="C644" s="37">
        <v>42779.493055555555</v>
      </c>
      <c r="D644" s="5" t="s">
        <v>75</v>
      </c>
      <c r="E644" s="2">
        <v>297.8</v>
      </c>
      <c r="F644" s="2">
        <v>22.888999999999999</v>
      </c>
      <c r="G644" s="2">
        <v>4.78</v>
      </c>
      <c r="H644" s="2">
        <v>0</v>
      </c>
      <c r="I644" s="2">
        <v>0</v>
      </c>
      <c r="J644" s="2">
        <v>0</v>
      </c>
      <c r="K644" s="2">
        <v>0</v>
      </c>
      <c r="L644" s="2">
        <v>14.5</v>
      </c>
      <c r="M644" s="2">
        <v>15.5</v>
      </c>
      <c r="N644" s="2">
        <v>222</v>
      </c>
      <c r="O644" s="2">
        <v>0</v>
      </c>
      <c r="P644" s="2">
        <v>10.5</v>
      </c>
      <c r="Q644" s="2">
        <v>0</v>
      </c>
      <c r="R644" s="3">
        <v>20900</v>
      </c>
      <c r="S644" s="3">
        <v>0</v>
      </c>
      <c r="T644" s="3">
        <v>-1993</v>
      </c>
      <c r="U644" s="3">
        <v>-78</v>
      </c>
      <c r="V644" s="3">
        <v>0</v>
      </c>
      <c r="W644" s="3">
        <v>55140</v>
      </c>
      <c r="X644" s="3">
        <v>7357</v>
      </c>
      <c r="Y644" s="4">
        <v>1</v>
      </c>
      <c r="Z644" s="4">
        <v>1.04</v>
      </c>
      <c r="AA644" s="5" t="s">
        <v>75</v>
      </c>
      <c r="AB644" s="3">
        <v>158407</v>
      </c>
      <c r="AC644" s="3">
        <v>849999</v>
      </c>
      <c r="AD644" s="2">
        <v>342.09024539999899</v>
      </c>
      <c r="AE644" s="3">
        <v>29923916</v>
      </c>
      <c r="AF644" s="3">
        <v>1821396</v>
      </c>
      <c r="AG644" s="3">
        <v>200353</v>
      </c>
      <c r="AH644" s="3">
        <v>2131033</v>
      </c>
      <c r="AI644" s="4">
        <v>1.17</v>
      </c>
      <c r="AJ644" s="3">
        <v>177356150</v>
      </c>
      <c r="AK644" s="3">
        <v>129071</v>
      </c>
      <c r="AL644" s="3">
        <v>0</v>
      </c>
      <c r="AM644" s="3">
        <v>0</v>
      </c>
      <c r="AN644" s="3">
        <v>58000</v>
      </c>
      <c r="AO644" s="3">
        <v>0</v>
      </c>
      <c r="AP644" s="3">
        <v>0</v>
      </c>
      <c r="AQ644" s="3">
        <v>5140</v>
      </c>
      <c r="AR644" s="3">
        <v>5286</v>
      </c>
      <c r="AS644" s="3">
        <v>2826543</v>
      </c>
      <c r="AT644" s="2">
        <v>528.125</v>
      </c>
      <c r="AU644" s="2">
        <v>528.125</v>
      </c>
      <c r="AV644" s="5" t="s">
        <v>1638</v>
      </c>
      <c r="AW644" s="3">
        <v>0</v>
      </c>
      <c r="AX644" s="3">
        <v>8657</v>
      </c>
      <c r="AY644" s="3">
        <v>0</v>
      </c>
      <c r="AZ644" s="3">
        <v>371</v>
      </c>
      <c r="BA644" s="3">
        <f t="shared" si="265"/>
        <v>7007</v>
      </c>
      <c r="BB644" s="3">
        <f t="shared" si="251"/>
        <v>5140</v>
      </c>
      <c r="BC644" s="3">
        <f t="shared" si="252"/>
        <v>5286</v>
      </c>
      <c r="BD644" s="3">
        <f t="shared" si="253"/>
        <v>7007</v>
      </c>
      <c r="BE644" s="3">
        <f t="shared" si="254"/>
        <v>2826542.8240000005</v>
      </c>
      <c r="BF644" s="3">
        <f t="shared" si="266"/>
        <v>2752495.8240000005</v>
      </c>
      <c r="BG644" s="2">
        <f t="shared" si="255"/>
        <v>528.10966529721725</v>
      </c>
      <c r="BH644" s="6">
        <f t="shared" si="256"/>
        <v>1.4999999999999999E-2</v>
      </c>
      <c r="BI644" s="3">
        <f t="shared" si="267"/>
        <v>1427678.899492186</v>
      </c>
      <c r="BJ644" s="3">
        <f t="shared" si="257"/>
        <v>271448367.96276969</v>
      </c>
      <c r="BK644" s="3">
        <f t="shared" si="268"/>
        <v>0</v>
      </c>
      <c r="BL644" s="3">
        <f t="shared" si="269"/>
        <v>0</v>
      </c>
      <c r="BM644" s="3">
        <f t="shared" si="258"/>
        <v>0</v>
      </c>
      <c r="BN644" s="3">
        <f t="shared" si="259"/>
        <v>0</v>
      </c>
      <c r="BO644" s="3">
        <f t="shared" si="270"/>
        <v>0</v>
      </c>
      <c r="BP644" s="3">
        <f t="shared" si="271"/>
        <v>0</v>
      </c>
      <c r="BQ644" s="3">
        <f t="shared" si="260"/>
        <v>168731038.0624609</v>
      </c>
      <c r="BR644" s="3">
        <f t="shared" si="272"/>
        <v>8625111.9375391006</v>
      </c>
      <c r="BS644" s="3">
        <f t="shared" si="273"/>
        <v>9743.4853655865409</v>
      </c>
      <c r="BT644" s="3">
        <f t="shared" si="261"/>
        <v>360.92790410707494</v>
      </c>
      <c r="BU644" s="3">
        <f t="shared" si="262"/>
        <v>371</v>
      </c>
      <c r="BV644" s="3">
        <f t="shared" si="263"/>
        <v>265.18695449766352</v>
      </c>
      <c r="BW644" s="3">
        <f t="shared" si="274"/>
        <v>9107.2984110888774</v>
      </c>
      <c r="BX644" s="3">
        <f t="shared" si="264"/>
        <v>9107.2984110888774</v>
      </c>
      <c r="BY644" s="3">
        <f t="shared" si="275"/>
        <v>1052981.3240000005</v>
      </c>
    </row>
    <row r="645" spans="1:77" x14ac:dyDescent="0.25">
      <c r="A645">
        <v>181908</v>
      </c>
      <c r="B645" t="s">
        <v>706</v>
      </c>
      <c r="C645" s="37">
        <v>42779.493055555555</v>
      </c>
      <c r="D645" s="5" t="s">
        <v>75</v>
      </c>
      <c r="E645" s="2">
        <v>2556.2600000000002</v>
      </c>
      <c r="F645" s="2">
        <v>310.00599999999997</v>
      </c>
      <c r="G645" s="2">
        <v>99.032999999999902</v>
      </c>
      <c r="H645" s="2">
        <v>4.3849999999999998</v>
      </c>
      <c r="I645" s="2">
        <v>0</v>
      </c>
      <c r="J645" s="2">
        <v>0</v>
      </c>
      <c r="K645" s="2">
        <v>0</v>
      </c>
      <c r="L645" s="2">
        <v>287.53800000000001</v>
      </c>
      <c r="M645" s="2">
        <v>118.821</v>
      </c>
      <c r="N645" s="2">
        <v>1427.8109999999999</v>
      </c>
      <c r="O645" s="2">
        <v>0.27500000000000002</v>
      </c>
      <c r="P645" s="2">
        <v>61.203999999999901</v>
      </c>
      <c r="Q645" s="2">
        <v>0</v>
      </c>
      <c r="R645" s="3">
        <v>258011</v>
      </c>
      <c r="S645" s="3">
        <v>0</v>
      </c>
      <c r="T645" s="3">
        <v>-10672</v>
      </c>
      <c r="U645" s="3">
        <v>-413</v>
      </c>
      <c r="V645" s="3">
        <v>0</v>
      </c>
      <c r="W645" s="3">
        <v>448469</v>
      </c>
      <c r="X645" s="3">
        <v>35749</v>
      </c>
      <c r="Y645" s="4">
        <v>1</v>
      </c>
      <c r="Z645" s="4">
        <v>1.1000000000000001</v>
      </c>
      <c r="AA645" s="5" t="s">
        <v>75</v>
      </c>
      <c r="AB645" s="3">
        <v>1443309</v>
      </c>
      <c r="AC645" s="3">
        <v>9316449</v>
      </c>
      <c r="AD645" s="2">
        <v>3848.9632385</v>
      </c>
      <c r="AE645" s="3">
        <v>434266079</v>
      </c>
      <c r="AF645" s="3">
        <v>9373742</v>
      </c>
      <c r="AG645" s="3">
        <v>0</v>
      </c>
      <c r="AH645" s="3">
        <v>9748692</v>
      </c>
      <c r="AI645" s="4">
        <v>1.04</v>
      </c>
      <c r="AJ645" s="3">
        <v>949722033</v>
      </c>
      <c r="AK645" s="3">
        <v>1243836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5140</v>
      </c>
      <c r="AR645" s="3">
        <v>5505</v>
      </c>
      <c r="AS645" s="3">
        <v>22234214</v>
      </c>
      <c r="AT645" s="2">
        <v>4051.5120000000002</v>
      </c>
      <c r="AV645" s="5" t="s">
        <v>1674</v>
      </c>
      <c r="AX645" s="3">
        <v>0</v>
      </c>
      <c r="AZ645" s="3">
        <v>0</v>
      </c>
      <c r="BA645" s="3">
        <f t="shared" si="265"/>
        <v>5841</v>
      </c>
      <c r="BB645" s="3">
        <f t="shared" si="251"/>
        <v>5140</v>
      </c>
      <c r="BC645" s="3">
        <f t="shared" si="252"/>
        <v>5505</v>
      </c>
      <c r="BD645" s="3">
        <f t="shared" si="253"/>
        <v>5841</v>
      </c>
      <c r="BE645" s="3">
        <f t="shared" si="254"/>
        <v>22234213.747269996</v>
      </c>
      <c r="BF645" s="3">
        <f t="shared" si="266"/>
        <v>21538405.747269996</v>
      </c>
      <c r="BG645" s="2">
        <f t="shared" si="255"/>
        <v>4051.4341256743801</v>
      </c>
      <c r="BH645" s="6">
        <f t="shared" si="256"/>
        <v>1.4999999999999999E-2</v>
      </c>
      <c r="BI645" s="3">
        <f t="shared" si="267"/>
        <v>10081928.379653197</v>
      </c>
      <c r="BJ645" s="3">
        <f t="shared" si="257"/>
        <v>2082437140.5966313</v>
      </c>
      <c r="BK645" s="3">
        <f t="shared" si="268"/>
        <v>0</v>
      </c>
      <c r="BL645" s="3">
        <f t="shared" si="269"/>
        <v>0</v>
      </c>
      <c r="BM645" s="3">
        <f t="shared" si="258"/>
        <v>0</v>
      </c>
      <c r="BN645" s="3">
        <f t="shared" si="259"/>
        <v>0</v>
      </c>
      <c r="BO645" s="3">
        <f t="shared" si="270"/>
        <v>0</v>
      </c>
      <c r="BP645" s="3">
        <f t="shared" si="271"/>
        <v>0</v>
      </c>
      <c r="BQ645" s="3">
        <f t="shared" si="260"/>
        <v>1294433203.1529644</v>
      </c>
      <c r="BR645" s="3">
        <f t="shared" si="272"/>
        <v>0</v>
      </c>
      <c r="BS645" s="3">
        <f t="shared" si="273"/>
        <v>0</v>
      </c>
      <c r="BT645" s="3">
        <f t="shared" si="261"/>
        <v>0</v>
      </c>
      <c r="BU645" s="3">
        <f t="shared" si="262"/>
        <v>0</v>
      </c>
      <c r="BV645" s="3">
        <f t="shared" si="263"/>
        <v>0</v>
      </c>
      <c r="BW645" s="3">
        <f t="shared" si="274"/>
        <v>0</v>
      </c>
      <c r="BX645" s="3">
        <f t="shared" si="264"/>
        <v>0</v>
      </c>
      <c r="BY645" s="3">
        <f t="shared" si="275"/>
        <v>12736993.417269995</v>
      </c>
    </row>
    <row r="646" spans="1:77" x14ac:dyDescent="0.25">
      <c r="A646">
        <v>61914</v>
      </c>
      <c r="B646" t="s">
        <v>707</v>
      </c>
      <c r="C646" s="37">
        <v>42779.493055555555</v>
      </c>
      <c r="D646" s="5" t="s">
        <v>75</v>
      </c>
      <c r="E646" s="2">
        <v>6339.6030000000001</v>
      </c>
      <c r="F646" s="2">
        <v>305.464</v>
      </c>
      <c r="G646" s="2">
        <v>196.89599999999999</v>
      </c>
      <c r="H646" s="2">
        <v>0</v>
      </c>
      <c r="I646" s="2">
        <v>0</v>
      </c>
      <c r="J646" s="2">
        <v>0</v>
      </c>
      <c r="K646" s="2">
        <v>0</v>
      </c>
      <c r="L646" s="2">
        <v>326.48599999999999</v>
      </c>
      <c r="M646" s="2">
        <v>332.81299999999902</v>
      </c>
      <c r="N646" s="2">
        <v>3020.4479999999999</v>
      </c>
      <c r="O646" s="2">
        <v>0</v>
      </c>
      <c r="P646" s="2">
        <v>1069.3130000000001</v>
      </c>
      <c r="Q646" s="2">
        <v>0</v>
      </c>
      <c r="R646" s="3">
        <v>487071</v>
      </c>
      <c r="S646" s="3">
        <v>0</v>
      </c>
      <c r="T646" s="3">
        <v>-30037</v>
      </c>
      <c r="U646" s="3">
        <v>-1161</v>
      </c>
      <c r="V646" s="3">
        <v>0</v>
      </c>
      <c r="W646" s="3">
        <v>486396</v>
      </c>
      <c r="X646" s="3">
        <v>580851</v>
      </c>
      <c r="Y646" s="4">
        <v>1</v>
      </c>
      <c r="Z646" s="4">
        <v>1.08</v>
      </c>
      <c r="AA646" s="5" t="s">
        <v>75</v>
      </c>
      <c r="AB646" s="3">
        <v>213716</v>
      </c>
      <c r="AC646" s="3">
        <v>3452500</v>
      </c>
      <c r="AD646" s="2">
        <v>1438.27979449999</v>
      </c>
      <c r="AE646" s="3">
        <v>104174429</v>
      </c>
      <c r="AF646" s="3">
        <v>25499110</v>
      </c>
      <c r="AG646" s="3">
        <v>2804902</v>
      </c>
      <c r="AH646" s="3">
        <v>29833959</v>
      </c>
      <c r="AI646" s="4">
        <v>1.17</v>
      </c>
      <c r="AJ646" s="3">
        <v>2673026804</v>
      </c>
      <c r="AK646" s="3">
        <v>2625671</v>
      </c>
      <c r="AL646" s="3">
        <v>0</v>
      </c>
      <c r="AM646" s="3">
        <v>0</v>
      </c>
      <c r="AN646" s="3">
        <v>262215</v>
      </c>
      <c r="AO646" s="3">
        <v>0</v>
      </c>
      <c r="AP646" s="3">
        <v>0</v>
      </c>
      <c r="AQ646" s="3">
        <v>5140</v>
      </c>
      <c r="AR646" s="3">
        <v>5432</v>
      </c>
      <c r="AS646" s="3">
        <v>44688159</v>
      </c>
      <c r="AT646" s="2">
        <v>8282.1200000000008</v>
      </c>
      <c r="AU646" s="2">
        <v>8483.6859999999997</v>
      </c>
      <c r="AV646" s="5" t="s">
        <v>1309</v>
      </c>
      <c r="AW646" s="3">
        <v>0</v>
      </c>
      <c r="AX646" s="3">
        <v>0</v>
      </c>
      <c r="AY646" s="3">
        <v>0</v>
      </c>
      <c r="AZ646" s="3">
        <v>0</v>
      </c>
      <c r="BA646" s="3">
        <f t="shared" si="265"/>
        <v>5432</v>
      </c>
      <c r="BB646" s="3">
        <f t="shared" si="251"/>
        <v>5140</v>
      </c>
      <c r="BC646" s="3">
        <f t="shared" si="252"/>
        <v>5432</v>
      </c>
      <c r="BD646" s="3">
        <f t="shared" si="253"/>
        <v>5432</v>
      </c>
      <c r="BE646" s="3">
        <f t="shared" si="254"/>
        <v>44688159.413120002</v>
      </c>
      <c r="BF646" s="3">
        <f t="shared" si="266"/>
        <v>43744729.413120002</v>
      </c>
      <c r="BG646" s="2">
        <f t="shared" si="255"/>
        <v>8281.9005861558362</v>
      </c>
      <c r="BH646" s="6">
        <f t="shared" si="256"/>
        <v>1.4999999999999999E-2</v>
      </c>
      <c r="BI646" s="3">
        <f t="shared" si="267"/>
        <v>18485128.550604489</v>
      </c>
      <c r="BJ646" s="3">
        <f t="shared" si="257"/>
        <v>4256896901.2840996</v>
      </c>
      <c r="BK646" s="3">
        <f t="shared" si="268"/>
        <v>0</v>
      </c>
      <c r="BL646" s="3">
        <f t="shared" si="269"/>
        <v>0</v>
      </c>
      <c r="BM646" s="3">
        <f t="shared" si="258"/>
        <v>0</v>
      </c>
      <c r="BN646" s="3">
        <f t="shared" si="259"/>
        <v>0</v>
      </c>
      <c r="BO646" s="3">
        <f t="shared" si="270"/>
        <v>0</v>
      </c>
      <c r="BP646" s="3">
        <f t="shared" si="271"/>
        <v>0</v>
      </c>
      <c r="BQ646" s="3">
        <f t="shared" si="260"/>
        <v>2646067237.2767897</v>
      </c>
      <c r="BR646" s="3">
        <f t="shared" si="272"/>
        <v>26959566.723210335</v>
      </c>
      <c r="BS646" s="3">
        <f t="shared" si="273"/>
        <v>28289.631255439559</v>
      </c>
      <c r="BT646" s="3">
        <f t="shared" si="261"/>
        <v>335.26270206454689</v>
      </c>
      <c r="BU646" s="3">
        <f t="shared" si="262"/>
        <v>0</v>
      </c>
      <c r="BV646" s="3">
        <f t="shared" si="263"/>
        <v>248.64167908942574</v>
      </c>
      <c r="BW646" s="3">
        <f t="shared" si="274"/>
        <v>28040.989576350137</v>
      </c>
      <c r="BX646" s="3">
        <f t="shared" si="264"/>
        <v>28040.989576350137</v>
      </c>
      <c r="BY646" s="3">
        <f t="shared" si="275"/>
        <v>17957891.373120002</v>
      </c>
    </row>
    <row r="647" spans="1:77" x14ac:dyDescent="0.25">
      <c r="A647">
        <v>140904</v>
      </c>
      <c r="B647" t="s">
        <v>708</v>
      </c>
      <c r="C647" s="37">
        <v>42776.52847222222</v>
      </c>
      <c r="D647" s="5" t="s">
        <v>75</v>
      </c>
      <c r="E647" s="2">
        <v>1178.0920000000001</v>
      </c>
      <c r="F647" s="2">
        <v>88.725999999999999</v>
      </c>
      <c r="G647" s="2">
        <v>53.177999999999997</v>
      </c>
      <c r="H647" s="2">
        <v>0</v>
      </c>
      <c r="I647" s="2">
        <v>0</v>
      </c>
      <c r="J647" s="2">
        <v>0</v>
      </c>
      <c r="K647" s="2">
        <v>0</v>
      </c>
      <c r="L647" s="2">
        <v>65.245999999999995</v>
      </c>
      <c r="M647" s="2">
        <v>59.508000000000003</v>
      </c>
      <c r="N647" s="2">
        <v>1120.979</v>
      </c>
      <c r="O647" s="2">
        <v>0.35599999999999998</v>
      </c>
      <c r="P647" s="2">
        <v>68.22</v>
      </c>
      <c r="Q647" s="2">
        <v>0</v>
      </c>
      <c r="R647" s="3">
        <v>95315</v>
      </c>
      <c r="S647" s="3">
        <v>0</v>
      </c>
      <c r="T647" s="3">
        <v>-2099</v>
      </c>
      <c r="U647" s="3">
        <v>-82</v>
      </c>
      <c r="V647" s="3">
        <v>0</v>
      </c>
      <c r="W647" s="3">
        <v>34187</v>
      </c>
      <c r="X647" s="3">
        <v>37303</v>
      </c>
      <c r="Y647" s="4">
        <v>0.91669999999999996</v>
      </c>
      <c r="Z647" s="4">
        <v>1.07</v>
      </c>
      <c r="AA647" s="5" t="s">
        <v>75</v>
      </c>
      <c r="AB647" s="3">
        <v>537565</v>
      </c>
      <c r="AC647" s="3">
        <v>4451675</v>
      </c>
      <c r="AD647" s="2">
        <v>1989.5697689000001</v>
      </c>
      <c r="AE647" s="3">
        <v>159918836</v>
      </c>
      <c r="AF647" s="3">
        <v>1731444</v>
      </c>
      <c r="AG647" s="3">
        <v>119559</v>
      </c>
      <c r="AH647" s="3">
        <v>1964330</v>
      </c>
      <c r="AI647" s="4">
        <v>1.04</v>
      </c>
      <c r="AJ647" s="3">
        <v>186768298</v>
      </c>
      <c r="AK647" s="3">
        <v>516229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4712</v>
      </c>
      <c r="AR647" s="3">
        <v>4946</v>
      </c>
      <c r="AS647" s="3">
        <v>9162714</v>
      </c>
      <c r="AT647" s="2">
        <v>1872.201</v>
      </c>
      <c r="AV647" s="5" t="s">
        <v>1314</v>
      </c>
      <c r="BA647" s="3">
        <f t="shared" si="265"/>
        <v>5468</v>
      </c>
      <c r="BB647" s="3">
        <f t="shared" si="251"/>
        <v>4712</v>
      </c>
      <c r="BC647" s="3">
        <f t="shared" si="252"/>
        <v>4946</v>
      </c>
      <c r="BD647" s="3">
        <f t="shared" si="253"/>
        <v>5468</v>
      </c>
      <c r="BE647" s="3">
        <f t="shared" si="254"/>
        <v>9162713.2061599996</v>
      </c>
      <c r="BF647" s="3">
        <f t="shared" si="266"/>
        <v>9035310.2061599996</v>
      </c>
      <c r="BG647" s="2">
        <f t="shared" si="255"/>
        <v>1872.1510215911915</v>
      </c>
      <c r="BH647" s="6">
        <f t="shared" si="256"/>
        <v>1.4999999999999999E-2</v>
      </c>
      <c r="BI647" s="3">
        <f t="shared" si="267"/>
        <v>4178560.2499029599</v>
      </c>
      <c r="BJ647" s="3">
        <f t="shared" si="257"/>
        <v>962285625.09787238</v>
      </c>
      <c r="BK647" s="3">
        <f t="shared" si="268"/>
        <v>0</v>
      </c>
      <c r="BL647" s="3">
        <f t="shared" si="269"/>
        <v>0</v>
      </c>
      <c r="BM647" s="3">
        <f t="shared" si="258"/>
        <v>0</v>
      </c>
      <c r="BN647" s="3">
        <f t="shared" si="259"/>
        <v>0</v>
      </c>
      <c r="BO647" s="3">
        <f t="shared" si="270"/>
        <v>0</v>
      </c>
      <c r="BP647" s="3">
        <f t="shared" si="271"/>
        <v>0</v>
      </c>
      <c r="BQ647" s="3">
        <f t="shared" si="260"/>
        <v>598152251.39838564</v>
      </c>
      <c r="BR647" s="3">
        <f t="shared" si="272"/>
        <v>0</v>
      </c>
      <c r="BS647" s="3">
        <f t="shared" si="273"/>
        <v>0</v>
      </c>
      <c r="BT647" s="3">
        <f t="shared" si="261"/>
        <v>0</v>
      </c>
      <c r="BU647" s="3">
        <f t="shared" si="262"/>
        <v>0</v>
      </c>
      <c r="BV647" s="3">
        <f t="shared" si="263"/>
        <v>0</v>
      </c>
      <c r="BW647" s="3">
        <f t="shared" si="274"/>
        <v>0</v>
      </c>
      <c r="BX647" s="3">
        <f t="shared" si="264"/>
        <v>0</v>
      </c>
      <c r="BY647" s="3">
        <f t="shared" si="275"/>
        <v>7450608.2183940001</v>
      </c>
    </row>
    <row r="648" spans="1:77" x14ac:dyDescent="0.25">
      <c r="A648">
        <v>187907</v>
      </c>
      <c r="B648" t="s">
        <v>709</v>
      </c>
      <c r="C648" s="37">
        <v>42779.493055555555</v>
      </c>
      <c r="D648" s="5" t="s">
        <v>75</v>
      </c>
      <c r="E648" s="2">
        <v>3316.46</v>
      </c>
      <c r="F648" s="2">
        <v>315.69600000000003</v>
      </c>
      <c r="G648" s="2">
        <v>153</v>
      </c>
      <c r="H648" s="2">
        <v>0</v>
      </c>
      <c r="I648" s="2">
        <v>0</v>
      </c>
      <c r="J648" s="2">
        <v>1</v>
      </c>
      <c r="K648" s="2">
        <v>0</v>
      </c>
      <c r="L648" s="2">
        <v>367</v>
      </c>
      <c r="M648" s="2">
        <v>189</v>
      </c>
      <c r="N648" s="2">
        <v>2819</v>
      </c>
      <c r="O648" s="2">
        <v>1.2609999999999999</v>
      </c>
      <c r="P648" s="2">
        <v>231</v>
      </c>
      <c r="Q648" s="2">
        <v>0</v>
      </c>
      <c r="R648" s="3">
        <v>282425</v>
      </c>
      <c r="S648" s="3">
        <v>0</v>
      </c>
      <c r="T648" s="3">
        <v>-15992</v>
      </c>
      <c r="U648" s="3">
        <v>-618</v>
      </c>
      <c r="V648" s="3">
        <v>0</v>
      </c>
      <c r="W648" s="3">
        <v>659332</v>
      </c>
      <c r="X648" s="3">
        <v>129868</v>
      </c>
      <c r="Y648" s="4">
        <v>1</v>
      </c>
      <c r="Z648" s="4">
        <v>1.07</v>
      </c>
      <c r="AA648" s="5" t="s">
        <v>76</v>
      </c>
      <c r="AB648" s="3">
        <v>895450</v>
      </c>
      <c r="AC648" s="3">
        <v>9567378</v>
      </c>
      <c r="AD648" s="2">
        <v>3876.4035654999998</v>
      </c>
      <c r="AE648" s="3">
        <v>440733740</v>
      </c>
      <c r="AF648" s="3">
        <v>13500711</v>
      </c>
      <c r="AG648" s="3">
        <v>1485078</v>
      </c>
      <c r="AH648" s="3">
        <v>15795832</v>
      </c>
      <c r="AI648" s="4">
        <v>1.17</v>
      </c>
      <c r="AJ648" s="3">
        <v>1423117489</v>
      </c>
      <c r="AK648" s="3">
        <v>1513533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5140</v>
      </c>
      <c r="AR648" s="3">
        <v>5395</v>
      </c>
      <c r="AS648" s="3">
        <v>28530429</v>
      </c>
      <c r="AT648" s="2">
        <v>5243.7520000000004</v>
      </c>
      <c r="AV648" s="5" t="s">
        <v>1848</v>
      </c>
      <c r="BA648" s="3">
        <f t="shared" si="265"/>
        <v>5622</v>
      </c>
      <c r="BB648" s="3">
        <f t="shared" si="251"/>
        <v>5140</v>
      </c>
      <c r="BC648" s="3">
        <f t="shared" si="252"/>
        <v>5395</v>
      </c>
      <c r="BD648" s="3">
        <f t="shared" si="253"/>
        <v>5622</v>
      </c>
      <c r="BE648" s="3">
        <f t="shared" si="254"/>
        <v>28530432.006220005</v>
      </c>
      <c r="BF648" s="3">
        <f t="shared" si="266"/>
        <v>27604667.006220005</v>
      </c>
      <c r="BG648" s="2">
        <f t="shared" si="255"/>
        <v>5243.6354260597209</v>
      </c>
      <c r="BH648" s="6">
        <f t="shared" si="256"/>
        <v>1.4999999999999999E-2</v>
      </c>
      <c r="BI648" s="3">
        <f t="shared" si="267"/>
        <v>12639600.086000817</v>
      </c>
      <c r="BJ648" s="3">
        <f t="shared" si="257"/>
        <v>2695228608.9946966</v>
      </c>
      <c r="BK648" s="3">
        <f t="shared" si="268"/>
        <v>0</v>
      </c>
      <c r="BL648" s="3">
        <f t="shared" si="269"/>
        <v>0</v>
      </c>
      <c r="BM648" s="3">
        <f t="shared" si="258"/>
        <v>0</v>
      </c>
      <c r="BN648" s="3">
        <f t="shared" si="259"/>
        <v>0</v>
      </c>
      <c r="BO648" s="3">
        <f t="shared" si="270"/>
        <v>0</v>
      </c>
      <c r="BP648" s="3">
        <f t="shared" si="271"/>
        <v>0</v>
      </c>
      <c r="BQ648" s="3">
        <f t="shared" si="260"/>
        <v>1675341518.6260808</v>
      </c>
      <c r="BR648" s="3">
        <f t="shared" si="272"/>
        <v>0</v>
      </c>
      <c r="BS648" s="3">
        <f t="shared" si="273"/>
        <v>0</v>
      </c>
      <c r="BT648" s="3">
        <f t="shared" si="261"/>
        <v>0</v>
      </c>
      <c r="BU648" s="3">
        <f t="shared" si="262"/>
        <v>0</v>
      </c>
      <c r="BV648" s="3">
        <f t="shared" si="263"/>
        <v>0</v>
      </c>
      <c r="BW648" s="3">
        <f t="shared" si="274"/>
        <v>0</v>
      </c>
      <c r="BX648" s="3">
        <f t="shared" si="264"/>
        <v>0</v>
      </c>
      <c r="BY648" s="3">
        <f t="shared" si="275"/>
        <v>14299257.116220005</v>
      </c>
    </row>
    <row r="649" spans="1:77" x14ac:dyDescent="0.25">
      <c r="A649">
        <v>150901</v>
      </c>
      <c r="B649" t="s">
        <v>710</v>
      </c>
      <c r="C649" s="37">
        <v>42779.493055555555</v>
      </c>
      <c r="D649" s="5" t="s">
        <v>75</v>
      </c>
      <c r="E649" s="2">
        <v>1495.01799999999</v>
      </c>
      <c r="F649" s="2">
        <v>90.032999999999902</v>
      </c>
      <c r="G649" s="2">
        <v>84.986000000000004</v>
      </c>
      <c r="H649" s="2">
        <v>0</v>
      </c>
      <c r="I649" s="2">
        <v>0</v>
      </c>
      <c r="J649" s="2">
        <v>0</v>
      </c>
      <c r="K649" s="2">
        <v>0</v>
      </c>
      <c r="L649" s="2">
        <v>115.652</v>
      </c>
      <c r="M649" s="2">
        <v>81.977999999999994</v>
      </c>
      <c r="N649" s="2">
        <v>1139.3050000000001</v>
      </c>
      <c r="O649" s="2">
        <v>0.41099999999999998</v>
      </c>
      <c r="P649" s="2">
        <v>74.787999999999997</v>
      </c>
      <c r="Q649" s="2">
        <v>0</v>
      </c>
      <c r="R649" s="3">
        <v>121823</v>
      </c>
      <c r="S649" s="3">
        <v>0</v>
      </c>
      <c r="T649" s="3">
        <v>0</v>
      </c>
      <c r="U649" s="3">
        <v>0</v>
      </c>
      <c r="V649" s="3">
        <v>0</v>
      </c>
      <c r="W649" s="3">
        <v>319612</v>
      </c>
      <c r="X649" s="3">
        <v>42427</v>
      </c>
      <c r="Y649" s="4">
        <v>0.98</v>
      </c>
      <c r="Z649" s="4">
        <v>1.05</v>
      </c>
      <c r="AA649" s="5" t="s">
        <v>76</v>
      </c>
      <c r="AB649" s="3">
        <v>808796</v>
      </c>
      <c r="AC649" s="3">
        <v>4279715</v>
      </c>
      <c r="AD649" s="2">
        <v>1817.099031</v>
      </c>
      <c r="AE649" s="3">
        <v>683404510</v>
      </c>
      <c r="AF649" s="3">
        <v>31811649</v>
      </c>
      <c r="AG649" s="3">
        <v>0</v>
      </c>
      <c r="AH649" s="3">
        <v>33759301</v>
      </c>
      <c r="AI649" s="4">
        <v>1.04</v>
      </c>
      <c r="AJ649" s="3">
        <v>3175917173</v>
      </c>
      <c r="AK649" s="3">
        <v>665317</v>
      </c>
      <c r="AL649" s="3">
        <v>0</v>
      </c>
      <c r="AM649" s="3">
        <v>0</v>
      </c>
      <c r="AN649" s="3">
        <v>316205</v>
      </c>
      <c r="AO649" s="3">
        <v>0</v>
      </c>
      <c r="AP649" s="3">
        <v>0</v>
      </c>
      <c r="AQ649" s="3">
        <v>5037</v>
      </c>
      <c r="AR649" s="3">
        <v>5216</v>
      </c>
      <c r="AS649" s="3">
        <v>12246002</v>
      </c>
      <c r="AT649" s="2">
        <v>2303.3119999999999</v>
      </c>
      <c r="AU649" s="2">
        <v>2425.386</v>
      </c>
      <c r="AV649" s="5" t="s">
        <v>1313</v>
      </c>
      <c r="AW649" s="3">
        <v>17918177</v>
      </c>
      <c r="AX649" s="3">
        <v>0</v>
      </c>
      <c r="AY649" s="3">
        <v>291399</v>
      </c>
      <c r="AZ649" s="3">
        <v>0</v>
      </c>
      <c r="BA649" s="3">
        <f t="shared" si="265"/>
        <v>5673</v>
      </c>
      <c r="BB649" s="3">
        <f t="shared" si="251"/>
        <v>5037</v>
      </c>
      <c r="BC649" s="3">
        <f t="shared" si="252"/>
        <v>5216</v>
      </c>
      <c r="BD649" s="3">
        <f t="shared" si="253"/>
        <v>5673</v>
      </c>
      <c r="BE649" s="3">
        <f t="shared" si="254"/>
        <v>12246003.275309943</v>
      </c>
      <c r="BF649" s="3">
        <f t="shared" si="266"/>
        <v>11804568.275309943</v>
      </c>
      <c r="BG649" s="2">
        <f t="shared" si="255"/>
        <v>2303.3584931391301</v>
      </c>
      <c r="BH649" s="6">
        <f t="shared" si="256"/>
        <v>1.4999999999999999E-2</v>
      </c>
      <c r="BI649" s="3">
        <f t="shared" si="267"/>
        <v>5784890.0769536877</v>
      </c>
      <c r="BJ649" s="3">
        <f t="shared" si="257"/>
        <v>1183926265.4735129</v>
      </c>
      <c r="BK649" s="3">
        <f t="shared" si="268"/>
        <v>1991990907.5264871</v>
      </c>
      <c r="BL649" s="3">
        <f t="shared" si="269"/>
        <v>19952823.738651089</v>
      </c>
      <c r="BM649" s="3">
        <f t="shared" si="258"/>
        <v>5148.4930794194861</v>
      </c>
      <c r="BN649" s="3">
        <f t="shared" si="259"/>
        <v>291399</v>
      </c>
      <c r="BO649" s="3">
        <f t="shared" si="270"/>
        <v>186887.24124590636</v>
      </c>
      <c r="BP649" s="3">
        <f t="shared" si="271"/>
        <v>19661424.738651089</v>
      </c>
      <c r="BQ649" s="3">
        <f t="shared" si="260"/>
        <v>735923038.55795205</v>
      </c>
      <c r="BR649" s="3">
        <f t="shared" si="272"/>
        <v>2439994134.4420481</v>
      </c>
      <c r="BS649" s="3">
        <f t="shared" si="273"/>
        <v>0</v>
      </c>
      <c r="BT649" s="3">
        <f t="shared" si="261"/>
        <v>0</v>
      </c>
      <c r="BU649" s="3">
        <f t="shared" si="262"/>
        <v>0</v>
      </c>
      <c r="BV649" s="3">
        <f t="shared" si="263"/>
        <v>0</v>
      </c>
      <c r="BW649" s="3">
        <f t="shared" si="274"/>
        <v>0</v>
      </c>
      <c r="BX649" s="3">
        <f t="shared" si="264"/>
        <v>19661424.738651089</v>
      </c>
      <c r="BY649" s="3">
        <f t="shared" si="275"/>
        <v>0</v>
      </c>
    </row>
    <row r="650" spans="1:77" x14ac:dyDescent="0.25">
      <c r="A650">
        <v>28902</v>
      </c>
      <c r="B650" t="s">
        <v>711</v>
      </c>
      <c r="C650" s="37">
        <v>42779.493055555555</v>
      </c>
      <c r="D650" s="5" t="s">
        <v>75</v>
      </c>
      <c r="E650" s="2">
        <v>4788.1890000000003</v>
      </c>
      <c r="F650" s="2">
        <v>840.56600000000003</v>
      </c>
      <c r="G650" s="2">
        <v>37.716000000000001</v>
      </c>
      <c r="H650" s="2">
        <v>0</v>
      </c>
      <c r="I650" s="2">
        <v>0</v>
      </c>
      <c r="J650" s="2">
        <v>1.593</v>
      </c>
      <c r="K650" s="2">
        <v>0</v>
      </c>
      <c r="L650" s="2">
        <v>370.26100000000002</v>
      </c>
      <c r="M650" s="2">
        <v>271.57400000000001</v>
      </c>
      <c r="N650" s="2">
        <v>4302.4120000000003</v>
      </c>
      <c r="O650" s="2">
        <v>1.5</v>
      </c>
      <c r="P650" s="2">
        <v>854.45600000000002</v>
      </c>
      <c r="Q650" s="2">
        <v>0</v>
      </c>
      <c r="R650" s="3">
        <v>415243</v>
      </c>
      <c r="S650" s="3">
        <v>0</v>
      </c>
      <c r="T650" s="3">
        <v>-11743</v>
      </c>
      <c r="U650" s="3">
        <v>-454</v>
      </c>
      <c r="V650" s="3">
        <v>83154</v>
      </c>
      <c r="W650" s="3">
        <v>721527</v>
      </c>
      <c r="X650" s="3">
        <v>469694</v>
      </c>
      <c r="Y650" s="4">
        <v>1</v>
      </c>
      <c r="Z650" s="4">
        <v>1.0900000000000001</v>
      </c>
      <c r="AA650" s="5" t="s">
        <v>76</v>
      </c>
      <c r="AB650" s="3">
        <v>62450</v>
      </c>
      <c r="AC650" s="3">
        <v>10253632</v>
      </c>
      <c r="AD650" s="2">
        <v>4244.9250144999996</v>
      </c>
      <c r="AE650" s="3">
        <v>262451482</v>
      </c>
      <c r="AF650" s="3">
        <v>11320727</v>
      </c>
      <c r="AG650" s="3">
        <v>0</v>
      </c>
      <c r="AH650" s="3">
        <v>11773556</v>
      </c>
      <c r="AI650" s="4">
        <v>1.04</v>
      </c>
      <c r="AJ650" s="3">
        <v>1045026089</v>
      </c>
      <c r="AK650" s="3">
        <v>1934700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5140</v>
      </c>
      <c r="AR650" s="3">
        <v>5468</v>
      </c>
      <c r="AS650" s="3">
        <v>40538403</v>
      </c>
      <c r="AT650" s="2">
        <v>7422.3819999999996</v>
      </c>
      <c r="AV650" s="5" t="s">
        <v>1367</v>
      </c>
      <c r="AX650" s="3">
        <v>0</v>
      </c>
      <c r="AZ650" s="3">
        <v>0</v>
      </c>
      <c r="BA650" s="3">
        <f t="shared" si="265"/>
        <v>5497</v>
      </c>
      <c r="BB650" s="3">
        <f t="shared" si="251"/>
        <v>5140</v>
      </c>
      <c r="BC650" s="3">
        <f t="shared" si="252"/>
        <v>5468</v>
      </c>
      <c r="BD650" s="3">
        <f t="shared" si="253"/>
        <v>5497</v>
      </c>
      <c r="BE650" s="3">
        <f t="shared" si="254"/>
        <v>40538404.310210004</v>
      </c>
      <c r="BF650" s="3">
        <f t="shared" si="266"/>
        <v>39330223.310210004</v>
      </c>
      <c r="BG650" s="2">
        <f t="shared" si="255"/>
        <v>7422.2965608661161</v>
      </c>
      <c r="BH650" s="6">
        <f t="shared" si="256"/>
        <v>1.4999999999999999E-2</v>
      </c>
      <c r="BI650" s="3">
        <f t="shared" si="267"/>
        <v>16103079.157150023</v>
      </c>
      <c r="BJ650" s="3">
        <f t="shared" si="257"/>
        <v>3815060432.2851839</v>
      </c>
      <c r="BK650" s="3">
        <f t="shared" si="268"/>
        <v>0</v>
      </c>
      <c r="BL650" s="3">
        <f t="shared" si="269"/>
        <v>0</v>
      </c>
      <c r="BM650" s="3">
        <f t="shared" si="258"/>
        <v>0</v>
      </c>
      <c r="BN650" s="3">
        <f t="shared" si="259"/>
        <v>0</v>
      </c>
      <c r="BO650" s="3">
        <f t="shared" si="270"/>
        <v>0</v>
      </c>
      <c r="BP650" s="3">
        <f t="shared" si="271"/>
        <v>0</v>
      </c>
      <c r="BQ650" s="3">
        <f t="shared" si="260"/>
        <v>2371423751.1967239</v>
      </c>
      <c r="BR650" s="3">
        <f t="shared" si="272"/>
        <v>0</v>
      </c>
      <c r="BS650" s="3">
        <f t="shared" si="273"/>
        <v>0</v>
      </c>
      <c r="BT650" s="3">
        <f t="shared" si="261"/>
        <v>0</v>
      </c>
      <c r="BU650" s="3">
        <f t="shared" si="262"/>
        <v>0</v>
      </c>
      <c r="BV650" s="3">
        <f t="shared" si="263"/>
        <v>0</v>
      </c>
      <c r="BW650" s="3">
        <f t="shared" si="274"/>
        <v>0</v>
      </c>
      <c r="BX650" s="3">
        <f t="shared" si="264"/>
        <v>0</v>
      </c>
      <c r="BY650" s="3">
        <f t="shared" si="275"/>
        <v>30088143.420210004</v>
      </c>
    </row>
    <row r="651" spans="1:77" x14ac:dyDescent="0.25">
      <c r="A651">
        <v>77902</v>
      </c>
      <c r="B651" t="s">
        <v>712</v>
      </c>
      <c r="C651" s="37">
        <v>42776.52847222222</v>
      </c>
      <c r="D651" s="5" t="s">
        <v>75</v>
      </c>
      <c r="E651" s="2">
        <v>402.84699999999998</v>
      </c>
      <c r="F651" s="2">
        <v>41.883000000000003</v>
      </c>
      <c r="G651" s="2">
        <v>12.686</v>
      </c>
      <c r="H651" s="2">
        <v>0</v>
      </c>
      <c r="I651" s="2">
        <v>0</v>
      </c>
      <c r="J651" s="2">
        <v>0</v>
      </c>
      <c r="K651" s="2">
        <v>0</v>
      </c>
      <c r="L651" s="2">
        <v>29.454999999999998</v>
      </c>
      <c r="M651" s="2">
        <v>13.228999999999999</v>
      </c>
      <c r="N651" s="2">
        <v>359.92</v>
      </c>
      <c r="O651" s="2">
        <v>2.5999999999999999E-2</v>
      </c>
      <c r="P651" s="2">
        <v>14.342000000000001</v>
      </c>
      <c r="Q651" s="2">
        <v>0</v>
      </c>
      <c r="R651" s="3">
        <v>37930</v>
      </c>
      <c r="S651" s="3">
        <v>0</v>
      </c>
      <c r="T651" s="3">
        <v>-1195</v>
      </c>
      <c r="U651" s="3">
        <v>-47</v>
      </c>
      <c r="V651" s="3">
        <v>0</v>
      </c>
      <c r="W651" s="3">
        <v>23981</v>
      </c>
      <c r="X651" s="3">
        <v>9986</v>
      </c>
      <c r="Y651" s="4">
        <v>1</v>
      </c>
      <c r="Z651" s="4">
        <v>1.06</v>
      </c>
      <c r="AA651" s="5" t="s">
        <v>75</v>
      </c>
      <c r="AB651" s="3">
        <v>210684</v>
      </c>
      <c r="AC651" s="3">
        <v>2879028</v>
      </c>
      <c r="AD651" s="2">
        <v>1194.4250678000001</v>
      </c>
      <c r="AE651" s="3">
        <v>68945898</v>
      </c>
      <c r="AF651" s="3">
        <v>1094399</v>
      </c>
      <c r="AG651" s="3">
        <v>87552</v>
      </c>
      <c r="AH651" s="3">
        <v>1247615</v>
      </c>
      <c r="AI651" s="4">
        <v>1.1399999999999999</v>
      </c>
      <c r="AJ651" s="3">
        <v>106267772</v>
      </c>
      <c r="AK651" s="3">
        <v>176026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5140</v>
      </c>
      <c r="AR651" s="3">
        <v>5359</v>
      </c>
      <c r="AS651" s="3">
        <v>4054070</v>
      </c>
      <c r="AT651" s="2">
        <v>761.05100000000004</v>
      </c>
      <c r="AV651" s="5" t="s">
        <v>1526</v>
      </c>
      <c r="BA651" s="3">
        <f t="shared" si="265"/>
        <v>6963</v>
      </c>
      <c r="BB651" s="3">
        <f t="shared" si="251"/>
        <v>5140</v>
      </c>
      <c r="BC651" s="3">
        <f t="shared" si="252"/>
        <v>5359</v>
      </c>
      <c r="BD651" s="3">
        <f t="shared" si="253"/>
        <v>6963</v>
      </c>
      <c r="BE651" s="3">
        <f t="shared" si="254"/>
        <v>4054069.1939700008</v>
      </c>
      <c r="BF651" s="3">
        <f t="shared" si="266"/>
        <v>3993353.1939700008</v>
      </c>
      <c r="BG651" s="2">
        <f t="shared" si="255"/>
        <v>761.04228428940291</v>
      </c>
      <c r="BH651" s="6">
        <f t="shared" si="256"/>
        <v>1.4999999999999999E-2</v>
      </c>
      <c r="BI651" s="3">
        <f t="shared" si="267"/>
        <v>1792621.1271131332</v>
      </c>
      <c r="BJ651" s="3">
        <f t="shared" si="257"/>
        <v>391175734.12475312</v>
      </c>
      <c r="BK651" s="3">
        <f t="shared" si="268"/>
        <v>0</v>
      </c>
      <c r="BL651" s="3">
        <f t="shared" si="269"/>
        <v>0</v>
      </c>
      <c r="BM651" s="3">
        <f t="shared" si="258"/>
        <v>0</v>
      </c>
      <c r="BN651" s="3">
        <f t="shared" si="259"/>
        <v>0</v>
      </c>
      <c r="BO651" s="3">
        <f t="shared" si="270"/>
        <v>0</v>
      </c>
      <c r="BP651" s="3">
        <f t="shared" si="271"/>
        <v>0</v>
      </c>
      <c r="BQ651" s="3">
        <f t="shared" si="260"/>
        <v>243153009.83046424</v>
      </c>
      <c r="BR651" s="3">
        <f t="shared" si="272"/>
        <v>0</v>
      </c>
      <c r="BS651" s="3">
        <f t="shared" si="273"/>
        <v>0</v>
      </c>
      <c r="BT651" s="3">
        <f t="shared" si="261"/>
        <v>0</v>
      </c>
      <c r="BU651" s="3">
        <f t="shared" si="262"/>
        <v>0</v>
      </c>
      <c r="BV651" s="3">
        <f t="shared" si="263"/>
        <v>0</v>
      </c>
      <c r="BW651" s="3">
        <f t="shared" si="274"/>
        <v>0</v>
      </c>
      <c r="BX651" s="3">
        <f t="shared" si="264"/>
        <v>0</v>
      </c>
      <c r="BY651" s="3">
        <f t="shared" si="275"/>
        <v>2991391.4739700006</v>
      </c>
    </row>
    <row r="652" spans="1:77" x14ac:dyDescent="0.25">
      <c r="A652">
        <v>160905</v>
      </c>
      <c r="B652" t="s">
        <v>713</v>
      </c>
      <c r="C652" s="37">
        <v>42779.493055555555</v>
      </c>
      <c r="D652" s="5" t="s">
        <v>75</v>
      </c>
      <c r="E652" s="2">
        <v>130</v>
      </c>
      <c r="F652" s="2">
        <v>18.568999999999999</v>
      </c>
      <c r="G652" s="2">
        <v>2.75</v>
      </c>
      <c r="H652" s="2">
        <v>0</v>
      </c>
      <c r="I652" s="2">
        <v>0</v>
      </c>
      <c r="J652" s="2">
        <v>0</v>
      </c>
      <c r="K652" s="2">
        <v>0</v>
      </c>
      <c r="L652" s="2">
        <v>11</v>
      </c>
      <c r="M652" s="2">
        <v>5</v>
      </c>
      <c r="N652" s="2">
        <v>72</v>
      </c>
      <c r="O652" s="2">
        <v>0</v>
      </c>
      <c r="P652" s="2">
        <v>0</v>
      </c>
      <c r="Q652" s="2">
        <v>0</v>
      </c>
      <c r="R652" s="3">
        <v>11000</v>
      </c>
      <c r="S652" s="3">
        <v>0</v>
      </c>
      <c r="T652" s="3">
        <v>-305</v>
      </c>
      <c r="U652" s="3">
        <v>-12</v>
      </c>
      <c r="V652" s="3">
        <v>0</v>
      </c>
      <c r="W652" s="3">
        <v>8184</v>
      </c>
      <c r="X652" s="3">
        <v>0</v>
      </c>
      <c r="Y652" s="4">
        <v>0.99329999999999996</v>
      </c>
      <c r="Z652" s="4">
        <v>1.04</v>
      </c>
      <c r="AA652" s="5" t="s">
        <v>75</v>
      </c>
      <c r="AB652" s="3">
        <v>26140</v>
      </c>
      <c r="AC652" s="3">
        <v>572603</v>
      </c>
      <c r="AD652" s="2">
        <v>167.61980249999999</v>
      </c>
      <c r="AE652" s="3">
        <v>13058078</v>
      </c>
      <c r="AF652" s="3">
        <v>235671</v>
      </c>
      <c r="AG652" s="3">
        <v>27688</v>
      </c>
      <c r="AH652" s="3">
        <v>277595</v>
      </c>
      <c r="AI652" s="4">
        <v>1.17</v>
      </c>
      <c r="AJ652" s="3">
        <v>27109119</v>
      </c>
      <c r="AK652" s="3">
        <v>33575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5106</v>
      </c>
      <c r="AR652" s="3">
        <v>5251</v>
      </c>
      <c r="AS652" s="3">
        <v>1321817</v>
      </c>
      <c r="AT652" s="2">
        <v>251.66800000000001</v>
      </c>
      <c r="AV652" s="5" t="s">
        <v>1767</v>
      </c>
      <c r="BA652" s="3">
        <f t="shared" si="265"/>
        <v>7181</v>
      </c>
      <c r="BB652" s="3">
        <f t="shared" si="251"/>
        <v>5106</v>
      </c>
      <c r="BC652" s="3">
        <f t="shared" si="252"/>
        <v>5251</v>
      </c>
      <c r="BD652" s="3">
        <f t="shared" si="253"/>
        <v>7181</v>
      </c>
      <c r="BE652" s="3">
        <f t="shared" si="254"/>
        <v>1321816.3639999998</v>
      </c>
      <c r="BF652" s="3">
        <f t="shared" si="266"/>
        <v>1302937.3639999998</v>
      </c>
      <c r="BG652" s="2">
        <f t="shared" si="255"/>
        <v>251.65449393348536</v>
      </c>
      <c r="BH652" s="6">
        <f t="shared" si="256"/>
        <v>1.4999999999999999E-2</v>
      </c>
      <c r="BI652" s="3">
        <f t="shared" si="267"/>
        <v>865342.45732856856</v>
      </c>
      <c r="BJ652" s="3">
        <f t="shared" si="257"/>
        <v>129350409.88181147</v>
      </c>
      <c r="BK652" s="3">
        <f t="shared" si="268"/>
        <v>0</v>
      </c>
      <c r="BL652" s="3">
        <f t="shared" si="269"/>
        <v>0</v>
      </c>
      <c r="BM652" s="3">
        <f t="shared" si="258"/>
        <v>0</v>
      </c>
      <c r="BN652" s="3">
        <f t="shared" si="259"/>
        <v>0</v>
      </c>
      <c r="BO652" s="3">
        <f t="shared" si="270"/>
        <v>0</v>
      </c>
      <c r="BP652" s="3">
        <f t="shared" si="271"/>
        <v>0</v>
      </c>
      <c r="BQ652" s="3">
        <f t="shared" si="260"/>
        <v>80403610.811748564</v>
      </c>
      <c r="BR652" s="3">
        <f t="shared" si="272"/>
        <v>0</v>
      </c>
      <c r="BS652" s="3">
        <f t="shared" si="273"/>
        <v>0</v>
      </c>
      <c r="BT652" s="3">
        <f t="shared" si="261"/>
        <v>0</v>
      </c>
      <c r="BU652" s="3">
        <f t="shared" si="262"/>
        <v>0</v>
      </c>
      <c r="BV652" s="3">
        <f t="shared" si="263"/>
        <v>0</v>
      </c>
      <c r="BW652" s="3">
        <f t="shared" si="274"/>
        <v>0</v>
      </c>
      <c r="BX652" s="3">
        <f t="shared" si="264"/>
        <v>0</v>
      </c>
      <c r="BY652" s="3">
        <f t="shared" si="275"/>
        <v>1052541.4849729999</v>
      </c>
    </row>
    <row r="653" spans="1:77" x14ac:dyDescent="0.25">
      <c r="A653">
        <v>141902</v>
      </c>
      <c r="B653" t="s">
        <v>714</v>
      </c>
      <c r="C653" s="37">
        <v>42779.493055555555</v>
      </c>
      <c r="D653" s="5" t="s">
        <v>75</v>
      </c>
      <c r="E653" s="2">
        <v>234.83</v>
      </c>
      <c r="F653" s="2">
        <v>17.39</v>
      </c>
      <c r="G653" s="2">
        <v>0</v>
      </c>
      <c r="H653" s="2">
        <v>4.7</v>
      </c>
      <c r="I653" s="2">
        <v>0</v>
      </c>
      <c r="J653" s="2">
        <v>0</v>
      </c>
      <c r="K653" s="2">
        <v>0</v>
      </c>
      <c r="L653" s="2">
        <v>13</v>
      </c>
      <c r="M653" s="2">
        <v>12.9</v>
      </c>
      <c r="N653" s="2">
        <v>194</v>
      </c>
      <c r="O653" s="2">
        <v>0</v>
      </c>
      <c r="P653" s="2">
        <v>31</v>
      </c>
      <c r="Q653" s="2">
        <v>0</v>
      </c>
      <c r="R653" s="3">
        <v>22000</v>
      </c>
      <c r="S653" s="3">
        <v>0</v>
      </c>
      <c r="T653" s="3">
        <v>-1439</v>
      </c>
      <c r="U653" s="3">
        <v>-56</v>
      </c>
      <c r="V653" s="3">
        <v>0</v>
      </c>
      <c r="W653" s="3">
        <v>14319</v>
      </c>
      <c r="X653" s="3">
        <v>21836</v>
      </c>
      <c r="Y653" s="4">
        <v>0.98</v>
      </c>
      <c r="Z653" s="4">
        <v>1.06</v>
      </c>
      <c r="AA653" s="5" t="s">
        <v>75</v>
      </c>
      <c r="AB653" s="3">
        <v>13250</v>
      </c>
      <c r="AC653" s="3">
        <v>1323874</v>
      </c>
      <c r="AD653" s="2">
        <v>529.53004120000003</v>
      </c>
      <c r="AE653" s="3">
        <v>25010624</v>
      </c>
      <c r="AF653" s="3">
        <v>1453389</v>
      </c>
      <c r="AG653" s="3">
        <v>0</v>
      </c>
      <c r="AH653" s="3">
        <v>1542372</v>
      </c>
      <c r="AI653" s="4">
        <v>1.04</v>
      </c>
      <c r="AJ653" s="3">
        <v>128034241</v>
      </c>
      <c r="AK653" s="3">
        <v>109676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5037</v>
      </c>
      <c r="AR653" s="3">
        <v>5252</v>
      </c>
      <c r="AS653" s="3">
        <v>2373558</v>
      </c>
      <c r="AT653" s="2">
        <v>454.798</v>
      </c>
      <c r="AV653" s="5" t="s">
        <v>1724</v>
      </c>
      <c r="AX653" s="3">
        <v>0</v>
      </c>
      <c r="AZ653" s="3">
        <v>0</v>
      </c>
      <c r="BA653" s="3">
        <f t="shared" si="265"/>
        <v>7044</v>
      </c>
      <c r="BB653" s="3">
        <f t="shared" si="251"/>
        <v>5037</v>
      </c>
      <c r="BC653" s="3">
        <f t="shared" si="252"/>
        <v>5252</v>
      </c>
      <c r="BD653" s="3">
        <f t="shared" si="253"/>
        <v>7044</v>
      </c>
      <c r="BE653" s="3">
        <f t="shared" si="254"/>
        <v>2373558.7920000008</v>
      </c>
      <c r="BF653" s="3">
        <f t="shared" si="266"/>
        <v>2338678.7920000008</v>
      </c>
      <c r="BG653" s="2">
        <f t="shared" si="255"/>
        <v>454.79646523736551</v>
      </c>
      <c r="BH653" s="6">
        <f t="shared" si="256"/>
        <v>1.4999999999999999E-2</v>
      </c>
      <c r="BI653" s="3">
        <f t="shared" si="267"/>
        <v>1038737.1616139309</v>
      </c>
      <c r="BJ653" s="3">
        <f t="shared" si="257"/>
        <v>233765383.13200587</v>
      </c>
      <c r="BK653" s="3">
        <f t="shared" si="268"/>
        <v>0</v>
      </c>
      <c r="BL653" s="3">
        <f t="shared" si="269"/>
        <v>0</v>
      </c>
      <c r="BM653" s="3">
        <f t="shared" si="258"/>
        <v>0</v>
      </c>
      <c r="BN653" s="3">
        <f t="shared" si="259"/>
        <v>0</v>
      </c>
      <c r="BO653" s="3">
        <f t="shared" si="270"/>
        <v>0</v>
      </c>
      <c r="BP653" s="3">
        <f t="shared" si="271"/>
        <v>0</v>
      </c>
      <c r="BQ653" s="3">
        <f t="shared" si="260"/>
        <v>145307470.64333829</v>
      </c>
      <c r="BR653" s="3">
        <f t="shared" si="272"/>
        <v>0</v>
      </c>
      <c r="BS653" s="3">
        <f t="shared" si="273"/>
        <v>0</v>
      </c>
      <c r="BT653" s="3">
        <f t="shared" si="261"/>
        <v>0</v>
      </c>
      <c r="BU653" s="3">
        <f t="shared" si="262"/>
        <v>0</v>
      </c>
      <c r="BV653" s="3">
        <f t="shared" si="263"/>
        <v>0</v>
      </c>
      <c r="BW653" s="3">
        <f t="shared" si="274"/>
        <v>0</v>
      </c>
      <c r="BX653" s="3">
        <f t="shared" si="264"/>
        <v>0</v>
      </c>
      <c r="BY653" s="3">
        <f t="shared" si="275"/>
        <v>1118823.2302000008</v>
      </c>
    </row>
    <row r="654" spans="1:77" x14ac:dyDescent="0.25">
      <c r="A654">
        <v>178906</v>
      </c>
      <c r="B654" t="s">
        <v>715</v>
      </c>
      <c r="C654" s="37">
        <v>42779.493055555555</v>
      </c>
      <c r="D654" s="5" t="s">
        <v>75</v>
      </c>
      <c r="E654" s="2">
        <v>1070.393</v>
      </c>
      <c r="F654" s="2">
        <v>31.635000000000002</v>
      </c>
      <c r="G654" s="2">
        <v>25</v>
      </c>
      <c r="H654" s="2">
        <v>0</v>
      </c>
      <c r="I654" s="2">
        <v>0</v>
      </c>
      <c r="J654" s="2">
        <v>0</v>
      </c>
      <c r="K654" s="2">
        <v>0</v>
      </c>
      <c r="L654" s="2">
        <v>60</v>
      </c>
      <c r="M654" s="2">
        <v>57</v>
      </c>
      <c r="N654" s="2">
        <v>100</v>
      </c>
      <c r="O654" s="2">
        <v>0</v>
      </c>
      <c r="P654" s="2">
        <v>6</v>
      </c>
      <c r="Q654" s="2">
        <v>0</v>
      </c>
      <c r="R654" s="3">
        <v>71500</v>
      </c>
      <c r="S654" s="3">
        <v>0</v>
      </c>
      <c r="T654" s="3">
        <v>-3621</v>
      </c>
      <c r="U654" s="3">
        <v>-140</v>
      </c>
      <c r="V654" s="3">
        <v>0</v>
      </c>
      <c r="W654" s="3">
        <v>61203</v>
      </c>
      <c r="X654" s="3">
        <v>3052</v>
      </c>
      <c r="Y654" s="4">
        <v>0.82669999999999999</v>
      </c>
      <c r="Z654" s="4">
        <v>1.08</v>
      </c>
      <c r="AA654" s="5" t="s">
        <v>75</v>
      </c>
      <c r="AB654" s="3">
        <v>256431</v>
      </c>
      <c r="AC654" s="3">
        <v>536081</v>
      </c>
      <c r="AD654" s="2">
        <v>121.0604142</v>
      </c>
      <c r="AE654" s="3">
        <v>41075069</v>
      </c>
      <c r="AF654" s="3">
        <v>2808710</v>
      </c>
      <c r="AG654" s="3">
        <v>286409</v>
      </c>
      <c r="AH654" s="3">
        <v>3298969</v>
      </c>
      <c r="AI654" s="4">
        <v>0.97099999999999997</v>
      </c>
      <c r="AJ654" s="3">
        <v>322203270</v>
      </c>
      <c r="AK654" s="3">
        <v>305923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4249</v>
      </c>
      <c r="AR654" s="3">
        <v>4491</v>
      </c>
      <c r="AS654" s="3">
        <v>6425248</v>
      </c>
      <c r="AT654" s="2">
        <v>1441.866</v>
      </c>
      <c r="AV654" s="5" t="s">
        <v>1819</v>
      </c>
      <c r="BA654" s="3">
        <f t="shared" si="265"/>
        <v>5086</v>
      </c>
      <c r="BB654" s="3">
        <f t="shared" si="251"/>
        <v>4249</v>
      </c>
      <c r="BC654" s="3">
        <f t="shared" si="252"/>
        <v>4491</v>
      </c>
      <c r="BD654" s="3">
        <f t="shared" si="253"/>
        <v>5086</v>
      </c>
      <c r="BE654" s="3">
        <f t="shared" si="254"/>
        <v>6425247.2479999997</v>
      </c>
      <c r="BF654" s="3">
        <f t="shared" si="266"/>
        <v>6296165.2479999997</v>
      </c>
      <c r="BG654" s="2">
        <f t="shared" si="255"/>
        <v>1441.8755208049529</v>
      </c>
      <c r="BH654" s="6">
        <f t="shared" si="256"/>
        <v>1.4999999999999999E-2</v>
      </c>
      <c r="BI654" s="3">
        <f t="shared" si="267"/>
        <v>9133195.974567119</v>
      </c>
      <c r="BJ654" s="3">
        <f t="shared" si="257"/>
        <v>1031181316.9380304</v>
      </c>
      <c r="BK654" s="3">
        <f t="shared" si="268"/>
        <v>0</v>
      </c>
      <c r="BL654" s="3">
        <f t="shared" si="269"/>
        <v>0</v>
      </c>
      <c r="BM654" s="3">
        <f t="shared" si="258"/>
        <v>0</v>
      </c>
      <c r="BN654" s="3">
        <f t="shared" si="259"/>
        <v>0</v>
      </c>
      <c r="BO654" s="3">
        <f t="shared" si="270"/>
        <v>0</v>
      </c>
      <c r="BP654" s="3">
        <f t="shared" si="271"/>
        <v>0</v>
      </c>
      <c r="BQ654" s="3">
        <f t="shared" si="260"/>
        <v>680165683.00258911</v>
      </c>
      <c r="BR654" s="3">
        <f t="shared" si="272"/>
        <v>0</v>
      </c>
      <c r="BS654" s="3">
        <f t="shared" si="273"/>
        <v>0</v>
      </c>
      <c r="BT654" s="3">
        <f t="shared" si="261"/>
        <v>0</v>
      </c>
      <c r="BU654" s="3">
        <f t="shared" si="262"/>
        <v>0</v>
      </c>
      <c r="BV654" s="3">
        <f t="shared" si="263"/>
        <v>0</v>
      </c>
      <c r="BW654" s="3">
        <f t="shared" si="274"/>
        <v>0</v>
      </c>
      <c r="BX654" s="3">
        <f t="shared" si="264"/>
        <v>0</v>
      </c>
      <c r="BY654" s="3">
        <f t="shared" si="275"/>
        <v>3761592.8149099997</v>
      </c>
    </row>
    <row r="655" spans="1:77" x14ac:dyDescent="0.25">
      <c r="A655">
        <v>116906</v>
      </c>
      <c r="B655" t="s">
        <v>716</v>
      </c>
      <c r="C655" s="37">
        <v>42779.493055555555</v>
      </c>
      <c r="D655" s="5" t="s">
        <v>75</v>
      </c>
      <c r="E655" s="2">
        <v>817.15</v>
      </c>
      <c r="F655" s="2">
        <v>111.05</v>
      </c>
      <c r="G655" s="2">
        <v>15.85</v>
      </c>
      <c r="H655" s="2">
        <v>16.25</v>
      </c>
      <c r="I655" s="2">
        <v>0</v>
      </c>
      <c r="J655" s="2">
        <v>0</v>
      </c>
      <c r="K655" s="2">
        <v>0</v>
      </c>
      <c r="L655" s="2">
        <v>73.5</v>
      </c>
      <c r="M655" s="2">
        <v>47.2</v>
      </c>
      <c r="N655" s="2">
        <v>450</v>
      </c>
      <c r="O655" s="2">
        <v>0</v>
      </c>
      <c r="P655" s="2">
        <v>8.4</v>
      </c>
      <c r="Q655" s="2">
        <v>0</v>
      </c>
      <c r="R655" s="3">
        <v>84150</v>
      </c>
      <c r="S655" s="3">
        <v>0</v>
      </c>
      <c r="T655" s="3">
        <v>-2256</v>
      </c>
      <c r="U655" s="3">
        <v>-88</v>
      </c>
      <c r="V655" s="3">
        <v>0</v>
      </c>
      <c r="W655" s="3">
        <v>123690</v>
      </c>
      <c r="X655" s="3">
        <v>5203</v>
      </c>
      <c r="Y655" s="4">
        <v>0.98</v>
      </c>
      <c r="Z655" s="4">
        <v>1.04</v>
      </c>
      <c r="AA655" s="5" t="s">
        <v>75</v>
      </c>
      <c r="AB655" s="3">
        <v>603</v>
      </c>
      <c r="AC655" s="3">
        <v>1960182</v>
      </c>
      <c r="AD655" s="2">
        <v>797.66199299999903</v>
      </c>
      <c r="AE655" s="3">
        <v>48369625</v>
      </c>
      <c r="AF655" s="3">
        <v>2051112</v>
      </c>
      <c r="AG655" s="3">
        <v>0</v>
      </c>
      <c r="AH655" s="3">
        <v>2176690</v>
      </c>
      <c r="AI655" s="4">
        <v>1.04</v>
      </c>
      <c r="AJ655" s="3">
        <v>200763167</v>
      </c>
      <c r="AK655" s="3">
        <v>365036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5037</v>
      </c>
      <c r="AR655" s="3">
        <v>5180</v>
      </c>
      <c r="AS655" s="3">
        <v>7677715</v>
      </c>
      <c r="AT655" s="2">
        <v>1462.96</v>
      </c>
      <c r="AV655" s="5" t="s">
        <v>1661</v>
      </c>
      <c r="AX655" s="3">
        <v>0</v>
      </c>
      <c r="AZ655" s="3">
        <v>0</v>
      </c>
      <c r="BA655" s="3">
        <f t="shared" si="265"/>
        <v>6194</v>
      </c>
      <c r="BB655" s="3">
        <f t="shared" si="251"/>
        <v>5037</v>
      </c>
      <c r="BC655" s="3">
        <f t="shared" si="252"/>
        <v>5180</v>
      </c>
      <c r="BD655" s="3">
        <f t="shared" si="253"/>
        <v>6194</v>
      </c>
      <c r="BE655" s="3">
        <f t="shared" si="254"/>
        <v>7677714.6159999985</v>
      </c>
      <c r="BF655" s="3">
        <f t="shared" si="266"/>
        <v>7472130.6159999985</v>
      </c>
      <c r="BG655" s="2">
        <f t="shared" si="255"/>
        <v>1462.9724307244535</v>
      </c>
      <c r="BH655" s="6">
        <f t="shared" si="256"/>
        <v>1.4999999999999999E-2</v>
      </c>
      <c r="BI655" s="3">
        <f t="shared" si="267"/>
        <v>3231192.0047835391</v>
      </c>
      <c r="BJ655" s="3">
        <f t="shared" si="257"/>
        <v>751967829.39236915</v>
      </c>
      <c r="BK655" s="3">
        <f t="shared" si="268"/>
        <v>0</v>
      </c>
      <c r="BL655" s="3">
        <f t="shared" si="269"/>
        <v>0</v>
      </c>
      <c r="BM655" s="3">
        <f t="shared" si="258"/>
        <v>0</v>
      </c>
      <c r="BN655" s="3">
        <f t="shared" si="259"/>
        <v>0</v>
      </c>
      <c r="BO655" s="3">
        <f t="shared" si="270"/>
        <v>0</v>
      </c>
      <c r="BP655" s="3">
        <f t="shared" si="271"/>
        <v>0</v>
      </c>
      <c r="BQ655" s="3">
        <f t="shared" si="260"/>
        <v>467419691.61646289</v>
      </c>
      <c r="BR655" s="3">
        <f t="shared" si="272"/>
        <v>0</v>
      </c>
      <c r="BS655" s="3">
        <f t="shared" si="273"/>
        <v>0</v>
      </c>
      <c r="BT655" s="3">
        <f t="shared" si="261"/>
        <v>0</v>
      </c>
      <c r="BU655" s="3">
        <f t="shared" si="262"/>
        <v>0</v>
      </c>
      <c r="BV655" s="3">
        <f t="shared" si="263"/>
        <v>0</v>
      </c>
      <c r="BW655" s="3">
        <f t="shared" si="274"/>
        <v>0</v>
      </c>
      <c r="BX655" s="3">
        <f t="shared" si="264"/>
        <v>0</v>
      </c>
      <c r="BY655" s="3">
        <f t="shared" si="275"/>
        <v>5710235.5793999983</v>
      </c>
    </row>
    <row r="656" spans="1:77" x14ac:dyDescent="0.25">
      <c r="A656">
        <v>92903</v>
      </c>
      <c r="B656" t="s">
        <v>717</v>
      </c>
      <c r="C656" s="37">
        <v>42779.493055555555</v>
      </c>
      <c r="D656" s="5" t="s">
        <v>75</v>
      </c>
      <c r="E656" s="2">
        <v>7410.8280000000004</v>
      </c>
      <c r="F656" s="2">
        <v>437.339</v>
      </c>
      <c r="G656" s="2">
        <v>199.95400000000001</v>
      </c>
      <c r="H656" s="2">
        <v>1.96</v>
      </c>
      <c r="I656" s="2">
        <v>0</v>
      </c>
      <c r="J656" s="2">
        <v>0</v>
      </c>
      <c r="K656" s="2">
        <v>0</v>
      </c>
      <c r="L656" s="2">
        <v>655.625</v>
      </c>
      <c r="M656" s="2">
        <v>410.41300000000001</v>
      </c>
      <c r="N656" s="2">
        <v>6409.3559999999998</v>
      </c>
      <c r="O656" s="2">
        <v>1.222</v>
      </c>
      <c r="P656" s="2">
        <v>1166.432</v>
      </c>
      <c r="Q656" s="2">
        <v>0</v>
      </c>
      <c r="R656" s="3">
        <v>550861</v>
      </c>
      <c r="S656" s="3">
        <v>0</v>
      </c>
      <c r="T656" s="3">
        <v>-44913</v>
      </c>
      <c r="U656" s="3">
        <v>-1736</v>
      </c>
      <c r="V656" s="3">
        <v>0</v>
      </c>
      <c r="W656" s="3">
        <v>732121</v>
      </c>
      <c r="X656" s="3">
        <v>637805</v>
      </c>
      <c r="Y656" s="4">
        <v>1</v>
      </c>
      <c r="Z656" s="4">
        <v>1.0900000000000001</v>
      </c>
      <c r="AA656" s="5" t="s">
        <v>75</v>
      </c>
      <c r="AB656" s="3">
        <v>3883372</v>
      </c>
      <c r="AC656" s="3">
        <v>22991400</v>
      </c>
      <c r="AD656" s="2">
        <v>9815.6345077000005</v>
      </c>
      <c r="AE656" s="3">
        <v>1557044786</v>
      </c>
      <c r="AF656" s="3">
        <v>42676192</v>
      </c>
      <c r="AG656" s="3">
        <v>0</v>
      </c>
      <c r="AH656" s="3">
        <v>44383240</v>
      </c>
      <c r="AI656" s="4">
        <v>1.04</v>
      </c>
      <c r="AJ656" s="3">
        <v>3996824162</v>
      </c>
      <c r="AK656" s="3">
        <v>3170625</v>
      </c>
      <c r="AL656" s="3">
        <v>0</v>
      </c>
      <c r="AM656" s="3">
        <v>0</v>
      </c>
      <c r="AN656" s="3">
        <v>872557</v>
      </c>
      <c r="AO656" s="3">
        <v>0</v>
      </c>
      <c r="AP656" s="3">
        <v>0</v>
      </c>
      <c r="AQ656" s="3">
        <v>5140</v>
      </c>
      <c r="AR656" s="3">
        <v>5468</v>
      </c>
      <c r="AS656" s="3">
        <v>58167830</v>
      </c>
      <c r="AT656" s="2">
        <v>10743.963</v>
      </c>
      <c r="AU656" s="2">
        <v>10694.871999999999</v>
      </c>
      <c r="AV656" s="5" t="s">
        <v>1314</v>
      </c>
      <c r="AW656" s="3">
        <v>0</v>
      </c>
      <c r="AX656" s="3">
        <v>0</v>
      </c>
      <c r="AY656" s="3">
        <v>0</v>
      </c>
      <c r="AZ656" s="3">
        <v>0</v>
      </c>
      <c r="BA656" s="3">
        <f t="shared" si="265"/>
        <v>5468</v>
      </c>
      <c r="BB656" s="3">
        <f t="shared" si="251"/>
        <v>5140</v>
      </c>
      <c r="BC656" s="3">
        <f t="shared" si="252"/>
        <v>5468</v>
      </c>
      <c r="BD656" s="3">
        <f t="shared" si="253"/>
        <v>5468</v>
      </c>
      <c r="BE656" s="3">
        <f t="shared" si="254"/>
        <v>58167831.922839999</v>
      </c>
      <c r="BF656" s="3">
        <f t="shared" si="266"/>
        <v>56929762.922839999</v>
      </c>
      <c r="BG656" s="2">
        <f t="shared" si="255"/>
        <v>10743.635504439815</v>
      </c>
      <c r="BH656" s="6">
        <f t="shared" si="256"/>
        <v>1.4999999999999999E-2</v>
      </c>
      <c r="BI656" s="3">
        <f t="shared" si="267"/>
        <v>26244972.576134782</v>
      </c>
      <c r="BJ656" s="3">
        <f t="shared" si="257"/>
        <v>5522228649.2820654</v>
      </c>
      <c r="BK656" s="3">
        <f t="shared" si="268"/>
        <v>0</v>
      </c>
      <c r="BL656" s="3">
        <f t="shared" si="269"/>
        <v>0</v>
      </c>
      <c r="BM656" s="3">
        <f t="shared" si="258"/>
        <v>0</v>
      </c>
      <c r="BN656" s="3">
        <f t="shared" si="259"/>
        <v>0</v>
      </c>
      <c r="BO656" s="3">
        <f t="shared" si="270"/>
        <v>0</v>
      </c>
      <c r="BP656" s="3">
        <f t="shared" si="271"/>
        <v>0</v>
      </c>
      <c r="BQ656" s="3">
        <f t="shared" si="260"/>
        <v>3432591543.6685209</v>
      </c>
      <c r="BR656" s="3">
        <f t="shared" si="272"/>
        <v>564232618.33147907</v>
      </c>
      <c r="BS656" s="3">
        <f t="shared" si="273"/>
        <v>0</v>
      </c>
      <c r="BT656" s="3">
        <f t="shared" si="261"/>
        <v>0</v>
      </c>
      <c r="BU656" s="3">
        <f t="shared" si="262"/>
        <v>0</v>
      </c>
      <c r="BV656" s="3">
        <f t="shared" si="263"/>
        <v>0</v>
      </c>
      <c r="BW656" s="3">
        <f t="shared" si="274"/>
        <v>0</v>
      </c>
      <c r="BX656" s="3">
        <f t="shared" si="264"/>
        <v>0</v>
      </c>
      <c r="BY656" s="3">
        <f t="shared" si="275"/>
        <v>18199590.302840002</v>
      </c>
    </row>
    <row r="657" spans="1:77" x14ac:dyDescent="0.25">
      <c r="A657">
        <v>83902</v>
      </c>
      <c r="B657" t="s">
        <v>718</v>
      </c>
      <c r="C657" s="37">
        <v>42779.493055555555</v>
      </c>
      <c r="D657" s="5" t="s">
        <v>75</v>
      </c>
      <c r="E657" s="2">
        <v>130</v>
      </c>
      <c r="F657" s="2">
        <v>3.2160000000000002</v>
      </c>
      <c r="G657" s="2">
        <v>4.1909999999999998</v>
      </c>
      <c r="H657" s="2">
        <v>0</v>
      </c>
      <c r="I657" s="2">
        <v>0</v>
      </c>
      <c r="J657" s="2">
        <v>0</v>
      </c>
      <c r="K657" s="2">
        <v>0</v>
      </c>
      <c r="L657" s="2">
        <v>7.1660000000000004</v>
      </c>
      <c r="M657" s="2">
        <v>3.5289999999999999</v>
      </c>
      <c r="N657" s="2">
        <v>68.033000000000001</v>
      </c>
      <c r="O657" s="2">
        <v>0</v>
      </c>
      <c r="P657" s="2">
        <v>7.7619999999999996</v>
      </c>
      <c r="Q657" s="2">
        <v>0</v>
      </c>
      <c r="R657" s="3">
        <v>7135</v>
      </c>
      <c r="S657" s="3">
        <v>0</v>
      </c>
      <c r="T657" s="3">
        <v>0</v>
      </c>
      <c r="U657" s="3">
        <v>0</v>
      </c>
      <c r="V657" s="3">
        <v>0</v>
      </c>
      <c r="W657" s="3">
        <v>28477</v>
      </c>
      <c r="X657" s="3">
        <v>4688</v>
      </c>
      <c r="Y657" s="4">
        <v>0.78669999999999995</v>
      </c>
      <c r="Z657" s="4">
        <v>1.1299999999999999</v>
      </c>
      <c r="AA657" s="5" t="s">
        <v>75</v>
      </c>
      <c r="AB657" s="3">
        <v>910830</v>
      </c>
      <c r="AC657" s="3">
        <v>565575</v>
      </c>
      <c r="AD657" s="2">
        <v>242.7553978</v>
      </c>
      <c r="AE657" s="3">
        <v>302151921</v>
      </c>
      <c r="AF657" s="3">
        <v>2536638</v>
      </c>
      <c r="AG657" s="3">
        <v>0</v>
      </c>
      <c r="AH657" s="3">
        <v>2730102</v>
      </c>
      <c r="AI657" s="4">
        <v>0.84670000000000001</v>
      </c>
      <c r="AJ657" s="3">
        <v>314194846</v>
      </c>
      <c r="AK657" s="3">
        <v>40689</v>
      </c>
      <c r="AL657" s="3">
        <v>0</v>
      </c>
      <c r="AM657" s="3">
        <v>0</v>
      </c>
      <c r="AN657" s="3">
        <v>24000</v>
      </c>
      <c r="AO657" s="3">
        <v>0</v>
      </c>
      <c r="AP657" s="3">
        <v>0</v>
      </c>
      <c r="AQ657" s="3">
        <v>4044</v>
      </c>
      <c r="AR657" s="3">
        <v>4417</v>
      </c>
      <c r="AS657" s="3">
        <v>1015943</v>
      </c>
      <c r="AT657" s="2">
        <v>232.19099999999901</v>
      </c>
      <c r="AU657" s="2">
        <v>225.99100000000001</v>
      </c>
      <c r="AV657" s="5" t="s">
        <v>1538</v>
      </c>
      <c r="AW657" s="3">
        <v>985966</v>
      </c>
      <c r="AX657" s="3">
        <v>0</v>
      </c>
      <c r="AY657" s="3">
        <v>21652</v>
      </c>
      <c r="AZ657" s="3">
        <v>0</v>
      </c>
      <c r="BA657" s="3">
        <f t="shared" si="265"/>
        <v>6040</v>
      </c>
      <c r="BB657" s="3">
        <f t="shared" si="251"/>
        <v>4044</v>
      </c>
      <c r="BC657" s="3">
        <f t="shared" si="252"/>
        <v>4417</v>
      </c>
      <c r="BD657" s="3">
        <f t="shared" si="253"/>
        <v>6040</v>
      </c>
      <c r="BE657" s="3">
        <f t="shared" si="254"/>
        <v>1015943.1392</v>
      </c>
      <c r="BF657" s="3">
        <f t="shared" si="266"/>
        <v>980331.13919999998</v>
      </c>
      <c r="BG657" s="2">
        <f t="shared" si="255"/>
        <v>232.18061166346106</v>
      </c>
      <c r="BH657" s="6">
        <f t="shared" si="256"/>
        <v>1.4999999999999999E-2</v>
      </c>
      <c r="BI657" s="3">
        <f t="shared" si="267"/>
        <v>1371401.6025966532</v>
      </c>
      <c r="BJ657" s="3">
        <f t="shared" si="257"/>
        <v>146720380.02637625</v>
      </c>
      <c r="BK657" s="3">
        <f t="shared" si="268"/>
        <v>167474465.97362375</v>
      </c>
      <c r="BL657" s="3">
        <f t="shared" si="269"/>
        <v>1352097.5911183502</v>
      </c>
      <c r="BM657" s="3">
        <f t="shared" si="258"/>
        <v>5101.8058760160648</v>
      </c>
      <c r="BN657" s="3">
        <f t="shared" si="259"/>
        <v>21201.866538664712</v>
      </c>
      <c r="BO657" s="3">
        <f t="shared" si="270"/>
        <v>11886.128132516809</v>
      </c>
      <c r="BP657" s="3">
        <f t="shared" si="271"/>
        <v>1330895.7245796854</v>
      </c>
      <c r="BQ657" s="3">
        <f t="shared" si="260"/>
        <v>100760523.32497919</v>
      </c>
      <c r="BR657" s="3">
        <f t="shared" si="272"/>
        <v>213434322.67502081</v>
      </c>
      <c r="BS657" s="3">
        <f t="shared" si="273"/>
        <v>0</v>
      </c>
      <c r="BT657" s="3">
        <f t="shared" si="261"/>
        <v>0</v>
      </c>
      <c r="BU657" s="3">
        <f t="shared" si="262"/>
        <v>0</v>
      </c>
      <c r="BV657" s="3">
        <f t="shared" si="263"/>
        <v>0</v>
      </c>
      <c r="BW657" s="3">
        <f t="shared" si="274"/>
        <v>0</v>
      </c>
      <c r="BX657" s="3">
        <f t="shared" si="264"/>
        <v>1330895.7245796854</v>
      </c>
      <c r="BY657" s="3">
        <f t="shared" si="275"/>
        <v>0</v>
      </c>
    </row>
    <row r="658" spans="1:77" x14ac:dyDescent="0.25">
      <c r="A658">
        <v>168902</v>
      </c>
      <c r="B658" t="s">
        <v>719</v>
      </c>
      <c r="C658" s="37">
        <v>42779.493055555555</v>
      </c>
      <c r="D658" s="5" t="s">
        <v>75</v>
      </c>
      <c r="E658" s="2">
        <v>130</v>
      </c>
      <c r="F658" s="2">
        <v>0.70099999999999996</v>
      </c>
      <c r="G658" s="2">
        <v>6.79</v>
      </c>
      <c r="H658" s="2">
        <v>0</v>
      </c>
      <c r="I658" s="2">
        <v>0</v>
      </c>
      <c r="J658" s="2">
        <v>0</v>
      </c>
      <c r="K658" s="2">
        <v>0</v>
      </c>
      <c r="L658" s="2">
        <v>7.3179999999999996</v>
      </c>
      <c r="M658" s="2">
        <v>2.7559999999999998</v>
      </c>
      <c r="N658" s="2">
        <v>98.861999999999995</v>
      </c>
      <c r="O658" s="2">
        <v>0.106</v>
      </c>
      <c r="P658" s="2">
        <v>2.0710000000000002</v>
      </c>
      <c r="Q658" s="2">
        <v>0</v>
      </c>
      <c r="R658" s="3">
        <v>8572</v>
      </c>
      <c r="S658" s="3">
        <v>0</v>
      </c>
      <c r="T658" s="3">
        <v>-972</v>
      </c>
      <c r="U658" s="3">
        <v>-38</v>
      </c>
      <c r="V658" s="3">
        <v>0</v>
      </c>
      <c r="W658" s="3">
        <v>14076</v>
      </c>
      <c r="X658" s="3">
        <v>1518</v>
      </c>
      <c r="Y658" s="4">
        <v>1</v>
      </c>
      <c r="Z658" s="4">
        <v>1.06</v>
      </c>
      <c r="AA658" s="5" t="s">
        <v>75</v>
      </c>
      <c r="AB658" s="3">
        <v>68421</v>
      </c>
      <c r="AC658" s="3">
        <v>819234</v>
      </c>
      <c r="AD658" s="2">
        <v>394.02348899999998</v>
      </c>
      <c r="AE658" s="3">
        <v>23930105</v>
      </c>
      <c r="AF658" s="3">
        <v>860392</v>
      </c>
      <c r="AG658" s="3">
        <v>94643</v>
      </c>
      <c r="AH658" s="3">
        <v>1006659</v>
      </c>
      <c r="AI658" s="4">
        <v>1.17</v>
      </c>
      <c r="AJ658" s="3">
        <v>86439005</v>
      </c>
      <c r="AK658" s="3">
        <v>58085</v>
      </c>
      <c r="AL658" s="3">
        <v>0</v>
      </c>
      <c r="AM658" s="3">
        <v>0</v>
      </c>
      <c r="AN658" s="3">
        <v>44430</v>
      </c>
      <c r="AO658" s="3">
        <v>0</v>
      </c>
      <c r="AP658" s="3">
        <v>0</v>
      </c>
      <c r="AQ658" s="3">
        <v>5140</v>
      </c>
      <c r="AR658" s="3">
        <v>5359</v>
      </c>
      <c r="AS658" s="3">
        <v>1257250</v>
      </c>
      <c r="AT658" s="2">
        <v>235.48</v>
      </c>
      <c r="AU658" s="2">
        <v>255.95099999999999</v>
      </c>
      <c r="AV658" s="5" t="s">
        <v>1382</v>
      </c>
      <c r="AW658" s="3">
        <v>0</v>
      </c>
      <c r="AX658" s="3">
        <v>4398</v>
      </c>
      <c r="AY658" s="3">
        <v>0</v>
      </c>
      <c r="AZ658" s="3">
        <v>192</v>
      </c>
      <c r="BA658" s="3">
        <f t="shared" si="265"/>
        <v>7328</v>
      </c>
      <c r="BB658" s="3">
        <f t="shared" si="251"/>
        <v>5140</v>
      </c>
      <c r="BC658" s="3">
        <f t="shared" si="252"/>
        <v>5359</v>
      </c>
      <c r="BD658" s="3">
        <f t="shared" si="253"/>
        <v>7328</v>
      </c>
      <c r="BE658" s="3">
        <f t="shared" si="254"/>
        <v>1257248.5734399999</v>
      </c>
      <c r="BF658" s="3">
        <f t="shared" si="266"/>
        <v>1235572.5734399999</v>
      </c>
      <c r="BG658" s="2">
        <f t="shared" si="255"/>
        <v>235.47202764734402</v>
      </c>
      <c r="BH658" s="6">
        <f t="shared" si="256"/>
        <v>1.4999999999999999E-2</v>
      </c>
      <c r="BI658" s="3">
        <f t="shared" si="267"/>
        <v>472385.71694069274</v>
      </c>
      <c r="BJ658" s="3">
        <f t="shared" si="257"/>
        <v>121032622.21073483</v>
      </c>
      <c r="BK658" s="3">
        <f t="shared" si="268"/>
        <v>0</v>
      </c>
      <c r="BL658" s="3">
        <f t="shared" si="269"/>
        <v>0</v>
      </c>
      <c r="BM658" s="3">
        <f t="shared" si="258"/>
        <v>0</v>
      </c>
      <c r="BN658" s="3">
        <f t="shared" si="259"/>
        <v>0</v>
      </c>
      <c r="BO658" s="3">
        <f t="shared" si="270"/>
        <v>0</v>
      </c>
      <c r="BP658" s="3">
        <f t="shared" si="271"/>
        <v>0</v>
      </c>
      <c r="BQ658" s="3">
        <f t="shared" si="260"/>
        <v>75233312.833326414</v>
      </c>
      <c r="BR658" s="3">
        <f t="shared" si="272"/>
        <v>11205692.166673586</v>
      </c>
      <c r="BS658" s="3">
        <f t="shared" si="273"/>
        <v>12269.233359760308</v>
      </c>
      <c r="BT658" s="3">
        <f t="shared" si="261"/>
        <v>349.82400017214445</v>
      </c>
      <c r="BU658" s="3">
        <f t="shared" si="262"/>
        <v>192</v>
      </c>
      <c r="BV658" s="3">
        <f t="shared" si="263"/>
        <v>541.51608258024862</v>
      </c>
      <c r="BW658" s="3">
        <f t="shared" si="274"/>
        <v>11535.717277180058</v>
      </c>
      <c r="BX658" s="3">
        <f t="shared" si="264"/>
        <v>11535.717277180058</v>
      </c>
      <c r="BY658" s="3">
        <f t="shared" si="275"/>
        <v>392858.5234399999</v>
      </c>
    </row>
    <row r="659" spans="1:77" x14ac:dyDescent="0.25">
      <c r="A659">
        <v>161907</v>
      </c>
      <c r="B659" t="s">
        <v>720</v>
      </c>
      <c r="C659" s="37">
        <v>42779.493055555555</v>
      </c>
      <c r="D659" s="5" t="s">
        <v>75</v>
      </c>
      <c r="E659" s="2">
        <v>1435.5820000000001</v>
      </c>
      <c r="F659" s="2">
        <v>165.8</v>
      </c>
      <c r="G659" s="2">
        <v>16.661999999999999</v>
      </c>
      <c r="H659" s="2">
        <v>0</v>
      </c>
      <c r="I659" s="2">
        <v>0</v>
      </c>
      <c r="J659" s="2">
        <v>0</v>
      </c>
      <c r="K659" s="2">
        <v>0</v>
      </c>
      <c r="L659" s="2">
        <v>120.432</v>
      </c>
      <c r="M659" s="2">
        <v>80.548000000000002</v>
      </c>
      <c r="N659" s="2">
        <v>467.88600000000002</v>
      </c>
      <c r="O659" s="2">
        <v>0</v>
      </c>
      <c r="P659" s="2">
        <v>24.718</v>
      </c>
      <c r="Q659" s="2">
        <v>0</v>
      </c>
      <c r="R659" s="3">
        <v>142688</v>
      </c>
      <c r="S659" s="3">
        <v>0</v>
      </c>
      <c r="T659" s="3">
        <v>-4926</v>
      </c>
      <c r="U659" s="3">
        <v>-191</v>
      </c>
      <c r="V659" s="3">
        <v>0</v>
      </c>
      <c r="W659" s="3">
        <v>178957</v>
      </c>
      <c r="X659" s="3">
        <v>14327</v>
      </c>
      <c r="Y659" s="4">
        <v>1</v>
      </c>
      <c r="Z659" s="4">
        <v>1.05</v>
      </c>
      <c r="AA659" s="5" t="s">
        <v>75</v>
      </c>
      <c r="AB659" s="3">
        <v>25793</v>
      </c>
      <c r="AC659" s="3">
        <v>3311662</v>
      </c>
      <c r="AD659" s="2">
        <v>1453.1645361999999</v>
      </c>
      <c r="AE659" s="3">
        <v>90851198</v>
      </c>
      <c r="AF659" s="3">
        <v>4638082</v>
      </c>
      <c r="AG659" s="3">
        <v>510189</v>
      </c>
      <c r="AH659" s="3">
        <v>5426556</v>
      </c>
      <c r="AI659" s="4">
        <v>1.17</v>
      </c>
      <c r="AJ659" s="3">
        <v>438310815</v>
      </c>
      <c r="AK659" s="3">
        <v>631950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5140</v>
      </c>
      <c r="AR659" s="3">
        <v>5322</v>
      </c>
      <c r="AS659" s="3">
        <v>11259423</v>
      </c>
      <c r="AT659" s="2">
        <v>2092.5650000000001</v>
      </c>
      <c r="AV659" s="5" t="s">
        <v>1529</v>
      </c>
      <c r="BA659" s="3">
        <f t="shared" si="265"/>
        <v>5796</v>
      </c>
      <c r="BB659" s="3">
        <f t="shared" si="251"/>
        <v>5140</v>
      </c>
      <c r="BC659" s="3">
        <f t="shared" si="252"/>
        <v>5322</v>
      </c>
      <c r="BD659" s="3">
        <f t="shared" si="253"/>
        <v>5796</v>
      </c>
      <c r="BE659" s="3">
        <f t="shared" si="254"/>
        <v>11259423.295360001</v>
      </c>
      <c r="BF659" s="3">
        <f t="shared" si="266"/>
        <v>10942704.295360001</v>
      </c>
      <c r="BG659" s="2">
        <f t="shared" si="255"/>
        <v>2092.5285602903796</v>
      </c>
      <c r="BH659" s="6">
        <f t="shared" si="256"/>
        <v>1.4999999999999999E-2</v>
      </c>
      <c r="BI659" s="3">
        <f t="shared" si="267"/>
        <v>4173920.0389470244</v>
      </c>
      <c r="BJ659" s="3">
        <f t="shared" si="257"/>
        <v>1075559679.9892552</v>
      </c>
      <c r="BK659" s="3">
        <f t="shared" si="268"/>
        <v>0</v>
      </c>
      <c r="BL659" s="3">
        <f t="shared" si="269"/>
        <v>0</v>
      </c>
      <c r="BM659" s="3">
        <f t="shared" si="258"/>
        <v>0</v>
      </c>
      <c r="BN659" s="3">
        <f t="shared" si="259"/>
        <v>0</v>
      </c>
      <c r="BO659" s="3">
        <f t="shared" si="270"/>
        <v>0</v>
      </c>
      <c r="BP659" s="3">
        <f t="shared" si="271"/>
        <v>0</v>
      </c>
      <c r="BQ659" s="3">
        <f t="shared" si="260"/>
        <v>668562875.01277626</v>
      </c>
      <c r="BR659" s="3">
        <f t="shared" si="272"/>
        <v>0</v>
      </c>
      <c r="BS659" s="3">
        <f t="shared" si="273"/>
        <v>0</v>
      </c>
      <c r="BT659" s="3">
        <f t="shared" si="261"/>
        <v>0</v>
      </c>
      <c r="BU659" s="3">
        <f t="shared" si="262"/>
        <v>0</v>
      </c>
      <c r="BV659" s="3">
        <f t="shared" si="263"/>
        <v>0</v>
      </c>
      <c r="BW659" s="3">
        <f t="shared" si="274"/>
        <v>0</v>
      </c>
      <c r="BX659" s="3">
        <f t="shared" si="264"/>
        <v>0</v>
      </c>
      <c r="BY659" s="3">
        <f t="shared" si="275"/>
        <v>6876315.1453600004</v>
      </c>
    </row>
    <row r="660" spans="1:77" x14ac:dyDescent="0.25">
      <c r="A660">
        <v>54902</v>
      </c>
      <c r="B660" t="s">
        <v>721</v>
      </c>
      <c r="C660" s="37">
        <v>42776.52847222222</v>
      </c>
      <c r="D660" s="5" t="s">
        <v>75</v>
      </c>
      <c r="E660" s="2">
        <v>230.892</v>
      </c>
      <c r="F660" s="2">
        <v>30.501999999999999</v>
      </c>
      <c r="G660" s="2">
        <v>25.806999999999999</v>
      </c>
      <c r="H660" s="2">
        <v>0</v>
      </c>
      <c r="I660" s="2">
        <v>0</v>
      </c>
      <c r="J660" s="2">
        <v>0</v>
      </c>
      <c r="K660" s="2">
        <v>0</v>
      </c>
      <c r="L660" s="2">
        <v>14.54</v>
      </c>
      <c r="M660" s="2">
        <v>9.56</v>
      </c>
      <c r="N660" s="2">
        <v>252.624</v>
      </c>
      <c r="O660" s="2">
        <v>0.38299999999999901</v>
      </c>
      <c r="P660" s="2">
        <v>13.855</v>
      </c>
      <c r="Q660" s="2">
        <v>0</v>
      </c>
      <c r="R660" s="3">
        <v>17119</v>
      </c>
      <c r="S660" s="3">
        <v>0</v>
      </c>
      <c r="T660" s="3">
        <v>-2135</v>
      </c>
      <c r="U660" s="3">
        <v>-83</v>
      </c>
      <c r="V660" s="3">
        <v>0</v>
      </c>
      <c r="W660" s="3">
        <v>124736</v>
      </c>
      <c r="X660" s="3">
        <v>9704</v>
      </c>
      <c r="Y660" s="4">
        <v>0.96709999999999996</v>
      </c>
      <c r="Z660" s="4">
        <v>1.07</v>
      </c>
      <c r="AA660" s="5" t="s">
        <v>75</v>
      </c>
      <c r="AB660" s="3">
        <v>144379</v>
      </c>
      <c r="AC660" s="3">
        <v>1970228</v>
      </c>
      <c r="AD660" s="2">
        <v>831.77219179999997</v>
      </c>
      <c r="AE660" s="3">
        <v>68125280</v>
      </c>
      <c r="AF660" s="3">
        <v>1684411</v>
      </c>
      <c r="AG660" s="3">
        <v>0</v>
      </c>
      <c r="AH660" s="3">
        <v>1788914</v>
      </c>
      <c r="AI660" s="4">
        <v>1.0270999999999999</v>
      </c>
      <c r="AJ660" s="3">
        <v>189959568</v>
      </c>
      <c r="AK660" s="3">
        <v>105361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4971</v>
      </c>
      <c r="AR660" s="3">
        <v>5218</v>
      </c>
      <c r="AS660" s="3">
        <v>2684830</v>
      </c>
      <c r="AT660" s="2">
        <v>499.89499999999998</v>
      </c>
      <c r="AU660" s="2">
        <v>499.89499999999998</v>
      </c>
      <c r="AV660" s="5" t="s">
        <v>1305</v>
      </c>
      <c r="AW660" s="3">
        <v>0</v>
      </c>
      <c r="AX660" s="3">
        <v>0</v>
      </c>
      <c r="AY660" s="3">
        <v>0</v>
      </c>
      <c r="AZ660" s="3">
        <v>0</v>
      </c>
      <c r="BA660" s="3">
        <f t="shared" si="265"/>
        <v>7004</v>
      </c>
      <c r="BB660" s="3">
        <f t="shared" si="251"/>
        <v>4971</v>
      </c>
      <c r="BC660" s="3">
        <f t="shared" si="252"/>
        <v>5218</v>
      </c>
      <c r="BD660" s="3">
        <f t="shared" si="253"/>
        <v>7004</v>
      </c>
      <c r="BE660" s="3">
        <f t="shared" si="254"/>
        <v>2684829.1749200001</v>
      </c>
      <c r="BF660" s="3">
        <f t="shared" si="266"/>
        <v>2545109.1749200001</v>
      </c>
      <c r="BG660" s="2">
        <f t="shared" si="255"/>
        <v>499.87353602330626</v>
      </c>
      <c r="BH660" s="6">
        <f t="shared" si="256"/>
        <v>1.4999999999999999E-2</v>
      </c>
      <c r="BI660" s="3">
        <f t="shared" si="267"/>
        <v>1165463.0174538083</v>
      </c>
      <c r="BJ660" s="3">
        <f t="shared" si="257"/>
        <v>256934997.51597941</v>
      </c>
      <c r="BK660" s="3">
        <f t="shared" si="268"/>
        <v>0</v>
      </c>
      <c r="BL660" s="3">
        <f t="shared" si="269"/>
        <v>0</v>
      </c>
      <c r="BM660" s="3">
        <f t="shared" si="258"/>
        <v>0</v>
      </c>
      <c r="BN660" s="3">
        <f t="shared" si="259"/>
        <v>0</v>
      </c>
      <c r="BO660" s="3">
        <f t="shared" si="270"/>
        <v>0</v>
      </c>
      <c r="BP660" s="3">
        <f t="shared" si="271"/>
        <v>0</v>
      </c>
      <c r="BQ660" s="3">
        <f t="shared" si="260"/>
        <v>159709594.75944635</v>
      </c>
      <c r="BR660" s="3">
        <f t="shared" si="272"/>
        <v>30249973.240553647</v>
      </c>
      <c r="BS660" s="3">
        <f t="shared" si="273"/>
        <v>0</v>
      </c>
      <c r="BT660" s="3">
        <f t="shared" si="261"/>
        <v>0</v>
      </c>
      <c r="BU660" s="3">
        <f t="shared" si="262"/>
        <v>0</v>
      </c>
      <c r="BV660" s="3">
        <f t="shared" si="263"/>
        <v>0</v>
      </c>
      <c r="BW660" s="3">
        <f t="shared" si="274"/>
        <v>0</v>
      </c>
      <c r="BX660" s="3">
        <f t="shared" si="264"/>
        <v>0</v>
      </c>
      <c r="BY660" s="3">
        <f t="shared" si="275"/>
        <v>847730.19279200025</v>
      </c>
    </row>
    <row r="661" spans="1:77" x14ac:dyDescent="0.25">
      <c r="A661">
        <v>31906</v>
      </c>
      <c r="B661" t="s">
        <v>722</v>
      </c>
      <c r="C661" s="37">
        <v>42779.493055555555</v>
      </c>
      <c r="D661" s="5" t="s">
        <v>75</v>
      </c>
      <c r="E661" s="2">
        <v>9325.5400000000009</v>
      </c>
      <c r="F661" s="2">
        <v>921.97</v>
      </c>
      <c r="G661" s="2">
        <v>30.77</v>
      </c>
      <c r="H661" s="2">
        <v>4.75</v>
      </c>
      <c r="I661" s="2">
        <v>0</v>
      </c>
      <c r="J661" s="2">
        <v>0</v>
      </c>
      <c r="K661" s="2">
        <v>0</v>
      </c>
      <c r="L661" s="2">
        <v>768</v>
      </c>
      <c r="M661" s="2">
        <v>519.79999999999995</v>
      </c>
      <c r="N661" s="2">
        <v>9338</v>
      </c>
      <c r="O661" s="2">
        <v>2.2200000000000002</v>
      </c>
      <c r="P661" s="2">
        <v>1945</v>
      </c>
      <c r="Q661" s="2">
        <v>0</v>
      </c>
      <c r="R661" s="3">
        <v>812625</v>
      </c>
      <c r="S661" s="3">
        <v>0</v>
      </c>
      <c r="T661" s="3">
        <v>-16785</v>
      </c>
      <c r="U661" s="3">
        <v>-649</v>
      </c>
      <c r="V661" s="3">
        <v>0</v>
      </c>
      <c r="W661" s="3">
        <v>1531597</v>
      </c>
      <c r="X661" s="3">
        <v>1120320</v>
      </c>
      <c r="Y661" s="4">
        <v>1</v>
      </c>
      <c r="Z661" s="4">
        <v>1.17</v>
      </c>
      <c r="AA661" s="5" t="s">
        <v>76</v>
      </c>
      <c r="AB661" s="3">
        <v>143244</v>
      </c>
      <c r="AC661" s="3">
        <v>15551114</v>
      </c>
      <c r="AD661" s="2">
        <v>6294.7250463999899</v>
      </c>
      <c r="AE661" s="3">
        <v>280784495</v>
      </c>
      <c r="AF661" s="3">
        <v>15845457</v>
      </c>
      <c r="AG661" s="3">
        <v>1743001</v>
      </c>
      <c r="AH661" s="3">
        <v>18539185</v>
      </c>
      <c r="AI661" s="4">
        <v>1.17</v>
      </c>
      <c r="AJ661" s="3">
        <v>1493649270</v>
      </c>
      <c r="AK661" s="3">
        <v>3916971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5140</v>
      </c>
      <c r="AR661" s="3">
        <v>5760</v>
      </c>
      <c r="AS661" s="3">
        <v>79896611</v>
      </c>
      <c r="AT661" s="2">
        <v>14279.194</v>
      </c>
      <c r="AV661" s="5" t="s">
        <v>1340</v>
      </c>
      <c r="BA661" s="3">
        <f t="shared" si="265"/>
        <v>5760</v>
      </c>
      <c r="BB661" s="3">
        <f t="shared" si="251"/>
        <v>5140</v>
      </c>
      <c r="BC661" s="3">
        <f t="shared" si="252"/>
        <v>5760</v>
      </c>
      <c r="BD661" s="3">
        <f t="shared" si="253"/>
        <v>5760</v>
      </c>
      <c r="BE661" s="3">
        <f t="shared" si="254"/>
        <v>79896611.232000008</v>
      </c>
      <c r="BF661" s="3">
        <f t="shared" si="266"/>
        <v>77569174.232000008</v>
      </c>
      <c r="BG661" s="2">
        <f t="shared" si="255"/>
        <v>14279.074779925964</v>
      </c>
      <c r="BH661" s="6">
        <f t="shared" si="256"/>
        <v>1.4999999999999999E-2</v>
      </c>
      <c r="BI661" s="3">
        <f t="shared" si="267"/>
        <v>31684411.086274698</v>
      </c>
      <c r="BJ661" s="3">
        <f t="shared" si="257"/>
        <v>7339444436.8819456</v>
      </c>
      <c r="BK661" s="3">
        <f t="shared" si="268"/>
        <v>0</v>
      </c>
      <c r="BL661" s="3">
        <f t="shared" si="269"/>
        <v>0</v>
      </c>
      <c r="BM661" s="3">
        <f t="shared" si="258"/>
        <v>0</v>
      </c>
      <c r="BN661" s="3">
        <f t="shared" si="259"/>
        <v>0</v>
      </c>
      <c r="BO661" s="3">
        <f t="shared" si="270"/>
        <v>0</v>
      </c>
      <c r="BP661" s="3">
        <f t="shared" si="271"/>
        <v>0</v>
      </c>
      <c r="BQ661" s="3">
        <f t="shared" si="260"/>
        <v>4562164392.1863461</v>
      </c>
      <c r="BR661" s="3">
        <f t="shared" si="272"/>
        <v>0</v>
      </c>
      <c r="BS661" s="3">
        <f t="shared" si="273"/>
        <v>0</v>
      </c>
      <c r="BT661" s="3">
        <f t="shared" si="261"/>
        <v>0</v>
      </c>
      <c r="BU661" s="3">
        <f t="shared" si="262"/>
        <v>0</v>
      </c>
      <c r="BV661" s="3">
        <f t="shared" si="263"/>
        <v>0</v>
      </c>
      <c r="BW661" s="3">
        <f t="shared" si="274"/>
        <v>0</v>
      </c>
      <c r="BX661" s="3">
        <f t="shared" si="264"/>
        <v>0</v>
      </c>
      <c r="BY661" s="3">
        <f t="shared" si="275"/>
        <v>64960118.532000005</v>
      </c>
    </row>
    <row r="662" spans="1:77" x14ac:dyDescent="0.25">
      <c r="A662">
        <v>241906</v>
      </c>
      <c r="B662" t="s">
        <v>723</v>
      </c>
      <c r="C662" s="37">
        <v>42779.493055555555</v>
      </c>
      <c r="D662" s="5" t="s">
        <v>75</v>
      </c>
      <c r="E662" s="2">
        <v>423.88</v>
      </c>
      <c r="F662" s="2">
        <v>3.98</v>
      </c>
      <c r="G662" s="2">
        <v>8.6</v>
      </c>
      <c r="H662" s="2">
        <v>0</v>
      </c>
      <c r="I662" s="2">
        <v>0</v>
      </c>
      <c r="J662" s="2">
        <v>0</v>
      </c>
      <c r="K662" s="2">
        <v>0</v>
      </c>
      <c r="L662" s="2">
        <v>24.85</v>
      </c>
      <c r="M662" s="2">
        <v>22.495000000000001</v>
      </c>
      <c r="N662" s="2">
        <v>312</v>
      </c>
      <c r="O662" s="2">
        <v>0</v>
      </c>
      <c r="P662" s="2">
        <v>64</v>
      </c>
      <c r="Q662" s="2">
        <v>0</v>
      </c>
      <c r="R662" s="3">
        <v>33248</v>
      </c>
      <c r="S662" s="3">
        <v>0</v>
      </c>
      <c r="T662" s="3">
        <v>-2674</v>
      </c>
      <c r="U662" s="3">
        <v>-104</v>
      </c>
      <c r="V662" s="3">
        <v>0</v>
      </c>
      <c r="W662" s="3">
        <v>40196</v>
      </c>
      <c r="X662" s="3">
        <v>45286</v>
      </c>
      <c r="Y662" s="4">
        <v>1</v>
      </c>
      <c r="Z662" s="4">
        <v>1.0900000000000001</v>
      </c>
      <c r="AA662" s="5" t="s">
        <v>75</v>
      </c>
      <c r="AB662" s="3">
        <v>219078</v>
      </c>
      <c r="AC662" s="3">
        <v>1727702</v>
      </c>
      <c r="AD662" s="2">
        <v>745.20151060000001</v>
      </c>
      <c r="AE662" s="3">
        <v>91812977</v>
      </c>
      <c r="AF662" s="3">
        <v>2504748</v>
      </c>
      <c r="AG662" s="3">
        <v>200380</v>
      </c>
      <c r="AH662" s="3">
        <v>2855413</v>
      </c>
      <c r="AI662" s="4">
        <v>1.1399999999999999</v>
      </c>
      <c r="AJ662" s="3">
        <v>237942627</v>
      </c>
      <c r="AK662" s="3">
        <v>186429</v>
      </c>
      <c r="AL662" s="3">
        <v>0</v>
      </c>
      <c r="AM662" s="3">
        <v>0</v>
      </c>
      <c r="AN662" s="3">
        <v>59086</v>
      </c>
      <c r="AO662" s="3">
        <v>0</v>
      </c>
      <c r="AP662" s="3">
        <v>0</v>
      </c>
      <c r="AQ662" s="3">
        <v>5140</v>
      </c>
      <c r="AR662" s="3">
        <v>5468</v>
      </c>
      <c r="AS662" s="3">
        <v>3908453</v>
      </c>
      <c r="AT662" s="2">
        <v>724.25699999999995</v>
      </c>
      <c r="AU662" s="2">
        <v>732.23400000000004</v>
      </c>
      <c r="AV662" s="5" t="s">
        <v>1960</v>
      </c>
      <c r="AW662" s="3">
        <v>0</v>
      </c>
      <c r="AX662" s="3">
        <v>2922</v>
      </c>
      <c r="AY662" s="3">
        <v>0</v>
      </c>
      <c r="AZ662" s="3">
        <v>124</v>
      </c>
      <c r="BA662" s="3">
        <f t="shared" si="265"/>
        <v>7076</v>
      </c>
      <c r="BB662" s="3">
        <f t="shared" si="251"/>
        <v>5140</v>
      </c>
      <c r="BC662" s="3">
        <f t="shared" si="252"/>
        <v>5468</v>
      </c>
      <c r="BD662" s="3">
        <f t="shared" si="253"/>
        <v>7076</v>
      </c>
      <c r="BE662" s="3">
        <f t="shared" si="254"/>
        <v>3908454.1843999997</v>
      </c>
      <c r="BF662" s="3">
        <f t="shared" si="266"/>
        <v>3837684.1843999997</v>
      </c>
      <c r="BG662" s="2">
        <f t="shared" si="255"/>
        <v>724.23769117445966</v>
      </c>
      <c r="BH662" s="6">
        <f t="shared" si="256"/>
        <v>1.4999999999999999E-2</v>
      </c>
      <c r="BI662" s="3">
        <f t="shared" si="267"/>
        <v>1705584.680017109</v>
      </c>
      <c r="BJ662" s="3">
        <f t="shared" si="257"/>
        <v>372258173.26367229</v>
      </c>
      <c r="BK662" s="3">
        <f t="shared" si="268"/>
        <v>0</v>
      </c>
      <c r="BL662" s="3">
        <f t="shared" si="269"/>
        <v>0</v>
      </c>
      <c r="BM662" s="3">
        <f t="shared" si="258"/>
        <v>0</v>
      </c>
      <c r="BN662" s="3">
        <f t="shared" si="259"/>
        <v>0</v>
      </c>
      <c r="BO662" s="3">
        <f t="shared" si="270"/>
        <v>0</v>
      </c>
      <c r="BP662" s="3">
        <f t="shared" si="271"/>
        <v>0</v>
      </c>
      <c r="BQ662" s="3">
        <f t="shared" si="260"/>
        <v>231393942.33023986</v>
      </c>
      <c r="BR662" s="3">
        <f t="shared" si="272"/>
        <v>6548684.6697601378</v>
      </c>
      <c r="BS662" s="3">
        <f t="shared" si="273"/>
        <v>5514.8816782901886</v>
      </c>
      <c r="BT662" s="3">
        <f t="shared" si="261"/>
        <v>269.06238200017856</v>
      </c>
      <c r="BU662" s="3">
        <f t="shared" si="262"/>
        <v>124</v>
      </c>
      <c r="BV662" s="3">
        <f t="shared" si="263"/>
        <v>114.11739697320635</v>
      </c>
      <c r="BW662" s="3">
        <f t="shared" si="274"/>
        <v>5276.7642813169823</v>
      </c>
      <c r="BX662" s="3">
        <f t="shared" si="264"/>
        <v>5276.7642813169823</v>
      </c>
      <c r="BY662" s="3">
        <f t="shared" si="275"/>
        <v>1529027.9143999997</v>
      </c>
    </row>
    <row r="663" spans="1:77" x14ac:dyDescent="0.25">
      <c r="A663">
        <v>43919</v>
      </c>
      <c r="B663" t="s">
        <v>724</v>
      </c>
      <c r="C663" s="37">
        <v>42779.493055555555</v>
      </c>
      <c r="D663" s="5" t="s">
        <v>75</v>
      </c>
      <c r="E663" s="2">
        <v>3967.538</v>
      </c>
      <c r="F663" s="2">
        <v>241.45</v>
      </c>
      <c r="G663" s="2">
        <v>41.426000000000002</v>
      </c>
      <c r="H663" s="2">
        <v>0</v>
      </c>
      <c r="I663" s="2">
        <v>0</v>
      </c>
      <c r="J663" s="2">
        <v>0</v>
      </c>
      <c r="K663" s="2">
        <v>0</v>
      </c>
      <c r="L663" s="2">
        <v>170.11199999999999</v>
      </c>
      <c r="M663" s="2">
        <v>210.684</v>
      </c>
      <c r="N663" s="2">
        <v>73.33</v>
      </c>
      <c r="O663" s="2">
        <v>0</v>
      </c>
      <c r="P663" s="2">
        <v>33.131999999999998</v>
      </c>
      <c r="Q663" s="2">
        <v>0</v>
      </c>
      <c r="R663" s="3">
        <v>385721</v>
      </c>
      <c r="S663" s="3">
        <v>0</v>
      </c>
      <c r="T663" s="3">
        <v>-22125</v>
      </c>
      <c r="U663" s="3">
        <v>-855</v>
      </c>
      <c r="V663" s="3">
        <v>0</v>
      </c>
      <c r="W663" s="3">
        <v>0</v>
      </c>
      <c r="X663" s="3">
        <v>18335</v>
      </c>
      <c r="Y663" s="4">
        <v>1</v>
      </c>
      <c r="Z663" s="4">
        <v>1.07</v>
      </c>
      <c r="AA663" s="5" t="s">
        <v>75</v>
      </c>
      <c r="AB663" s="3">
        <v>851612</v>
      </c>
      <c r="AC663" s="3">
        <v>1490540</v>
      </c>
      <c r="AD663" s="2">
        <v>1203.5058406000001</v>
      </c>
      <c r="AE663" s="3">
        <v>186182509</v>
      </c>
      <c r="AF663" s="3">
        <v>21029049</v>
      </c>
      <c r="AG663" s="3">
        <v>2313195</v>
      </c>
      <c r="AH663" s="3">
        <v>24603987</v>
      </c>
      <c r="AI663" s="4">
        <v>1.17</v>
      </c>
      <c r="AJ663" s="3">
        <v>1968932923</v>
      </c>
      <c r="AK663" s="3">
        <v>1482752</v>
      </c>
      <c r="AL663" s="3">
        <v>0</v>
      </c>
      <c r="AM663" s="3">
        <v>0</v>
      </c>
      <c r="AN663" s="3">
        <v>250000</v>
      </c>
      <c r="AO663" s="3">
        <v>0</v>
      </c>
      <c r="AP663" s="3">
        <v>0</v>
      </c>
      <c r="AQ663" s="3">
        <v>5140</v>
      </c>
      <c r="AR663" s="3">
        <v>5395</v>
      </c>
      <c r="AS663" s="3">
        <v>25417755</v>
      </c>
      <c r="AT663" s="2">
        <v>4759.317</v>
      </c>
      <c r="AU663" s="2">
        <v>4557.3180000000002</v>
      </c>
      <c r="AV663" s="5" t="s">
        <v>1420</v>
      </c>
      <c r="AW663" s="3">
        <v>0</v>
      </c>
      <c r="AX663" s="3">
        <v>743857</v>
      </c>
      <c r="AY663" s="3">
        <v>0</v>
      </c>
      <c r="AZ663" s="3">
        <v>31326</v>
      </c>
      <c r="BA663" s="3">
        <f t="shared" si="265"/>
        <v>5534</v>
      </c>
      <c r="BB663" s="3">
        <f t="shared" si="251"/>
        <v>5140</v>
      </c>
      <c r="BC663" s="3">
        <f t="shared" si="252"/>
        <v>5395</v>
      </c>
      <c r="BD663" s="3">
        <f t="shared" si="253"/>
        <v>5534</v>
      </c>
      <c r="BE663" s="3">
        <f t="shared" si="254"/>
        <v>25417754.888719998</v>
      </c>
      <c r="BF663" s="3">
        <f t="shared" si="266"/>
        <v>25054158.888719998</v>
      </c>
      <c r="BG663" s="2">
        <f t="shared" si="255"/>
        <v>4759.154496934133</v>
      </c>
      <c r="BH663" s="6">
        <f t="shared" si="256"/>
        <v>1.4999999999999999E-2</v>
      </c>
      <c r="BI663" s="3">
        <f t="shared" si="267"/>
        <v>7779075.2776691951</v>
      </c>
      <c r="BJ663" s="3">
        <f t="shared" si="257"/>
        <v>2446205411.4241443</v>
      </c>
      <c r="BK663" s="3">
        <f t="shared" si="268"/>
        <v>0</v>
      </c>
      <c r="BL663" s="3">
        <f t="shared" si="269"/>
        <v>0</v>
      </c>
      <c r="BM663" s="3">
        <f t="shared" si="258"/>
        <v>0</v>
      </c>
      <c r="BN663" s="3">
        <f t="shared" si="259"/>
        <v>0</v>
      </c>
      <c r="BO663" s="3">
        <f t="shared" si="270"/>
        <v>0</v>
      </c>
      <c r="BP663" s="3">
        <f t="shared" si="271"/>
        <v>0</v>
      </c>
      <c r="BQ663" s="3">
        <f t="shared" si="260"/>
        <v>1520549861.7704556</v>
      </c>
      <c r="BR663" s="3">
        <f t="shared" si="272"/>
        <v>448383061.2295444</v>
      </c>
      <c r="BS663" s="3">
        <f t="shared" si="273"/>
        <v>526781.50850387092</v>
      </c>
      <c r="BT663" s="3">
        <f t="shared" si="261"/>
        <v>375.36362659521643</v>
      </c>
      <c r="BU663" s="3">
        <f t="shared" si="262"/>
        <v>21071.260340154837</v>
      </c>
      <c r="BV663" s="3">
        <f t="shared" si="263"/>
        <v>5352.6031015204053</v>
      </c>
      <c r="BW663" s="3">
        <f t="shared" si="274"/>
        <v>500357.64506219572</v>
      </c>
      <c r="BX663" s="3">
        <f t="shared" si="264"/>
        <v>500357.64506219572</v>
      </c>
      <c r="BY663" s="3">
        <f t="shared" si="275"/>
        <v>5728425.6587199979</v>
      </c>
    </row>
    <row r="664" spans="1:77" x14ac:dyDescent="0.25">
      <c r="A664">
        <v>113903</v>
      </c>
      <c r="B664" t="s">
        <v>725</v>
      </c>
      <c r="C664" s="37">
        <v>42776.52847222222</v>
      </c>
      <c r="D664" s="5" t="s">
        <v>75</v>
      </c>
      <c r="E664" s="2">
        <v>351.86200000000002</v>
      </c>
      <c r="F664" s="2">
        <v>44.253</v>
      </c>
      <c r="G664" s="2">
        <v>8.3829999999999991</v>
      </c>
      <c r="H664" s="2">
        <v>0</v>
      </c>
      <c r="I664" s="2">
        <v>0</v>
      </c>
      <c r="J664" s="2">
        <v>0</v>
      </c>
      <c r="K664" s="2">
        <v>0</v>
      </c>
      <c r="L664" s="2">
        <v>59.606999999999999</v>
      </c>
      <c r="M664" s="2">
        <v>21.283000000000001</v>
      </c>
      <c r="N664" s="2">
        <v>197.988</v>
      </c>
      <c r="O664" s="2">
        <v>0</v>
      </c>
      <c r="P664" s="2">
        <v>3.161</v>
      </c>
      <c r="Q664" s="2">
        <v>0</v>
      </c>
      <c r="R664" s="3">
        <v>41566</v>
      </c>
      <c r="S664" s="3">
        <v>0</v>
      </c>
      <c r="T664" s="3">
        <v>-4343</v>
      </c>
      <c r="U664" s="3">
        <v>-168</v>
      </c>
      <c r="V664" s="3">
        <v>0</v>
      </c>
      <c r="W664" s="3">
        <v>73660</v>
      </c>
      <c r="X664" s="3">
        <v>2363</v>
      </c>
      <c r="Y664" s="4">
        <v>0.94330000000000003</v>
      </c>
      <c r="Z664" s="4">
        <v>1.04</v>
      </c>
      <c r="AA664" s="5" t="s">
        <v>76</v>
      </c>
      <c r="AB664" s="3">
        <v>11907</v>
      </c>
      <c r="AC664" s="3">
        <v>1933323</v>
      </c>
      <c r="AD664" s="2">
        <v>765.77443040000003</v>
      </c>
      <c r="AE664" s="3">
        <v>114556519</v>
      </c>
      <c r="AF664" s="3">
        <v>3829229</v>
      </c>
      <c r="AG664" s="3">
        <v>148980</v>
      </c>
      <c r="AH664" s="3">
        <v>4221773</v>
      </c>
      <c r="AI664" s="4">
        <v>1.04</v>
      </c>
      <c r="AJ664" s="3">
        <v>386411254</v>
      </c>
      <c r="AK664" s="3">
        <v>185892</v>
      </c>
      <c r="AL664" s="3">
        <v>0</v>
      </c>
      <c r="AM664" s="3">
        <v>0</v>
      </c>
      <c r="AN664" s="3">
        <v>98000</v>
      </c>
      <c r="AO664" s="3">
        <v>0</v>
      </c>
      <c r="AP664" s="3">
        <v>0</v>
      </c>
      <c r="AQ664" s="3">
        <v>4849</v>
      </c>
      <c r="AR664" s="3">
        <v>4986</v>
      </c>
      <c r="AS664" s="3">
        <v>4059558</v>
      </c>
      <c r="AT664" s="2">
        <v>803.21100000000001</v>
      </c>
      <c r="AU664" s="2">
        <v>888.14800000000002</v>
      </c>
      <c r="AV664" s="5" t="s">
        <v>1648</v>
      </c>
      <c r="AW664" s="3">
        <v>0</v>
      </c>
      <c r="AX664" s="3">
        <v>23710</v>
      </c>
      <c r="AY664" s="3">
        <v>0</v>
      </c>
      <c r="AZ664" s="3">
        <v>1012</v>
      </c>
      <c r="BA664" s="3">
        <f t="shared" si="265"/>
        <v>7475</v>
      </c>
      <c r="BB664" s="3">
        <f t="shared" si="251"/>
        <v>4849</v>
      </c>
      <c r="BC664" s="3">
        <f t="shared" si="252"/>
        <v>4986</v>
      </c>
      <c r="BD664" s="3">
        <f t="shared" si="253"/>
        <v>7475</v>
      </c>
      <c r="BE664" s="3">
        <f t="shared" si="254"/>
        <v>4059558.7397500002</v>
      </c>
      <c r="BF664" s="3">
        <f t="shared" si="266"/>
        <v>3948675.7397500002</v>
      </c>
      <c r="BG664" s="2">
        <f t="shared" si="255"/>
        <v>803.14023213112307</v>
      </c>
      <c r="BH664" s="6">
        <f t="shared" si="256"/>
        <v>1.4999999999999999E-2</v>
      </c>
      <c r="BI664" s="3">
        <f t="shared" si="267"/>
        <v>1854255.0873509913</v>
      </c>
      <c r="BJ664" s="3">
        <f t="shared" si="257"/>
        <v>412814079.31539726</v>
      </c>
      <c r="BK664" s="3">
        <f t="shared" si="268"/>
        <v>0</v>
      </c>
      <c r="BL664" s="3">
        <f t="shared" si="269"/>
        <v>0</v>
      </c>
      <c r="BM664" s="3">
        <f t="shared" si="258"/>
        <v>0</v>
      </c>
      <c r="BN664" s="3">
        <f t="shared" si="259"/>
        <v>0</v>
      </c>
      <c r="BO664" s="3">
        <f t="shared" si="270"/>
        <v>0</v>
      </c>
      <c r="BP664" s="3">
        <f t="shared" si="271"/>
        <v>0</v>
      </c>
      <c r="BQ664" s="3">
        <f t="shared" si="260"/>
        <v>256603304.16589382</v>
      </c>
      <c r="BR664" s="3">
        <f t="shared" si="272"/>
        <v>129807949.83410618</v>
      </c>
      <c r="BS664" s="3">
        <f t="shared" si="273"/>
        <v>50047.166499672239</v>
      </c>
      <c r="BT664" s="3">
        <f t="shared" si="261"/>
        <v>123.18251476185009</v>
      </c>
      <c r="BU664" s="3">
        <f t="shared" si="262"/>
        <v>1012</v>
      </c>
      <c r="BV664" s="3">
        <f t="shared" si="263"/>
        <v>1161.7446785906961</v>
      </c>
      <c r="BW664" s="3">
        <f t="shared" si="274"/>
        <v>47873.421821081538</v>
      </c>
      <c r="BX664" s="3">
        <f t="shared" si="264"/>
        <v>47873.421821081538</v>
      </c>
      <c r="BY664" s="3">
        <f t="shared" si="275"/>
        <v>414541.38076799968</v>
      </c>
    </row>
    <row r="665" spans="1:77" x14ac:dyDescent="0.25">
      <c r="A665">
        <v>152901</v>
      </c>
      <c r="B665" t="s">
        <v>726</v>
      </c>
      <c r="C665" s="37">
        <v>42779.493055555555</v>
      </c>
      <c r="D665" s="5" t="s">
        <v>75</v>
      </c>
      <c r="E665" s="2">
        <v>25173.35</v>
      </c>
      <c r="F665" s="2">
        <v>2394.6350000000002</v>
      </c>
      <c r="G665" s="2">
        <v>890.99400000000003</v>
      </c>
      <c r="H665" s="2">
        <v>15.207000000000001</v>
      </c>
      <c r="I665" s="2">
        <v>0</v>
      </c>
      <c r="J665" s="2">
        <v>0</v>
      </c>
      <c r="K665" s="2">
        <v>0</v>
      </c>
      <c r="L665" s="2">
        <v>1268.318</v>
      </c>
      <c r="M665" s="2">
        <v>911.51</v>
      </c>
      <c r="N665" s="2">
        <v>21290.243999999999</v>
      </c>
      <c r="O665" s="2">
        <v>9.3960000000000008</v>
      </c>
      <c r="P665" s="2">
        <v>878.04499999999996</v>
      </c>
      <c r="Q665" s="2">
        <v>0</v>
      </c>
      <c r="R665" s="3">
        <v>1867095</v>
      </c>
      <c r="S665" s="3">
        <v>0</v>
      </c>
      <c r="T665" s="3">
        <v>-107492</v>
      </c>
      <c r="U665" s="3">
        <v>-4154</v>
      </c>
      <c r="V665" s="3">
        <v>0</v>
      </c>
      <c r="W665" s="3">
        <v>1209226</v>
      </c>
      <c r="X665" s="3">
        <v>486525</v>
      </c>
      <c r="Y665" s="4">
        <v>1</v>
      </c>
      <c r="Z665" s="4">
        <v>1.1100000000000001</v>
      </c>
      <c r="AA665" s="5" t="s">
        <v>75</v>
      </c>
      <c r="AB665" s="3">
        <v>16544611</v>
      </c>
      <c r="AC665" s="3">
        <v>84493258</v>
      </c>
      <c r="AD665" s="2">
        <v>36324.367000699996</v>
      </c>
      <c r="AE665" s="3">
        <v>4272749623</v>
      </c>
      <c r="AF665" s="3">
        <v>104970201</v>
      </c>
      <c r="AG665" s="3">
        <v>0</v>
      </c>
      <c r="AH665" s="3">
        <v>111268413</v>
      </c>
      <c r="AI665" s="4">
        <v>1.06</v>
      </c>
      <c r="AJ665" s="3">
        <v>9565934080</v>
      </c>
      <c r="AK665" s="3">
        <v>10383164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5140</v>
      </c>
      <c r="AR665" s="3">
        <v>5541</v>
      </c>
      <c r="AS665" s="3">
        <v>195786014</v>
      </c>
      <c r="AT665" s="2">
        <v>36156.447</v>
      </c>
      <c r="AV665" s="5" t="s">
        <v>1323</v>
      </c>
      <c r="AX665" s="3">
        <v>0</v>
      </c>
      <c r="AZ665" s="3">
        <v>0</v>
      </c>
      <c r="BA665" s="3">
        <f t="shared" si="265"/>
        <v>5541</v>
      </c>
      <c r="BB665" s="3">
        <f t="shared" si="251"/>
        <v>5140</v>
      </c>
      <c r="BC665" s="3">
        <f t="shared" si="252"/>
        <v>5541</v>
      </c>
      <c r="BD665" s="3">
        <f t="shared" si="253"/>
        <v>5541</v>
      </c>
      <c r="BE665" s="3">
        <f t="shared" si="254"/>
        <v>195786014.67695999</v>
      </c>
      <c r="BF665" s="3">
        <f t="shared" si="266"/>
        <v>192817185.67695999</v>
      </c>
      <c r="BG665" s="2">
        <f t="shared" si="255"/>
        <v>36155.668009602443</v>
      </c>
      <c r="BH665" s="6">
        <f t="shared" si="256"/>
        <v>1.4999999999999999E-2</v>
      </c>
      <c r="BI665" s="3">
        <f t="shared" si="267"/>
        <v>90185461.12955296</v>
      </c>
      <c r="BJ665" s="3">
        <f t="shared" si="257"/>
        <v>18584013356.935658</v>
      </c>
      <c r="BK665" s="3">
        <f t="shared" si="268"/>
        <v>0</v>
      </c>
      <c r="BL665" s="3">
        <f t="shared" si="269"/>
        <v>0</v>
      </c>
      <c r="BM665" s="3">
        <f t="shared" si="258"/>
        <v>0</v>
      </c>
      <c r="BN665" s="3">
        <f t="shared" si="259"/>
        <v>0</v>
      </c>
      <c r="BO665" s="3">
        <f t="shared" si="270"/>
        <v>0</v>
      </c>
      <c r="BP665" s="3">
        <f t="shared" si="271"/>
        <v>0</v>
      </c>
      <c r="BQ665" s="3">
        <f t="shared" si="260"/>
        <v>11551735929.06798</v>
      </c>
      <c r="BR665" s="3">
        <f t="shared" si="272"/>
        <v>0</v>
      </c>
      <c r="BS665" s="3">
        <f t="shared" si="273"/>
        <v>0</v>
      </c>
      <c r="BT665" s="3">
        <f t="shared" si="261"/>
        <v>0</v>
      </c>
      <c r="BU665" s="3">
        <f t="shared" si="262"/>
        <v>0</v>
      </c>
      <c r="BV665" s="3">
        <f t="shared" si="263"/>
        <v>0</v>
      </c>
      <c r="BW665" s="3">
        <f t="shared" si="274"/>
        <v>0</v>
      </c>
      <c r="BX665" s="3">
        <f t="shared" si="264"/>
        <v>0</v>
      </c>
      <c r="BY665" s="3">
        <f t="shared" si="275"/>
        <v>100126673.87695999</v>
      </c>
    </row>
    <row r="666" spans="1:77" x14ac:dyDescent="0.25">
      <c r="A666">
        <v>152906</v>
      </c>
      <c r="B666" t="s">
        <v>727</v>
      </c>
      <c r="C666" s="37">
        <v>42779.493055555555</v>
      </c>
      <c r="D666" s="5" t="s">
        <v>75</v>
      </c>
      <c r="E666" s="2">
        <v>5270.2849999999999</v>
      </c>
      <c r="F666" s="2">
        <v>554.65499999999997</v>
      </c>
      <c r="G666" s="2">
        <v>30.57</v>
      </c>
      <c r="H666" s="2">
        <v>0</v>
      </c>
      <c r="I666" s="2">
        <v>0</v>
      </c>
      <c r="J666" s="2">
        <v>0</v>
      </c>
      <c r="K666" s="2">
        <v>0</v>
      </c>
      <c r="L666" s="2">
        <v>305.721</v>
      </c>
      <c r="M666" s="2">
        <v>235.90600000000001</v>
      </c>
      <c r="N666" s="2">
        <v>2144.2939999999999</v>
      </c>
      <c r="O666" s="2">
        <v>0.22</v>
      </c>
      <c r="P666" s="2">
        <v>134.167</v>
      </c>
      <c r="Q666" s="2">
        <v>0</v>
      </c>
      <c r="R666" s="3">
        <v>371065</v>
      </c>
      <c r="S666" s="3">
        <v>0</v>
      </c>
      <c r="T666" s="3">
        <v>-25487</v>
      </c>
      <c r="U666" s="3">
        <v>-985</v>
      </c>
      <c r="V666" s="3">
        <v>0</v>
      </c>
      <c r="W666" s="3">
        <v>389631</v>
      </c>
      <c r="X666" s="3">
        <v>69982</v>
      </c>
      <c r="Y666" s="4">
        <v>0.98</v>
      </c>
      <c r="Z666" s="4">
        <v>1.05</v>
      </c>
      <c r="AA666" s="5" t="s">
        <v>75</v>
      </c>
      <c r="AB666" s="3">
        <v>142286</v>
      </c>
      <c r="AC666" s="3">
        <v>4605675</v>
      </c>
      <c r="AD666" s="2">
        <v>1947.9500419000001</v>
      </c>
      <c r="AE666" s="3">
        <v>150899462</v>
      </c>
      <c r="AF666" s="3">
        <v>23021261</v>
      </c>
      <c r="AG666" s="3">
        <v>0</v>
      </c>
      <c r="AH666" s="3">
        <v>24430726</v>
      </c>
      <c r="AI666" s="4">
        <v>1.04</v>
      </c>
      <c r="AJ666" s="3">
        <v>2268093526</v>
      </c>
      <c r="AK666" s="3">
        <v>2138188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5037</v>
      </c>
      <c r="AR666" s="3">
        <v>5216</v>
      </c>
      <c r="AS666" s="3">
        <v>35902607</v>
      </c>
      <c r="AT666" s="2">
        <v>6862.0690000000004</v>
      </c>
      <c r="AU666" s="2">
        <v>6862.0690000000004</v>
      </c>
      <c r="AV666" s="5" t="s">
        <v>1749</v>
      </c>
      <c r="AW666" s="3">
        <v>0</v>
      </c>
      <c r="AX666" s="3">
        <v>0</v>
      </c>
      <c r="AY666" s="3">
        <v>0</v>
      </c>
      <c r="AZ666" s="3">
        <v>0</v>
      </c>
      <c r="BA666" s="3">
        <f t="shared" si="265"/>
        <v>5216</v>
      </c>
      <c r="BB666" s="3">
        <f t="shared" si="251"/>
        <v>5037</v>
      </c>
      <c r="BC666" s="3">
        <f t="shared" si="252"/>
        <v>5216</v>
      </c>
      <c r="BD666" s="3">
        <f t="shared" si="253"/>
        <v>5216</v>
      </c>
      <c r="BE666" s="3">
        <f t="shared" si="254"/>
        <v>35902607.280320004</v>
      </c>
      <c r="BF666" s="3">
        <f t="shared" si="266"/>
        <v>35167398.280320004</v>
      </c>
      <c r="BG666" s="2">
        <f t="shared" si="255"/>
        <v>6862.0150793659313</v>
      </c>
      <c r="BH666" s="6">
        <f t="shared" si="256"/>
        <v>1.4999999999999999E-2</v>
      </c>
      <c r="BI666" s="3">
        <f t="shared" si="267"/>
        <v>14587384.667388717</v>
      </c>
      <c r="BJ666" s="3">
        <f t="shared" si="257"/>
        <v>3527075750.7940888</v>
      </c>
      <c r="BK666" s="3">
        <f t="shared" si="268"/>
        <v>0</v>
      </c>
      <c r="BL666" s="3">
        <f t="shared" si="269"/>
        <v>0</v>
      </c>
      <c r="BM666" s="3">
        <f t="shared" si="258"/>
        <v>0</v>
      </c>
      <c r="BN666" s="3">
        <f t="shared" si="259"/>
        <v>0</v>
      </c>
      <c r="BO666" s="3">
        <f t="shared" si="270"/>
        <v>0</v>
      </c>
      <c r="BP666" s="3">
        <f t="shared" si="271"/>
        <v>0</v>
      </c>
      <c r="BQ666" s="3">
        <f t="shared" si="260"/>
        <v>2192413817.8574152</v>
      </c>
      <c r="BR666" s="3">
        <f t="shared" si="272"/>
        <v>75679708.142584801</v>
      </c>
      <c r="BS666" s="3">
        <f t="shared" si="273"/>
        <v>0</v>
      </c>
      <c r="BT666" s="3">
        <f t="shared" si="261"/>
        <v>0</v>
      </c>
      <c r="BU666" s="3">
        <f t="shared" si="262"/>
        <v>0</v>
      </c>
      <c r="BV666" s="3">
        <f t="shared" si="263"/>
        <v>0</v>
      </c>
      <c r="BW666" s="3">
        <f t="shared" si="274"/>
        <v>0</v>
      </c>
      <c r="BX666" s="3">
        <f t="shared" si="264"/>
        <v>0</v>
      </c>
      <c r="BY666" s="3">
        <f t="shared" si="275"/>
        <v>13675290.725520004</v>
      </c>
    </row>
    <row r="667" spans="1:77" x14ac:dyDescent="0.25">
      <c r="A667">
        <v>127905</v>
      </c>
      <c r="B667" t="s">
        <v>728</v>
      </c>
      <c r="C667" s="37">
        <v>42779.493055555555</v>
      </c>
      <c r="D667" s="5" t="s">
        <v>75</v>
      </c>
      <c r="E667" s="2">
        <v>130</v>
      </c>
      <c r="F667" s="2">
        <v>9.9909999999999997</v>
      </c>
      <c r="G667" s="2">
        <v>4.7279999999999998</v>
      </c>
      <c r="H667" s="2">
        <v>0</v>
      </c>
      <c r="I667" s="2">
        <v>0</v>
      </c>
      <c r="J667" s="2">
        <v>0</v>
      </c>
      <c r="K667" s="2">
        <v>0</v>
      </c>
      <c r="L667" s="2">
        <v>12.949</v>
      </c>
      <c r="M667" s="2">
        <v>3.5259999999999998</v>
      </c>
      <c r="N667" s="2">
        <v>89.797999999999902</v>
      </c>
      <c r="O667" s="2">
        <v>0</v>
      </c>
      <c r="P667" s="2">
        <v>0</v>
      </c>
      <c r="Q667" s="2">
        <v>0</v>
      </c>
      <c r="R667" s="3">
        <v>9169</v>
      </c>
      <c r="S667" s="3">
        <v>0</v>
      </c>
      <c r="T667" s="3">
        <v>-971</v>
      </c>
      <c r="U667" s="3">
        <v>-38</v>
      </c>
      <c r="V667" s="3">
        <v>0</v>
      </c>
      <c r="W667" s="3">
        <v>27330</v>
      </c>
      <c r="X667" s="3">
        <v>0</v>
      </c>
      <c r="Y667" s="4">
        <v>1</v>
      </c>
      <c r="Z667" s="4">
        <v>1.05</v>
      </c>
      <c r="AA667" s="5" t="s">
        <v>75</v>
      </c>
      <c r="AB667" s="3">
        <v>149807</v>
      </c>
      <c r="AC667" s="3">
        <v>794026</v>
      </c>
      <c r="AD667" s="2">
        <v>333.68488610000003</v>
      </c>
      <c r="AE667" s="3">
        <v>29553297</v>
      </c>
      <c r="AF667" s="3">
        <v>927022</v>
      </c>
      <c r="AG667" s="3">
        <v>101973</v>
      </c>
      <c r="AH667" s="3">
        <v>1084616</v>
      </c>
      <c r="AI667" s="4">
        <v>1.17</v>
      </c>
      <c r="AJ667" s="3">
        <v>86378608</v>
      </c>
      <c r="AK667" s="3">
        <v>41911</v>
      </c>
      <c r="AL667" s="3">
        <v>0</v>
      </c>
      <c r="AM667" s="3">
        <v>0</v>
      </c>
      <c r="AN667" s="3">
        <v>29000</v>
      </c>
      <c r="AO667" s="3">
        <v>0</v>
      </c>
      <c r="AP667" s="3">
        <v>0</v>
      </c>
      <c r="AQ667" s="3">
        <v>5140</v>
      </c>
      <c r="AR667" s="3">
        <v>5322</v>
      </c>
      <c r="AS667" s="3">
        <v>1353212</v>
      </c>
      <c r="AT667" s="2">
        <v>251.983</v>
      </c>
      <c r="AU667" s="2">
        <v>267.53500000000003</v>
      </c>
      <c r="AV667" s="5" t="s">
        <v>1603</v>
      </c>
      <c r="AW667" s="3">
        <v>0</v>
      </c>
      <c r="AX667" s="3">
        <v>823</v>
      </c>
      <c r="AY667" s="3">
        <v>0</v>
      </c>
      <c r="AZ667" s="3">
        <v>0</v>
      </c>
      <c r="BA667" s="3">
        <f t="shared" si="265"/>
        <v>7278</v>
      </c>
      <c r="BB667" s="3">
        <f t="shared" si="251"/>
        <v>5140</v>
      </c>
      <c r="BC667" s="3">
        <f t="shared" si="252"/>
        <v>5322</v>
      </c>
      <c r="BD667" s="3">
        <f t="shared" si="253"/>
        <v>7278</v>
      </c>
      <c r="BE667" s="3">
        <f t="shared" si="254"/>
        <v>1353213.1662599996</v>
      </c>
      <c r="BF667" s="3">
        <f t="shared" si="266"/>
        <v>1317685.1662599996</v>
      </c>
      <c r="BG667" s="2">
        <f t="shared" si="255"/>
        <v>251.97554182645632</v>
      </c>
      <c r="BH667" s="6">
        <f t="shared" si="256"/>
        <v>1.4999999999999999E-2</v>
      </c>
      <c r="BI667" s="3">
        <f t="shared" si="267"/>
        <v>670805.82199420338</v>
      </c>
      <c r="BJ667" s="3">
        <f t="shared" si="257"/>
        <v>129515428.49879855</v>
      </c>
      <c r="BK667" s="3">
        <f t="shared" si="268"/>
        <v>0</v>
      </c>
      <c r="BL667" s="3">
        <f t="shared" si="269"/>
        <v>0</v>
      </c>
      <c r="BM667" s="3">
        <f t="shared" si="258"/>
        <v>0</v>
      </c>
      <c r="BN667" s="3">
        <f t="shared" si="259"/>
        <v>0</v>
      </c>
      <c r="BO667" s="3">
        <f t="shared" si="270"/>
        <v>0</v>
      </c>
      <c r="BP667" s="3">
        <f t="shared" si="271"/>
        <v>0</v>
      </c>
      <c r="BQ667" s="3">
        <f t="shared" si="260"/>
        <v>80506185.613552794</v>
      </c>
      <c r="BR667" s="3">
        <f t="shared" si="272"/>
        <v>5872422.3864472061</v>
      </c>
      <c r="BS667" s="3">
        <f t="shared" si="273"/>
        <v>6932.6022018458661</v>
      </c>
      <c r="BT667" s="3">
        <f t="shared" si="261"/>
        <v>377.18104348243259</v>
      </c>
      <c r="BU667" s="3">
        <f t="shared" si="262"/>
        <v>0</v>
      </c>
      <c r="BV667" s="3">
        <f t="shared" si="263"/>
        <v>185.36096079490815</v>
      </c>
      <c r="BW667" s="3">
        <f t="shared" si="274"/>
        <v>6747.2412410509578</v>
      </c>
      <c r="BX667" s="3">
        <f t="shared" si="264"/>
        <v>6747.2412410509578</v>
      </c>
      <c r="BY667" s="3">
        <f t="shared" si="275"/>
        <v>489427.08625999966</v>
      </c>
    </row>
    <row r="668" spans="1:77" x14ac:dyDescent="0.25">
      <c r="A668">
        <v>3903</v>
      </c>
      <c r="B668" t="s">
        <v>729</v>
      </c>
      <c r="C668" s="37">
        <v>42779.493055555555</v>
      </c>
      <c r="D668" s="5" t="s">
        <v>75</v>
      </c>
      <c r="E668" s="2">
        <v>6743.3289999999997</v>
      </c>
      <c r="F668" s="2">
        <v>936.53899999999999</v>
      </c>
      <c r="G668" s="2">
        <v>33.408000000000001</v>
      </c>
      <c r="H668" s="2">
        <v>10.614000000000001</v>
      </c>
      <c r="I668" s="2">
        <v>0</v>
      </c>
      <c r="J668" s="2">
        <v>0</v>
      </c>
      <c r="K668" s="2">
        <v>0</v>
      </c>
      <c r="L668" s="2">
        <v>444.459</v>
      </c>
      <c r="M668" s="2">
        <v>375.3</v>
      </c>
      <c r="N668" s="2">
        <v>6762.7749999999996</v>
      </c>
      <c r="O668" s="2">
        <v>1.4490000000000001</v>
      </c>
      <c r="P668" s="2">
        <v>1334.7149999999999</v>
      </c>
      <c r="Q668" s="2">
        <v>0</v>
      </c>
      <c r="R668" s="3">
        <v>549365</v>
      </c>
      <c r="S668" s="3">
        <v>0</v>
      </c>
      <c r="T668" s="3">
        <v>-25342</v>
      </c>
      <c r="U668" s="3">
        <v>-980</v>
      </c>
      <c r="V668" s="3">
        <v>0</v>
      </c>
      <c r="W668" s="3">
        <v>742173</v>
      </c>
      <c r="X668" s="3">
        <v>715274</v>
      </c>
      <c r="Y668" s="4">
        <v>1</v>
      </c>
      <c r="Z668" s="4">
        <v>1.06</v>
      </c>
      <c r="AA668" s="5" t="s">
        <v>75</v>
      </c>
      <c r="AB668" s="3">
        <v>2089729</v>
      </c>
      <c r="AC668" s="3">
        <v>21557261</v>
      </c>
      <c r="AD668" s="2">
        <v>9279.2151238000006</v>
      </c>
      <c r="AE668" s="3">
        <v>1237723238</v>
      </c>
      <c r="AF668" s="3">
        <v>21588912</v>
      </c>
      <c r="AG668" s="3">
        <v>2374780</v>
      </c>
      <c r="AH668" s="3">
        <v>25259027</v>
      </c>
      <c r="AI668" s="4">
        <v>1.17</v>
      </c>
      <c r="AJ668" s="3">
        <v>2255178643</v>
      </c>
      <c r="AK668" s="3">
        <v>2953330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5140</v>
      </c>
      <c r="AR668" s="3">
        <v>5359</v>
      </c>
      <c r="AS668" s="3">
        <v>54285270</v>
      </c>
      <c r="AT668" s="2">
        <v>10104.415999999999</v>
      </c>
      <c r="AV668" s="5" t="s">
        <v>1276</v>
      </c>
      <c r="BA668" s="3">
        <f t="shared" si="265"/>
        <v>5359</v>
      </c>
      <c r="BB668" s="3">
        <f t="shared" si="251"/>
        <v>5140</v>
      </c>
      <c r="BC668" s="3">
        <f t="shared" si="252"/>
        <v>5359</v>
      </c>
      <c r="BD668" s="3">
        <f t="shared" si="253"/>
        <v>5359</v>
      </c>
      <c r="BE668" s="3">
        <f t="shared" si="254"/>
        <v>54285270.487360001</v>
      </c>
      <c r="BF668" s="3">
        <f t="shared" si="266"/>
        <v>53019074.487360001</v>
      </c>
      <c r="BG668" s="2">
        <f t="shared" si="255"/>
        <v>10104.22960325647</v>
      </c>
      <c r="BH668" s="6">
        <f t="shared" si="256"/>
        <v>1.4999999999999999E-2</v>
      </c>
      <c r="BI668" s="3">
        <f t="shared" si="267"/>
        <v>22796112.511907388</v>
      </c>
      <c r="BJ668" s="3">
        <f t="shared" si="257"/>
        <v>5193574016.0738258</v>
      </c>
      <c r="BK668" s="3">
        <f t="shared" si="268"/>
        <v>0</v>
      </c>
      <c r="BL668" s="3">
        <f t="shared" si="269"/>
        <v>0</v>
      </c>
      <c r="BM668" s="3">
        <f t="shared" si="258"/>
        <v>0</v>
      </c>
      <c r="BN668" s="3">
        <f t="shared" si="259"/>
        <v>0</v>
      </c>
      <c r="BO668" s="3">
        <f t="shared" si="270"/>
        <v>0</v>
      </c>
      <c r="BP668" s="3">
        <f t="shared" si="271"/>
        <v>0</v>
      </c>
      <c r="BQ668" s="3">
        <f t="shared" si="260"/>
        <v>3228301358.2404423</v>
      </c>
      <c r="BR668" s="3">
        <f t="shared" si="272"/>
        <v>0</v>
      </c>
      <c r="BS668" s="3">
        <f t="shared" si="273"/>
        <v>0</v>
      </c>
      <c r="BT668" s="3">
        <f t="shared" si="261"/>
        <v>0</v>
      </c>
      <c r="BU668" s="3">
        <f t="shared" si="262"/>
        <v>0</v>
      </c>
      <c r="BV668" s="3">
        <f t="shared" si="263"/>
        <v>0</v>
      </c>
      <c r="BW668" s="3">
        <f t="shared" si="274"/>
        <v>0</v>
      </c>
      <c r="BX668" s="3">
        <f t="shared" si="264"/>
        <v>0</v>
      </c>
      <c r="BY668" s="3">
        <f t="shared" si="275"/>
        <v>31733484.057360001</v>
      </c>
    </row>
    <row r="669" spans="1:77" x14ac:dyDescent="0.25">
      <c r="A669">
        <v>28903</v>
      </c>
      <c r="B669" t="s">
        <v>730</v>
      </c>
      <c r="C669" s="37">
        <v>42779.493055555555</v>
      </c>
      <c r="D669" s="5" t="s">
        <v>75</v>
      </c>
      <c r="E669" s="2">
        <v>1190.646</v>
      </c>
      <c r="F669" s="2">
        <v>83.86</v>
      </c>
      <c r="G669" s="2">
        <v>50</v>
      </c>
      <c r="H669" s="2">
        <v>0</v>
      </c>
      <c r="I669" s="2">
        <v>0</v>
      </c>
      <c r="J669" s="2">
        <v>0</v>
      </c>
      <c r="K669" s="2">
        <v>0</v>
      </c>
      <c r="L669" s="2">
        <v>53</v>
      </c>
      <c r="M669" s="2">
        <v>63.5</v>
      </c>
      <c r="N669" s="2">
        <v>1024</v>
      </c>
      <c r="O669" s="2">
        <v>0.26300000000000001</v>
      </c>
      <c r="P669" s="2">
        <v>157</v>
      </c>
      <c r="Q669" s="2">
        <v>0</v>
      </c>
      <c r="R669" s="3">
        <v>100100</v>
      </c>
      <c r="S669" s="3">
        <v>0</v>
      </c>
      <c r="T669" s="3">
        <v>-4781</v>
      </c>
      <c r="U669" s="3">
        <v>-185</v>
      </c>
      <c r="V669" s="3">
        <v>0</v>
      </c>
      <c r="W669" s="3">
        <v>31462</v>
      </c>
      <c r="X669" s="3">
        <v>92661</v>
      </c>
      <c r="Y669" s="4">
        <v>0.97899999999999998</v>
      </c>
      <c r="Z669" s="4">
        <v>1.0900000000000001</v>
      </c>
      <c r="AA669" s="5" t="s">
        <v>75</v>
      </c>
      <c r="AB669" s="3">
        <v>32827</v>
      </c>
      <c r="AC669" s="3">
        <v>4206920</v>
      </c>
      <c r="AD669" s="2">
        <v>1729.6745433999999</v>
      </c>
      <c r="AE669" s="3">
        <v>118717896</v>
      </c>
      <c r="AF669" s="3">
        <v>4624711</v>
      </c>
      <c r="AG669" s="3">
        <v>0</v>
      </c>
      <c r="AH669" s="3">
        <v>4908146</v>
      </c>
      <c r="AI669" s="4">
        <v>1.0389999999999999</v>
      </c>
      <c r="AJ669" s="3">
        <v>425409217</v>
      </c>
      <c r="AK669" s="3">
        <v>510579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5032</v>
      </c>
      <c r="AR669" s="3">
        <v>5354</v>
      </c>
      <c r="AS669" s="3">
        <v>9745734</v>
      </c>
      <c r="AT669" s="2">
        <v>1854.0989999999999</v>
      </c>
      <c r="AV669" s="5" t="s">
        <v>1368</v>
      </c>
      <c r="AX669" s="3">
        <v>0</v>
      </c>
      <c r="AZ669" s="3">
        <v>0</v>
      </c>
      <c r="BA669" s="3">
        <f t="shared" si="265"/>
        <v>5902</v>
      </c>
      <c r="BB669" s="3">
        <f t="shared" si="251"/>
        <v>5032</v>
      </c>
      <c r="BC669" s="3">
        <f t="shared" si="252"/>
        <v>5354</v>
      </c>
      <c r="BD669" s="3">
        <f t="shared" si="253"/>
        <v>5902</v>
      </c>
      <c r="BE669" s="3">
        <f t="shared" si="254"/>
        <v>9745733.6166599989</v>
      </c>
      <c r="BF669" s="3">
        <f t="shared" si="266"/>
        <v>9618952.6166599989</v>
      </c>
      <c r="BG669" s="2">
        <f t="shared" si="255"/>
        <v>1854.0741918258586</v>
      </c>
      <c r="BH669" s="6">
        <f t="shared" si="256"/>
        <v>1.4999999999999999E-2</v>
      </c>
      <c r="BI669" s="3">
        <f t="shared" si="267"/>
        <v>4034094.1713581337</v>
      </c>
      <c r="BJ669" s="3">
        <f t="shared" si="257"/>
        <v>952994134.59849131</v>
      </c>
      <c r="BK669" s="3">
        <f t="shared" si="268"/>
        <v>0</v>
      </c>
      <c r="BL669" s="3">
        <f t="shared" si="269"/>
        <v>0</v>
      </c>
      <c r="BM669" s="3">
        <f t="shared" si="258"/>
        <v>0</v>
      </c>
      <c r="BN669" s="3">
        <f t="shared" si="259"/>
        <v>0</v>
      </c>
      <c r="BO669" s="3">
        <f t="shared" si="270"/>
        <v>0</v>
      </c>
      <c r="BP669" s="3">
        <f t="shared" si="271"/>
        <v>0</v>
      </c>
      <c r="BQ669" s="3">
        <f t="shared" si="260"/>
        <v>592376704.28836179</v>
      </c>
      <c r="BR669" s="3">
        <f t="shared" si="272"/>
        <v>0</v>
      </c>
      <c r="BS669" s="3">
        <f t="shared" si="273"/>
        <v>0</v>
      </c>
      <c r="BT669" s="3">
        <f t="shared" si="261"/>
        <v>0</v>
      </c>
      <c r="BU669" s="3">
        <f t="shared" si="262"/>
        <v>0</v>
      </c>
      <c r="BV669" s="3">
        <f t="shared" si="263"/>
        <v>0</v>
      </c>
      <c r="BW669" s="3">
        <f t="shared" si="274"/>
        <v>0</v>
      </c>
      <c r="BX669" s="3">
        <f t="shared" si="264"/>
        <v>0</v>
      </c>
      <c r="BY669" s="3">
        <f t="shared" si="275"/>
        <v>5580977.3822299987</v>
      </c>
    </row>
    <row r="670" spans="1:77" x14ac:dyDescent="0.25">
      <c r="A670">
        <v>100907</v>
      </c>
      <c r="B670" t="s">
        <v>731</v>
      </c>
      <c r="C670" s="37">
        <v>42779.493055555555</v>
      </c>
      <c r="D670" s="5" t="s">
        <v>75</v>
      </c>
      <c r="E670" s="2">
        <v>3234.7</v>
      </c>
      <c r="F670" s="2">
        <v>343.81</v>
      </c>
      <c r="G670" s="2">
        <v>15</v>
      </c>
      <c r="H670" s="2">
        <v>0</v>
      </c>
      <c r="I670" s="2">
        <v>0</v>
      </c>
      <c r="J670" s="2">
        <v>0</v>
      </c>
      <c r="K670" s="2">
        <v>0</v>
      </c>
      <c r="L670" s="2">
        <v>275</v>
      </c>
      <c r="M670" s="2">
        <v>180</v>
      </c>
      <c r="N670" s="2">
        <v>1125</v>
      </c>
      <c r="O670" s="2">
        <v>0.4</v>
      </c>
      <c r="P670" s="2">
        <v>80</v>
      </c>
      <c r="Q670" s="2">
        <v>0</v>
      </c>
      <c r="R670" s="3">
        <v>288750</v>
      </c>
      <c r="S670" s="3">
        <v>0</v>
      </c>
      <c r="T670" s="3">
        <v>-11439</v>
      </c>
      <c r="U670" s="3">
        <v>-442</v>
      </c>
      <c r="V670" s="3">
        <v>0</v>
      </c>
      <c r="W670" s="3">
        <v>273484</v>
      </c>
      <c r="X670" s="3">
        <v>44768</v>
      </c>
      <c r="Y670" s="4">
        <v>0.98</v>
      </c>
      <c r="Z670" s="4">
        <v>1.0900000000000001</v>
      </c>
      <c r="AA670" s="5" t="s">
        <v>75</v>
      </c>
      <c r="AB670" s="3">
        <v>488523</v>
      </c>
      <c r="AC670" s="3">
        <v>6863774</v>
      </c>
      <c r="AD670" s="2">
        <v>2884.6200481999999</v>
      </c>
      <c r="AE670" s="3">
        <v>185568203</v>
      </c>
      <c r="AF670" s="3">
        <v>10705803</v>
      </c>
      <c r="AG670" s="3">
        <v>0</v>
      </c>
      <c r="AH670" s="3">
        <v>11361260</v>
      </c>
      <c r="AI670" s="4">
        <v>1.04</v>
      </c>
      <c r="AJ670" s="3">
        <v>1017944249</v>
      </c>
      <c r="AK670" s="3">
        <v>1453865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5037</v>
      </c>
      <c r="AR670" s="3">
        <v>5359</v>
      </c>
      <c r="AS670" s="3">
        <v>24175681</v>
      </c>
      <c r="AT670" s="2">
        <v>4549.3519999999999</v>
      </c>
      <c r="AV670" s="5" t="s">
        <v>1331</v>
      </c>
      <c r="AX670" s="3">
        <v>0</v>
      </c>
      <c r="AZ670" s="3">
        <v>0</v>
      </c>
      <c r="BA670" s="3">
        <f t="shared" si="265"/>
        <v>5596</v>
      </c>
      <c r="BB670" s="3">
        <f t="shared" si="251"/>
        <v>5037</v>
      </c>
      <c r="BC670" s="3">
        <f t="shared" si="252"/>
        <v>5359</v>
      </c>
      <c r="BD670" s="3">
        <f t="shared" si="253"/>
        <v>5596</v>
      </c>
      <c r="BE670" s="3">
        <f t="shared" si="254"/>
        <v>24175680.103999998</v>
      </c>
      <c r="BF670" s="3">
        <f t="shared" si="266"/>
        <v>23624885.103999998</v>
      </c>
      <c r="BG670" s="2">
        <f t="shared" si="255"/>
        <v>4549.3596599788179</v>
      </c>
      <c r="BH670" s="6">
        <f t="shared" si="256"/>
        <v>1.4999999999999999E-2</v>
      </c>
      <c r="BI670" s="3">
        <f t="shared" si="267"/>
        <v>10141507.292047597</v>
      </c>
      <c r="BJ670" s="3">
        <f t="shared" si="257"/>
        <v>2338370865.2291126</v>
      </c>
      <c r="BK670" s="3">
        <f t="shared" si="268"/>
        <v>0</v>
      </c>
      <c r="BL670" s="3">
        <f t="shared" si="269"/>
        <v>0</v>
      </c>
      <c r="BM670" s="3">
        <f t="shared" si="258"/>
        <v>0</v>
      </c>
      <c r="BN670" s="3">
        <f t="shared" si="259"/>
        <v>0</v>
      </c>
      <c r="BO670" s="3">
        <f t="shared" si="270"/>
        <v>0</v>
      </c>
      <c r="BP670" s="3">
        <f t="shared" si="271"/>
        <v>0</v>
      </c>
      <c r="BQ670" s="3">
        <f t="shared" si="260"/>
        <v>1453520411.3632324</v>
      </c>
      <c r="BR670" s="3">
        <f t="shared" si="272"/>
        <v>0</v>
      </c>
      <c r="BS670" s="3">
        <f t="shared" si="273"/>
        <v>0</v>
      </c>
      <c r="BT670" s="3">
        <f t="shared" si="261"/>
        <v>0</v>
      </c>
      <c r="BU670" s="3">
        <f t="shared" si="262"/>
        <v>0</v>
      </c>
      <c r="BV670" s="3">
        <f t="shared" si="263"/>
        <v>0</v>
      </c>
      <c r="BW670" s="3">
        <f t="shared" si="274"/>
        <v>0</v>
      </c>
      <c r="BX670" s="3">
        <f t="shared" si="264"/>
        <v>0</v>
      </c>
      <c r="BY670" s="3">
        <f t="shared" si="275"/>
        <v>14199826.463799998</v>
      </c>
    </row>
    <row r="671" spans="1:77" x14ac:dyDescent="0.25">
      <c r="A671">
        <v>57805</v>
      </c>
      <c r="B671" t="s">
        <v>732</v>
      </c>
      <c r="C671" s="37">
        <v>42776.52847222222</v>
      </c>
      <c r="D671" s="5" t="s">
        <v>76</v>
      </c>
      <c r="E671" s="2">
        <v>193.20500000000001</v>
      </c>
      <c r="F671" s="2">
        <v>23.224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178</v>
      </c>
      <c r="O671" s="2">
        <v>0</v>
      </c>
      <c r="P671" s="2">
        <v>83.462000000000003</v>
      </c>
      <c r="Q671" s="2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53958</v>
      </c>
      <c r="Y671" s="4">
        <v>0</v>
      </c>
      <c r="Z671" s="4">
        <v>1</v>
      </c>
      <c r="AA671" s="5" t="s">
        <v>75</v>
      </c>
      <c r="AB671" s="3">
        <v>0</v>
      </c>
      <c r="AC671" s="3">
        <v>0</v>
      </c>
      <c r="AD671" s="2">
        <v>0</v>
      </c>
      <c r="AE671" s="3">
        <v>0</v>
      </c>
      <c r="AF671" s="3">
        <v>0</v>
      </c>
      <c r="AG671" s="3">
        <v>0</v>
      </c>
      <c r="AH671" s="3">
        <v>0</v>
      </c>
      <c r="AI671" s="4">
        <v>0</v>
      </c>
      <c r="AJ671" s="3">
        <v>0</v>
      </c>
      <c r="AK671" s="3">
        <v>79605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5050</v>
      </c>
      <c r="AR671" s="3">
        <v>5334</v>
      </c>
      <c r="AS671" s="3">
        <v>1683325</v>
      </c>
      <c r="AT671" s="2">
        <v>324.46699999999998</v>
      </c>
      <c r="AV671" s="5" t="s">
        <v>2031</v>
      </c>
      <c r="AX671" s="3">
        <v>0</v>
      </c>
      <c r="AZ671" s="3">
        <v>0</v>
      </c>
      <c r="BA671" s="3">
        <f t="shared" si="265"/>
        <v>6465</v>
      </c>
      <c r="BB671" s="3">
        <f t="shared" si="251"/>
        <v>5050</v>
      </c>
      <c r="BC671" s="3">
        <f t="shared" si="252"/>
        <v>5335</v>
      </c>
      <c r="BD671" s="3">
        <f t="shared" si="253"/>
        <v>6465</v>
      </c>
      <c r="BE671" s="3">
        <f t="shared" si="254"/>
        <v>1683325.6680000001</v>
      </c>
      <c r="BF671" s="3">
        <f t="shared" si="266"/>
        <v>1683325.6680000001</v>
      </c>
      <c r="BG671" s="2">
        <f t="shared" si="255"/>
        <v>324.42838832258485</v>
      </c>
      <c r="BH671" s="6">
        <f t="shared" si="256"/>
        <v>1.4999999999999999E-2</v>
      </c>
      <c r="BI671" s="3">
        <f t="shared" si="267"/>
        <v>0</v>
      </c>
      <c r="BJ671" s="3">
        <f t="shared" si="257"/>
        <v>166756191.5978086</v>
      </c>
      <c r="BK671" s="3">
        <f t="shared" si="268"/>
        <v>0</v>
      </c>
      <c r="BL671" s="3">
        <f t="shared" si="269"/>
        <v>0</v>
      </c>
      <c r="BM671" s="3">
        <f t="shared" si="258"/>
        <v>0</v>
      </c>
      <c r="BN671" s="3">
        <f t="shared" si="259"/>
        <v>0</v>
      </c>
      <c r="BO671" s="3">
        <f t="shared" si="270"/>
        <v>0</v>
      </c>
      <c r="BP671" s="3">
        <f t="shared" si="271"/>
        <v>0</v>
      </c>
      <c r="BQ671" s="3">
        <f t="shared" si="260"/>
        <v>103654870.06906585</v>
      </c>
      <c r="BR671" s="3">
        <f t="shared" si="272"/>
        <v>0</v>
      </c>
      <c r="BS671" s="3">
        <f t="shared" si="273"/>
        <v>0</v>
      </c>
      <c r="BT671" s="3">
        <f t="shared" si="261"/>
        <v>0</v>
      </c>
      <c r="BU671" s="3">
        <f t="shared" si="262"/>
        <v>0</v>
      </c>
      <c r="BV671" s="3">
        <f t="shared" si="263"/>
        <v>0</v>
      </c>
      <c r="BW671" s="3">
        <f t="shared" si="274"/>
        <v>0</v>
      </c>
      <c r="BX671" s="3">
        <f t="shared" si="264"/>
        <v>0</v>
      </c>
      <c r="BY671" s="3">
        <f t="shared" si="275"/>
        <v>1683325.6680000001</v>
      </c>
    </row>
    <row r="672" spans="1:77" x14ac:dyDescent="0.25">
      <c r="A672">
        <v>245902</v>
      </c>
      <c r="B672" t="s">
        <v>733</v>
      </c>
      <c r="C672" s="37">
        <v>42779.493055555555</v>
      </c>
      <c r="D672" s="5" t="s">
        <v>75</v>
      </c>
      <c r="E672" s="2">
        <v>1317.0309999999999</v>
      </c>
      <c r="F672" s="2">
        <v>84.331000000000003</v>
      </c>
      <c r="G672" s="2">
        <v>47.767000000000003</v>
      </c>
      <c r="H672" s="2">
        <v>0</v>
      </c>
      <c r="I672" s="2">
        <v>0</v>
      </c>
      <c r="J672" s="2">
        <v>0</v>
      </c>
      <c r="K672" s="2">
        <v>0</v>
      </c>
      <c r="L672" s="2">
        <v>156.82400000000001</v>
      </c>
      <c r="M672" s="2">
        <v>75.054000000000002</v>
      </c>
      <c r="N672" s="2">
        <v>1438.7470000000001</v>
      </c>
      <c r="O672" s="2">
        <v>0.40699999999999997</v>
      </c>
      <c r="P672" s="2">
        <v>128.91800000000001</v>
      </c>
      <c r="Q672" s="2">
        <v>0</v>
      </c>
      <c r="R672" s="3">
        <v>119156</v>
      </c>
      <c r="S672" s="3">
        <v>0</v>
      </c>
      <c r="T672" s="3">
        <v>-2525</v>
      </c>
      <c r="U672" s="3">
        <v>-98</v>
      </c>
      <c r="V672" s="3">
        <v>0</v>
      </c>
      <c r="W672" s="3">
        <v>169322</v>
      </c>
      <c r="X672" s="3">
        <v>81618</v>
      </c>
      <c r="Y672" s="4">
        <v>1</v>
      </c>
      <c r="Z672" s="4">
        <v>1.1499999999999999</v>
      </c>
      <c r="AA672" s="5" t="s">
        <v>76</v>
      </c>
      <c r="AB672" s="3">
        <v>264389</v>
      </c>
      <c r="AC672" s="3">
        <v>5563565</v>
      </c>
      <c r="AD672" s="2">
        <v>2212.6580211</v>
      </c>
      <c r="AE672" s="3">
        <v>145078669</v>
      </c>
      <c r="AF672" s="3">
        <v>2413479</v>
      </c>
      <c r="AG672" s="3">
        <v>265482</v>
      </c>
      <c r="AH672" s="3">
        <v>2823770</v>
      </c>
      <c r="AI672" s="4">
        <v>1.17</v>
      </c>
      <c r="AJ672" s="3">
        <v>224698961</v>
      </c>
      <c r="AK672" s="3">
        <v>561194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5140</v>
      </c>
      <c r="AR672" s="3">
        <v>5687</v>
      </c>
      <c r="AS672" s="3">
        <v>12797472</v>
      </c>
      <c r="AT672" s="2">
        <v>2317.1019999999999</v>
      </c>
      <c r="AV672" s="5" t="s">
        <v>1970</v>
      </c>
      <c r="BA672" s="3">
        <f t="shared" si="265"/>
        <v>6331</v>
      </c>
      <c r="BB672" s="3">
        <f t="shared" si="251"/>
        <v>5140</v>
      </c>
      <c r="BC672" s="3">
        <f t="shared" si="252"/>
        <v>5687</v>
      </c>
      <c r="BD672" s="3">
        <f t="shared" si="253"/>
        <v>6331</v>
      </c>
      <c r="BE672" s="3">
        <f t="shared" si="254"/>
        <v>12797472.54115</v>
      </c>
      <c r="BF672" s="3">
        <f t="shared" si="266"/>
        <v>12511519.54115</v>
      </c>
      <c r="BG672" s="2">
        <f t="shared" si="255"/>
        <v>2317.0843953619224</v>
      </c>
      <c r="BH672" s="6">
        <f t="shared" si="256"/>
        <v>1.4999999999999999E-2</v>
      </c>
      <c r="BI672" s="3">
        <f t="shared" si="267"/>
        <v>5541810.233602168</v>
      </c>
      <c r="BJ672" s="3">
        <f t="shared" si="257"/>
        <v>1190981379.216028</v>
      </c>
      <c r="BK672" s="3">
        <f t="shared" si="268"/>
        <v>0</v>
      </c>
      <c r="BL672" s="3">
        <f t="shared" si="269"/>
        <v>0</v>
      </c>
      <c r="BM672" s="3">
        <f t="shared" si="258"/>
        <v>0</v>
      </c>
      <c r="BN672" s="3">
        <f t="shared" si="259"/>
        <v>0</v>
      </c>
      <c r="BO672" s="3">
        <f t="shared" si="270"/>
        <v>0</v>
      </c>
      <c r="BP672" s="3">
        <f t="shared" si="271"/>
        <v>0</v>
      </c>
      <c r="BQ672" s="3">
        <f t="shared" si="260"/>
        <v>740308464.31813419</v>
      </c>
      <c r="BR672" s="3">
        <f t="shared" si="272"/>
        <v>0</v>
      </c>
      <c r="BS672" s="3">
        <f t="shared" si="273"/>
        <v>0</v>
      </c>
      <c r="BT672" s="3">
        <f t="shared" si="261"/>
        <v>0</v>
      </c>
      <c r="BU672" s="3">
        <f t="shared" si="262"/>
        <v>0</v>
      </c>
      <c r="BV672" s="3">
        <f t="shared" si="263"/>
        <v>0</v>
      </c>
      <c r="BW672" s="3">
        <f t="shared" si="274"/>
        <v>0</v>
      </c>
      <c r="BX672" s="3">
        <f t="shared" si="264"/>
        <v>0</v>
      </c>
      <c r="BY672" s="3">
        <f t="shared" si="275"/>
        <v>10550482.931150001</v>
      </c>
    </row>
    <row r="673" spans="1:77" x14ac:dyDescent="0.25">
      <c r="A673">
        <v>7904</v>
      </c>
      <c r="B673" t="s">
        <v>734</v>
      </c>
      <c r="C673" s="37">
        <v>42779.493055555555</v>
      </c>
      <c r="D673" s="5" t="s">
        <v>75</v>
      </c>
      <c r="E673" s="2">
        <v>1551.777</v>
      </c>
      <c r="F673" s="2">
        <v>91.263000000000005</v>
      </c>
      <c r="G673" s="2">
        <v>29.226999999999901</v>
      </c>
      <c r="H673" s="2">
        <v>1.7000000000000001E-2</v>
      </c>
      <c r="I673" s="2">
        <v>0</v>
      </c>
      <c r="J673" s="2">
        <v>0.99399999999999999</v>
      </c>
      <c r="K673" s="2">
        <v>0</v>
      </c>
      <c r="L673" s="2">
        <v>108.262</v>
      </c>
      <c r="M673" s="2">
        <v>84.484999999999999</v>
      </c>
      <c r="N673" s="2">
        <v>1346.9349999999999</v>
      </c>
      <c r="O673" s="2">
        <v>0.95499999999999996</v>
      </c>
      <c r="P673" s="2">
        <v>130.017</v>
      </c>
      <c r="Q673" s="2">
        <v>0</v>
      </c>
      <c r="R673" s="3">
        <v>138668</v>
      </c>
      <c r="S673" s="3">
        <v>0</v>
      </c>
      <c r="T673" s="3">
        <v>-2923</v>
      </c>
      <c r="U673" s="3">
        <v>-113</v>
      </c>
      <c r="V673" s="3">
        <v>0</v>
      </c>
      <c r="W673" s="3">
        <v>164598</v>
      </c>
      <c r="X673" s="3">
        <v>76190</v>
      </c>
      <c r="Y673" s="4">
        <v>1</v>
      </c>
      <c r="Z673" s="4">
        <v>1.07</v>
      </c>
      <c r="AA673" s="5" t="s">
        <v>75</v>
      </c>
      <c r="AB673" s="3">
        <v>87942</v>
      </c>
      <c r="AC673" s="3">
        <v>3369065</v>
      </c>
      <c r="AD673" s="2">
        <v>1422.7837602</v>
      </c>
      <c r="AE673" s="3">
        <v>57872664</v>
      </c>
      <c r="AF673" s="3">
        <v>3083168</v>
      </c>
      <c r="AG673" s="3">
        <v>339149</v>
      </c>
      <c r="AH673" s="3">
        <v>3607307</v>
      </c>
      <c r="AI673" s="4">
        <v>1.17</v>
      </c>
      <c r="AJ673" s="3">
        <v>260111334</v>
      </c>
      <c r="AK673" s="3">
        <v>605825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5140</v>
      </c>
      <c r="AR673" s="3">
        <v>5395</v>
      </c>
      <c r="AS673" s="3">
        <v>12711296</v>
      </c>
      <c r="AT673" s="2">
        <v>2357.54</v>
      </c>
      <c r="AV673" s="5" t="s">
        <v>1288</v>
      </c>
      <c r="BA673" s="3">
        <f t="shared" si="265"/>
        <v>5860</v>
      </c>
      <c r="BB673" s="3">
        <f t="shared" si="251"/>
        <v>5140</v>
      </c>
      <c r="BC673" s="3">
        <f t="shared" si="252"/>
        <v>5395</v>
      </c>
      <c r="BD673" s="3">
        <f t="shared" si="253"/>
        <v>5860</v>
      </c>
      <c r="BE673" s="3">
        <f t="shared" si="254"/>
        <v>12711297.749</v>
      </c>
      <c r="BF673" s="3">
        <f t="shared" si="266"/>
        <v>12410954.749</v>
      </c>
      <c r="BG673" s="2">
        <f t="shared" si="255"/>
        <v>2357.5188202203908</v>
      </c>
      <c r="BH673" s="6">
        <f t="shared" si="256"/>
        <v>1.4999999999999999E-2</v>
      </c>
      <c r="BI673" s="3">
        <f t="shared" si="267"/>
        <v>5122353.3023640905</v>
      </c>
      <c r="BJ673" s="3">
        <f t="shared" si="257"/>
        <v>1211764673.5932808</v>
      </c>
      <c r="BK673" s="3">
        <f t="shared" si="268"/>
        <v>0</v>
      </c>
      <c r="BL673" s="3">
        <f t="shared" si="269"/>
        <v>0</v>
      </c>
      <c r="BM673" s="3">
        <f t="shared" si="258"/>
        <v>0</v>
      </c>
      <c r="BN673" s="3">
        <f t="shared" si="259"/>
        <v>0</v>
      </c>
      <c r="BO673" s="3">
        <f t="shared" si="270"/>
        <v>0</v>
      </c>
      <c r="BP673" s="3">
        <f t="shared" si="271"/>
        <v>0</v>
      </c>
      <c r="BQ673" s="3">
        <f t="shared" si="260"/>
        <v>753227263.06041491</v>
      </c>
      <c r="BR673" s="3">
        <f t="shared" si="272"/>
        <v>0</v>
      </c>
      <c r="BS673" s="3">
        <f t="shared" si="273"/>
        <v>0</v>
      </c>
      <c r="BT673" s="3">
        <f t="shared" si="261"/>
        <v>0</v>
      </c>
      <c r="BU673" s="3">
        <f t="shared" si="262"/>
        <v>0</v>
      </c>
      <c r="BV673" s="3">
        <f t="shared" si="263"/>
        <v>0</v>
      </c>
      <c r="BW673" s="3">
        <f t="shared" si="274"/>
        <v>0</v>
      </c>
      <c r="BX673" s="3">
        <f t="shared" si="264"/>
        <v>0</v>
      </c>
      <c r="BY673" s="3">
        <f t="shared" si="275"/>
        <v>10110184.409</v>
      </c>
    </row>
    <row r="674" spans="1:77" x14ac:dyDescent="0.25">
      <c r="A674">
        <v>129905</v>
      </c>
      <c r="B674" t="s">
        <v>735</v>
      </c>
      <c r="C674" s="37">
        <v>42779.493055555555</v>
      </c>
      <c r="D674" s="5" t="s">
        <v>75</v>
      </c>
      <c r="E674" s="2">
        <v>2910.7240000000002</v>
      </c>
      <c r="F674" s="2">
        <v>298.52100000000002</v>
      </c>
      <c r="G674" s="2">
        <v>51.097999999999999</v>
      </c>
      <c r="H674" s="2">
        <v>0</v>
      </c>
      <c r="I674" s="2">
        <v>0</v>
      </c>
      <c r="J674" s="2">
        <v>0</v>
      </c>
      <c r="K674" s="2">
        <v>0</v>
      </c>
      <c r="L674" s="2">
        <v>276.71300000000002</v>
      </c>
      <c r="M674" s="2">
        <v>164.23099999999999</v>
      </c>
      <c r="N674" s="2">
        <v>2313.5459999999998</v>
      </c>
      <c r="O674" s="2">
        <v>0.185</v>
      </c>
      <c r="P674" s="2">
        <v>91.271000000000001</v>
      </c>
      <c r="Q674" s="2">
        <v>0</v>
      </c>
      <c r="R674" s="3">
        <v>257775</v>
      </c>
      <c r="S674" s="3">
        <v>0</v>
      </c>
      <c r="T674" s="3">
        <v>-11923</v>
      </c>
      <c r="U674" s="3">
        <v>-461</v>
      </c>
      <c r="V674" s="3">
        <v>0</v>
      </c>
      <c r="W674" s="3">
        <v>366775</v>
      </c>
      <c r="X674" s="3">
        <v>51468</v>
      </c>
      <c r="Y674" s="4">
        <v>0.98</v>
      </c>
      <c r="Z674" s="4">
        <v>1.0900000000000001</v>
      </c>
      <c r="AA674" s="5" t="s">
        <v>75</v>
      </c>
      <c r="AB674" s="3">
        <v>615492</v>
      </c>
      <c r="AC674" s="3">
        <v>7354522</v>
      </c>
      <c r="AD674" s="2">
        <v>3061.7982774000002</v>
      </c>
      <c r="AE674" s="3">
        <v>349031016</v>
      </c>
      <c r="AF674" s="3">
        <v>10780843</v>
      </c>
      <c r="AG674" s="3">
        <v>0</v>
      </c>
      <c r="AH674" s="3">
        <v>11440895</v>
      </c>
      <c r="AI674" s="4">
        <v>1.04</v>
      </c>
      <c r="AJ674" s="3">
        <v>1060990267</v>
      </c>
      <c r="AK674" s="3">
        <v>1233962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5037</v>
      </c>
      <c r="AR674" s="3">
        <v>5359</v>
      </c>
      <c r="AS674" s="3">
        <v>23906905</v>
      </c>
      <c r="AT674" s="2">
        <v>4485.6930000000002</v>
      </c>
      <c r="AV674" s="5" t="s">
        <v>1701</v>
      </c>
      <c r="AX674" s="3">
        <v>0</v>
      </c>
      <c r="AZ674" s="3">
        <v>0</v>
      </c>
      <c r="BA674" s="3">
        <f t="shared" si="265"/>
        <v>5639</v>
      </c>
      <c r="BB674" s="3">
        <f t="shared" si="251"/>
        <v>5037</v>
      </c>
      <c r="BC674" s="3">
        <f t="shared" si="252"/>
        <v>5359</v>
      </c>
      <c r="BD674" s="3">
        <f t="shared" si="253"/>
        <v>5639</v>
      </c>
      <c r="BE674" s="3">
        <f t="shared" si="254"/>
        <v>23906904.43558</v>
      </c>
      <c r="BF674" s="3">
        <f t="shared" si="266"/>
        <v>23294277.43558</v>
      </c>
      <c r="BG674" s="2">
        <f t="shared" si="255"/>
        <v>4485.6957232710383</v>
      </c>
      <c r="BH674" s="6">
        <f t="shared" si="256"/>
        <v>1.4999999999999999E-2</v>
      </c>
      <c r="BI674" s="3">
        <f t="shared" si="267"/>
        <v>10442528.243690768</v>
      </c>
      <c r="BJ674" s="3">
        <f t="shared" si="257"/>
        <v>2305647601.7613139</v>
      </c>
      <c r="BK674" s="3">
        <f t="shared" si="268"/>
        <v>0</v>
      </c>
      <c r="BL674" s="3">
        <f t="shared" si="269"/>
        <v>0</v>
      </c>
      <c r="BM674" s="3">
        <f t="shared" si="258"/>
        <v>0</v>
      </c>
      <c r="BN674" s="3">
        <f t="shared" si="259"/>
        <v>0</v>
      </c>
      <c r="BO674" s="3">
        <f t="shared" si="270"/>
        <v>0</v>
      </c>
      <c r="BP674" s="3">
        <f t="shared" si="271"/>
        <v>0</v>
      </c>
      <c r="BQ674" s="3">
        <f t="shared" si="260"/>
        <v>1433179783.5850968</v>
      </c>
      <c r="BR674" s="3">
        <f t="shared" si="272"/>
        <v>0</v>
      </c>
      <c r="BS674" s="3">
        <f t="shared" si="273"/>
        <v>0</v>
      </c>
      <c r="BT674" s="3">
        <f t="shared" si="261"/>
        <v>0</v>
      </c>
      <c r="BU674" s="3">
        <f t="shared" si="262"/>
        <v>0</v>
      </c>
      <c r="BV674" s="3">
        <f t="shared" si="263"/>
        <v>0</v>
      </c>
      <c r="BW674" s="3">
        <f t="shared" si="274"/>
        <v>0</v>
      </c>
      <c r="BX674" s="3">
        <f t="shared" si="264"/>
        <v>0</v>
      </c>
      <c r="BY674" s="3">
        <f t="shared" si="275"/>
        <v>13509199.818980001</v>
      </c>
    </row>
    <row r="675" spans="1:77" x14ac:dyDescent="0.25">
      <c r="A675">
        <v>154901</v>
      </c>
      <c r="B675" t="s">
        <v>736</v>
      </c>
      <c r="C675" s="37">
        <v>42779.493055555555</v>
      </c>
      <c r="D675" s="5" t="s">
        <v>75</v>
      </c>
      <c r="E675" s="2">
        <v>1877.9639999999999</v>
      </c>
      <c r="F675" s="2">
        <v>91.649000000000001</v>
      </c>
      <c r="G675" s="2">
        <v>64.576999999999998</v>
      </c>
      <c r="H675" s="2">
        <v>0</v>
      </c>
      <c r="I675" s="2">
        <v>0</v>
      </c>
      <c r="J675" s="2">
        <v>0</v>
      </c>
      <c r="K675" s="2">
        <v>0</v>
      </c>
      <c r="L675" s="2">
        <v>233.28299999999999</v>
      </c>
      <c r="M675" s="2">
        <v>56.328000000000003</v>
      </c>
      <c r="N675" s="2">
        <v>1766.546</v>
      </c>
      <c r="O675" s="2">
        <v>0.42799999999999999</v>
      </c>
      <c r="P675" s="2">
        <v>288.16899999999998</v>
      </c>
      <c r="Q675" s="2">
        <v>0</v>
      </c>
      <c r="R675" s="3">
        <v>163452</v>
      </c>
      <c r="S675" s="3">
        <v>0</v>
      </c>
      <c r="T675" s="3">
        <v>-9991</v>
      </c>
      <c r="U675" s="3">
        <v>-387</v>
      </c>
      <c r="V675" s="3">
        <v>0</v>
      </c>
      <c r="W675" s="3">
        <v>202054</v>
      </c>
      <c r="X675" s="3">
        <v>167599</v>
      </c>
      <c r="Y675" s="4">
        <v>1</v>
      </c>
      <c r="Z675" s="4">
        <v>1.07</v>
      </c>
      <c r="AA675" s="5" t="s">
        <v>76</v>
      </c>
      <c r="AB675" s="3">
        <v>418571</v>
      </c>
      <c r="AC675" s="3">
        <v>5090341</v>
      </c>
      <c r="AD675" s="2">
        <v>2157.5297369999998</v>
      </c>
      <c r="AE675" s="3">
        <v>226715071</v>
      </c>
      <c r="AF675" s="3">
        <v>9416532</v>
      </c>
      <c r="AG675" s="3">
        <v>0</v>
      </c>
      <c r="AH675" s="3">
        <v>9793193</v>
      </c>
      <c r="AI675" s="4">
        <v>1.04</v>
      </c>
      <c r="AJ675" s="3">
        <v>889079838</v>
      </c>
      <c r="AK675" s="3">
        <v>840140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5140</v>
      </c>
      <c r="AR675" s="3">
        <v>5395</v>
      </c>
      <c r="AS675" s="3">
        <v>16322937</v>
      </c>
      <c r="AT675" s="2">
        <v>3033.16</v>
      </c>
      <c r="AV675" s="5" t="s">
        <v>1756</v>
      </c>
      <c r="AX675" s="3">
        <v>0</v>
      </c>
      <c r="AZ675" s="3">
        <v>0</v>
      </c>
      <c r="BA675" s="3">
        <f t="shared" si="265"/>
        <v>5816</v>
      </c>
      <c r="BB675" s="3">
        <f t="shared" si="251"/>
        <v>5140</v>
      </c>
      <c r="BC675" s="3">
        <f t="shared" si="252"/>
        <v>5395</v>
      </c>
      <c r="BD675" s="3">
        <f t="shared" si="253"/>
        <v>5816</v>
      </c>
      <c r="BE675" s="3">
        <f t="shared" si="254"/>
        <v>16322936.74904</v>
      </c>
      <c r="BF675" s="3">
        <f t="shared" si="266"/>
        <v>15967421.74904</v>
      </c>
      <c r="BG675" s="2">
        <f t="shared" si="255"/>
        <v>3033.0863374384048</v>
      </c>
      <c r="BH675" s="6">
        <f t="shared" si="256"/>
        <v>1.4999999999999999E-2</v>
      </c>
      <c r="BI675" s="3">
        <f t="shared" si="267"/>
        <v>6904367.7278906945</v>
      </c>
      <c r="BJ675" s="3">
        <f t="shared" si="257"/>
        <v>1559006377.4433401</v>
      </c>
      <c r="BK675" s="3">
        <f t="shared" si="268"/>
        <v>0</v>
      </c>
      <c r="BL675" s="3">
        <f t="shared" si="269"/>
        <v>0</v>
      </c>
      <c r="BM675" s="3">
        <f t="shared" si="258"/>
        <v>0</v>
      </c>
      <c r="BN675" s="3">
        <f t="shared" si="259"/>
        <v>0</v>
      </c>
      <c r="BO675" s="3">
        <f t="shared" si="270"/>
        <v>0</v>
      </c>
      <c r="BP675" s="3">
        <f t="shared" si="271"/>
        <v>0</v>
      </c>
      <c r="BQ675" s="3">
        <f t="shared" si="260"/>
        <v>969071084.81157029</v>
      </c>
      <c r="BR675" s="3">
        <f t="shared" si="272"/>
        <v>0</v>
      </c>
      <c r="BS675" s="3">
        <f t="shared" si="273"/>
        <v>0</v>
      </c>
      <c r="BT675" s="3">
        <f t="shared" si="261"/>
        <v>0</v>
      </c>
      <c r="BU675" s="3">
        <f t="shared" si="262"/>
        <v>0</v>
      </c>
      <c r="BV675" s="3">
        <f t="shared" si="263"/>
        <v>0</v>
      </c>
      <c r="BW675" s="3">
        <f t="shared" si="274"/>
        <v>0</v>
      </c>
      <c r="BX675" s="3">
        <f t="shared" si="264"/>
        <v>0</v>
      </c>
      <c r="BY675" s="3">
        <f t="shared" si="275"/>
        <v>7432138.3690399993</v>
      </c>
    </row>
    <row r="676" spans="1:77" x14ac:dyDescent="0.25">
      <c r="A676">
        <v>170906</v>
      </c>
      <c r="B676" t="s">
        <v>737</v>
      </c>
      <c r="C676" s="37">
        <v>42779.493055555555</v>
      </c>
      <c r="D676" s="5" t="s">
        <v>75</v>
      </c>
      <c r="E676" s="2">
        <v>11492.316000000001</v>
      </c>
      <c r="F676" s="2">
        <v>763.71699999999998</v>
      </c>
      <c r="G676" s="2">
        <v>354</v>
      </c>
      <c r="H676" s="2">
        <v>3.4000000000000002E-2</v>
      </c>
      <c r="I676" s="2">
        <v>0</v>
      </c>
      <c r="J676" s="2">
        <v>0</v>
      </c>
      <c r="K676" s="2">
        <v>0</v>
      </c>
      <c r="L676" s="2">
        <v>625</v>
      </c>
      <c r="M676" s="2">
        <v>618</v>
      </c>
      <c r="N676" s="2">
        <v>5146</v>
      </c>
      <c r="O676" s="2">
        <v>0</v>
      </c>
      <c r="P676" s="2">
        <v>1090</v>
      </c>
      <c r="Q676" s="2">
        <v>0</v>
      </c>
      <c r="R676" s="3">
        <v>975150</v>
      </c>
      <c r="S676" s="3">
        <v>0</v>
      </c>
      <c r="T676" s="3">
        <v>-55387</v>
      </c>
      <c r="U676" s="3">
        <v>-2141</v>
      </c>
      <c r="V676" s="3">
        <v>0</v>
      </c>
      <c r="W676" s="3">
        <v>1223595</v>
      </c>
      <c r="X676" s="3">
        <v>611926</v>
      </c>
      <c r="Y676" s="4">
        <v>1</v>
      </c>
      <c r="Z676" s="4">
        <v>1.1299999999999999</v>
      </c>
      <c r="AA676" s="5" t="s">
        <v>75</v>
      </c>
      <c r="AB676" s="3">
        <v>397690</v>
      </c>
      <c r="AC676" s="3">
        <v>10526077</v>
      </c>
      <c r="AD676" s="2">
        <v>4203.2990003000004</v>
      </c>
      <c r="AE676" s="3">
        <v>430789035</v>
      </c>
      <c r="AF676" s="3">
        <v>52485654</v>
      </c>
      <c r="AG676" s="3">
        <v>0</v>
      </c>
      <c r="AH676" s="3">
        <v>55634793</v>
      </c>
      <c r="AI676" s="4">
        <v>1.06</v>
      </c>
      <c r="AJ676" s="3">
        <v>4929001695</v>
      </c>
      <c r="AK676" s="3">
        <v>4704030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5140</v>
      </c>
      <c r="AR676" s="3">
        <v>5614</v>
      </c>
      <c r="AS676" s="3">
        <v>84676444</v>
      </c>
      <c r="AT676" s="2">
        <v>15379.558000000001</v>
      </c>
      <c r="AU676" s="2">
        <v>15379.558000000001</v>
      </c>
      <c r="AV676" s="5" t="s">
        <v>1417</v>
      </c>
      <c r="AW676" s="3">
        <v>0</v>
      </c>
      <c r="AX676" s="3">
        <v>0</v>
      </c>
      <c r="AY676" s="3">
        <v>0</v>
      </c>
      <c r="AZ676" s="3">
        <v>0</v>
      </c>
      <c r="BA676" s="3">
        <f t="shared" si="265"/>
        <v>5614</v>
      </c>
      <c r="BB676" s="3">
        <f t="shared" si="251"/>
        <v>5140</v>
      </c>
      <c r="BC676" s="3">
        <f t="shared" si="252"/>
        <v>5614</v>
      </c>
      <c r="BD676" s="3">
        <f t="shared" si="253"/>
        <v>5614</v>
      </c>
      <c r="BE676" s="3">
        <f t="shared" si="254"/>
        <v>84676442.906000018</v>
      </c>
      <c r="BF676" s="3">
        <f t="shared" si="266"/>
        <v>82533084.906000018</v>
      </c>
      <c r="BG676" s="2">
        <f t="shared" si="255"/>
        <v>15379.159020859539</v>
      </c>
      <c r="BH676" s="6">
        <f t="shared" si="256"/>
        <v>1.4999999999999999E-2</v>
      </c>
      <c r="BI676" s="3">
        <f t="shared" si="267"/>
        <v>35264183.012642518</v>
      </c>
      <c r="BJ676" s="3">
        <f t="shared" si="257"/>
        <v>7904887736.7218027</v>
      </c>
      <c r="BK676" s="3">
        <f t="shared" si="268"/>
        <v>0</v>
      </c>
      <c r="BL676" s="3">
        <f t="shared" si="269"/>
        <v>0</v>
      </c>
      <c r="BM676" s="3">
        <f t="shared" si="258"/>
        <v>0</v>
      </c>
      <c r="BN676" s="3">
        <f t="shared" si="259"/>
        <v>0</v>
      </c>
      <c r="BO676" s="3">
        <f t="shared" si="270"/>
        <v>0</v>
      </c>
      <c r="BP676" s="3">
        <f t="shared" si="271"/>
        <v>0</v>
      </c>
      <c r="BQ676" s="3">
        <f t="shared" si="260"/>
        <v>4913641307.1646223</v>
      </c>
      <c r="BR676" s="3">
        <f t="shared" si="272"/>
        <v>15360387.835377693</v>
      </c>
      <c r="BS676" s="3">
        <f t="shared" si="273"/>
        <v>0</v>
      </c>
      <c r="BT676" s="3">
        <f t="shared" si="261"/>
        <v>0</v>
      </c>
      <c r="BU676" s="3">
        <f t="shared" si="262"/>
        <v>0</v>
      </c>
      <c r="BV676" s="3">
        <f t="shared" si="263"/>
        <v>0</v>
      </c>
      <c r="BW676" s="3">
        <f t="shared" si="274"/>
        <v>0</v>
      </c>
      <c r="BX676" s="3">
        <f t="shared" si="264"/>
        <v>0</v>
      </c>
      <c r="BY676" s="3">
        <f t="shared" si="275"/>
        <v>35386425.956000015</v>
      </c>
    </row>
    <row r="677" spans="1:77" x14ac:dyDescent="0.25">
      <c r="A677">
        <v>107906</v>
      </c>
      <c r="B677" t="s">
        <v>738</v>
      </c>
      <c r="C677" s="37">
        <v>42779.493055555555</v>
      </c>
      <c r="D677" s="5" t="s">
        <v>75</v>
      </c>
      <c r="E677" s="2">
        <v>1047.9559999999999</v>
      </c>
      <c r="F677" s="2">
        <v>89.463999999999999</v>
      </c>
      <c r="G677" s="2">
        <v>38.659999999999997</v>
      </c>
      <c r="H677" s="2">
        <v>0</v>
      </c>
      <c r="I677" s="2">
        <v>0</v>
      </c>
      <c r="J677" s="2">
        <v>0</v>
      </c>
      <c r="K677" s="2">
        <v>0</v>
      </c>
      <c r="L677" s="2">
        <v>76</v>
      </c>
      <c r="M677" s="2">
        <v>46</v>
      </c>
      <c r="N677" s="2">
        <v>900</v>
      </c>
      <c r="O677" s="2">
        <v>0</v>
      </c>
      <c r="P677" s="2">
        <v>56</v>
      </c>
      <c r="Q677" s="2">
        <v>0</v>
      </c>
      <c r="R677" s="3">
        <v>85250</v>
      </c>
      <c r="S677" s="3">
        <v>0</v>
      </c>
      <c r="T677" s="3">
        <v>0</v>
      </c>
      <c r="U677" s="3">
        <v>0</v>
      </c>
      <c r="V677" s="3">
        <v>0</v>
      </c>
      <c r="W677" s="3">
        <v>128954</v>
      </c>
      <c r="X677" s="3">
        <v>30318</v>
      </c>
      <c r="Y677" s="4">
        <v>0.9</v>
      </c>
      <c r="Z677" s="4">
        <v>1.04</v>
      </c>
      <c r="AA677" s="5" t="s">
        <v>75</v>
      </c>
      <c r="AB677" s="3">
        <v>430200</v>
      </c>
      <c r="AC677" s="3">
        <v>3524413</v>
      </c>
      <c r="AD677" s="2">
        <v>1585.8989144</v>
      </c>
      <c r="AE677" s="3">
        <v>279022964</v>
      </c>
      <c r="AF677" s="3">
        <v>10514663</v>
      </c>
      <c r="AG677" s="3">
        <v>584147</v>
      </c>
      <c r="AH677" s="3">
        <v>11799788</v>
      </c>
      <c r="AI677" s="4">
        <v>1.01</v>
      </c>
      <c r="AJ677" s="3">
        <v>1105596490</v>
      </c>
      <c r="AK677" s="3">
        <v>476730</v>
      </c>
      <c r="AL677" s="3">
        <v>0</v>
      </c>
      <c r="AM677" s="3">
        <v>0</v>
      </c>
      <c r="AN677" s="3">
        <v>258113</v>
      </c>
      <c r="AO677" s="3">
        <v>0</v>
      </c>
      <c r="AP677" s="3">
        <v>0</v>
      </c>
      <c r="AQ677" s="3">
        <v>4626</v>
      </c>
      <c r="AR677" s="3">
        <v>4757</v>
      </c>
      <c r="AS677" s="3">
        <v>8192631</v>
      </c>
      <c r="AT677" s="2">
        <v>1700.9449999999999</v>
      </c>
      <c r="AU677" s="2">
        <v>1804.2360000000001</v>
      </c>
      <c r="AV677" s="5" t="s">
        <v>1611</v>
      </c>
      <c r="AW677" s="3">
        <v>1612008</v>
      </c>
      <c r="AX677" s="3">
        <v>259412</v>
      </c>
      <c r="AY677" s="3">
        <v>27738</v>
      </c>
      <c r="AZ677" s="3">
        <v>11061</v>
      </c>
      <c r="BA677" s="3">
        <f t="shared" si="265"/>
        <v>5414</v>
      </c>
      <c r="BB677" s="3">
        <f t="shared" si="251"/>
        <v>4626</v>
      </c>
      <c r="BC677" s="3">
        <f t="shared" si="252"/>
        <v>4757</v>
      </c>
      <c r="BD677" s="3">
        <f t="shared" si="253"/>
        <v>5414</v>
      </c>
      <c r="BE677" s="3">
        <f t="shared" si="254"/>
        <v>8192631.7239999985</v>
      </c>
      <c r="BF677" s="3">
        <f t="shared" si="266"/>
        <v>7978427.7239999985</v>
      </c>
      <c r="BG677" s="2">
        <f t="shared" si="255"/>
        <v>1700.9449413182347</v>
      </c>
      <c r="BH677" s="6">
        <f t="shared" si="256"/>
        <v>1.4999999999999999E-2</v>
      </c>
      <c r="BI677" s="3">
        <f t="shared" si="267"/>
        <v>3764762.8947512545</v>
      </c>
      <c r="BJ677" s="3">
        <f t="shared" si="257"/>
        <v>874285699.83757257</v>
      </c>
      <c r="BK677" s="3">
        <f t="shared" si="268"/>
        <v>231310790.16242743</v>
      </c>
      <c r="BL677" s="3">
        <f t="shared" si="269"/>
        <v>2199857.7499297592</v>
      </c>
      <c r="BM677" s="3">
        <f t="shared" si="258"/>
        <v>4888.3447359714391</v>
      </c>
      <c r="BN677" s="3">
        <f t="shared" si="259"/>
        <v>27738</v>
      </c>
      <c r="BO677" s="3">
        <f t="shared" si="270"/>
        <v>48120.51567431719</v>
      </c>
      <c r="BP677" s="3">
        <f t="shared" si="271"/>
        <v>2172119.7499297592</v>
      </c>
      <c r="BQ677" s="3">
        <f t="shared" si="260"/>
        <v>543451908.751176</v>
      </c>
      <c r="BR677" s="3">
        <f t="shared" si="272"/>
        <v>562144581.248824</v>
      </c>
      <c r="BS677" s="3">
        <f t="shared" si="273"/>
        <v>297011.67982430622</v>
      </c>
      <c r="BT677" s="3">
        <f t="shared" si="261"/>
        <v>168.80929723284484</v>
      </c>
      <c r="BU677" s="3">
        <f t="shared" si="262"/>
        <v>11061</v>
      </c>
      <c r="BV677" s="3">
        <f t="shared" si="263"/>
        <v>6496.9451751583292</v>
      </c>
      <c r="BW677" s="3">
        <f t="shared" si="274"/>
        <v>279453.7346491479</v>
      </c>
      <c r="BX677" s="3">
        <f t="shared" si="264"/>
        <v>2451573.484578907</v>
      </c>
      <c r="BY677" s="3">
        <f t="shared" si="275"/>
        <v>0</v>
      </c>
    </row>
    <row r="678" spans="1:77" x14ac:dyDescent="0.25">
      <c r="A678">
        <v>109908</v>
      </c>
      <c r="B678" t="s">
        <v>739</v>
      </c>
      <c r="C678" s="37">
        <v>42779.493055555555</v>
      </c>
      <c r="D678" s="5" t="s">
        <v>75</v>
      </c>
      <c r="E678" s="2">
        <v>92.385000000000005</v>
      </c>
      <c r="F678" s="2">
        <v>13.429</v>
      </c>
      <c r="G678" s="2">
        <v>0.66400000000000003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4.8319999999999999</v>
      </c>
      <c r="N678" s="2">
        <v>95.668000000000006</v>
      </c>
      <c r="O678" s="2">
        <v>0</v>
      </c>
      <c r="P678" s="2">
        <v>15.406000000000001</v>
      </c>
      <c r="Q678" s="2">
        <v>0</v>
      </c>
      <c r="R678" s="3">
        <v>0</v>
      </c>
      <c r="S678" s="3">
        <v>0</v>
      </c>
      <c r="T678" s="3">
        <v>-485</v>
      </c>
      <c r="U678" s="3">
        <v>-19</v>
      </c>
      <c r="V678" s="3">
        <v>0</v>
      </c>
      <c r="W678" s="3">
        <v>13169</v>
      </c>
      <c r="X678" s="3">
        <v>11217</v>
      </c>
      <c r="Y678" s="4">
        <v>0.98</v>
      </c>
      <c r="Z678" s="4">
        <v>1.07</v>
      </c>
      <c r="AA678" s="5" t="s">
        <v>75</v>
      </c>
      <c r="AB678" s="3">
        <v>35581</v>
      </c>
      <c r="AC678" s="3">
        <v>336611</v>
      </c>
      <c r="AD678" s="2">
        <v>198.44254240000001</v>
      </c>
      <c r="AE678" s="3">
        <v>12112670</v>
      </c>
      <c r="AF678" s="3">
        <v>386528</v>
      </c>
      <c r="AG678" s="3">
        <v>0</v>
      </c>
      <c r="AH678" s="3">
        <v>440869</v>
      </c>
      <c r="AI678" s="4">
        <v>1.04</v>
      </c>
      <c r="AJ678" s="3">
        <v>43112515</v>
      </c>
      <c r="AK678" s="3">
        <v>36396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5037</v>
      </c>
      <c r="AR678" s="3">
        <v>5288</v>
      </c>
      <c r="AS678" s="3">
        <v>943166</v>
      </c>
      <c r="AT678" s="2">
        <v>180.345</v>
      </c>
      <c r="AV678" s="5" t="s">
        <v>1627</v>
      </c>
      <c r="AX678" s="3">
        <v>0</v>
      </c>
      <c r="AZ678" s="3">
        <v>0</v>
      </c>
      <c r="BA678" s="3">
        <f t="shared" si="265"/>
        <v>7281</v>
      </c>
      <c r="BB678" s="3">
        <f t="shared" si="251"/>
        <v>5037</v>
      </c>
      <c r="BC678" s="3">
        <f t="shared" si="252"/>
        <v>5288</v>
      </c>
      <c r="BD678" s="3">
        <f t="shared" si="253"/>
        <v>7281</v>
      </c>
      <c r="BE678" s="3">
        <f t="shared" si="254"/>
        <v>943165.44164000009</v>
      </c>
      <c r="BF678" s="3">
        <f t="shared" si="266"/>
        <v>930481.44164000009</v>
      </c>
      <c r="BG678" s="2">
        <f t="shared" si="255"/>
        <v>180.34511492664197</v>
      </c>
      <c r="BH678" s="6">
        <f t="shared" si="256"/>
        <v>1.4999999999999999E-2</v>
      </c>
      <c r="BI678" s="3">
        <f t="shared" si="267"/>
        <v>301853.08813895908</v>
      </c>
      <c r="BJ678" s="3">
        <f t="shared" si="257"/>
        <v>92697389.072293967</v>
      </c>
      <c r="BK678" s="3">
        <f t="shared" si="268"/>
        <v>0</v>
      </c>
      <c r="BL678" s="3">
        <f t="shared" si="269"/>
        <v>0</v>
      </c>
      <c r="BM678" s="3">
        <f t="shared" si="258"/>
        <v>0</v>
      </c>
      <c r="BN678" s="3">
        <f t="shared" si="259"/>
        <v>0</v>
      </c>
      <c r="BO678" s="3">
        <f t="shared" si="270"/>
        <v>0</v>
      </c>
      <c r="BP678" s="3">
        <f t="shared" si="271"/>
        <v>0</v>
      </c>
      <c r="BQ678" s="3">
        <f t="shared" si="260"/>
        <v>57620264.219062112</v>
      </c>
      <c r="BR678" s="3">
        <f t="shared" si="272"/>
        <v>0</v>
      </c>
      <c r="BS678" s="3">
        <f t="shared" si="273"/>
        <v>0</v>
      </c>
      <c r="BT678" s="3">
        <f t="shared" si="261"/>
        <v>0</v>
      </c>
      <c r="BU678" s="3">
        <f t="shared" si="262"/>
        <v>0</v>
      </c>
      <c r="BV678" s="3">
        <f t="shared" si="263"/>
        <v>0</v>
      </c>
      <c r="BW678" s="3">
        <f t="shared" si="274"/>
        <v>0</v>
      </c>
      <c r="BX678" s="3">
        <f t="shared" si="264"/>
        <v>0</v>
      </c>
      <c r="BY678" s="3">
        <f t="shared" si="275"/>
        <v>520662.79464000015</v>
      </c>
    </row>
    <row r="679" spans="1:77" x14ac:dyDescent="0.25">
      <c r="A679">
        <v>19910</v>
      </c>
      <c r="B679" t="s">
        <v>740</v>
      </c>
      <c r="C679" s="37">
        <v>42779.493055555555</v>
      </c>
      <c r="D679" s="5" t="s">
        <v>75</v>
      </c>
      <c r="E679" s="2">
        <v>130.81</v>
      </c>
      <c r="F679" s="2">
        <v>13.058</v>
      </c>
      <c r="G679" s="2">
        <v>1.5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5.6</v>
      </c>
      <c r="N679" s="2">
        <v>90</v>
      </c>
      <c r="O679" s="2">
        <v>0</v>
      </c>
      <c r="P679" s="2">
        <v>1.2</v>
      </c>
      <c r="Q679" s="2">
        <v>0</v>
      </c>
      <c r="R679" s="3">
        <v>0</v>
      </c>
      <c r="S679" s="3">
        <v>0</v>
      </c>
      <c r="T679" s="3">
        <v>-207</v>
      </c>
      <c r="U679" s="3">
        <v>-8</v>
      </c>
      <c r="V679" s="3">
        <v>0</v>
      </c>
      <c r="W679" s="3">
        <v>0</v>
      </c>
      <c r="X679" s="3">
        <v>827</v>
      </c>
      <c r="Y679" s="4">
        <v>0.95330000000000004</v>
      </c>
      <c r="Z679" s="4">
        <v>1.04</v>
      </c>
      <c r="AA679" s="5" t="s">
        <v>75</v>
      </c>
      <c r="AB679" s="3">
        <v>17358</v>
      </c>
      <c r="AC679" s="3">
        <v>305742</v>
      </c>
      <c r="AD679" s="2">
        <v>214.55838919999999</v>
      </c>
      <c r="AE679" s="3">
        <v>6817054</v>
      </c>
      <c r="AF679" s="3">
        <v>206380</v>
      </c>
      <c r="AG679" s="3">
        <v>5781</v>
      </c>
      <c r="AH679" s="3">
        <v>225150</v>
      </c>
      <c r="AI679" s="4">
        <v>1.04</v>
      </c>
      <c r="AJ679" s="3">
        <v>18391547</v>
      </c>
      <c r="AK679" s="3">
        <v>40570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4900</v>
      </c>
      <c r="AR679" s="3">
        <v>5039</v>
      </c>
      <c r="AS679" s="3">
        <v>1131882</v>
      </c>
      <c r="AT679" s="2">
        <v>227.85400000000001</v>
      </c>
      <c r="AV679" s="5" t="s">
        <v>2046</v>
      </c>
      <c r="BA679" s="3">
        <f t="shared" si="265"/>
        <v>6890</v>
      </c>
      <c r="BB679" s="3">
        <f t="shared" si="251"/>
        <v>4900</v>
      </c>
      <c r="BC679" s="3">
        <f t="shared" si="252"/>
        <v>5039</v>
      </c>
      <c r="BD679" s="3">
        <f t="shared" si="253"/>
        <v>6890</v>
      </c>
      <c r="BE679" s="3">
        <f t="shared" si="254"/>
        <v>1131880.8999999999</v>
      </c>
      <c r="BF679" s="3">
        <f t="shared" si="266"/>
        <v>1132087.8999999999</v>
      </c>
      <c r="BG679" s="2">
        <f t="shared" si="255"/>
        <v>227.85176922251335</v>
      </c>
      <c r="BH679" s="6">
        <f t="shared" si="256"/>
        <v>1.4999999999999999E-2</v>
      </c>
      <c r="BI679" s="3">
        <f t="shared" si="267"/>
        <v>302548.28547132877</v>
      </c>
      <c r="BJ679" s="3">
        <f t="shared" si="257"/>
        <v>117115809.38037187</v>
      </c>
      <c r="BK679" s="3">
        <f t="shared" si="268"/>
        <v>0</v>
      </c>
      <c r="BL679" s="3">
        <f t="shared" si="269"/>
        <v>0</v>
      </c>
      <c r="BM679" s="3">
        <f t="shared" si="258"/>
        <v>0</v>
      </c>
      <c r="BN679" s="3">
        <f t="shared" si="259"/>
        <v>0</v>
      </c>
      <c r="BO679" s="3">
        <f t="shared" si="270"/>
        <v>0</v>
      </c>
      <c r="BP679" s="3">
        <f t="shared" si="271"/>
        <v>0</v>
      </c>
      <c r="BQ679" s="3">
        <f t="shared" si="260"/>
        <v>72798640.266593024</v>
      </c>
      <c r="BR679" s="3">
        <f t="shared" si="272"/>
        <v>0</v>
      </c>
      <c r="BS679" s="3">
        <f t="shared" si="273"/>
        <v>0</v>
      </c>
      <c r="BT679" s="3">
        <f t="shared" si="261"/>
        <v>0</v>
      </c>
      <c r="BU679" s="3">
        <f t="shared" si="262"/>
        <v>0</v>
      </c>
      <c r="BV679" s="3">
        <f t="shared" si="263"/>
        <v>0</v>
      </c>
      <c r="BW679" s="3">
        <f t="shared" si="274"/>
        <v>0</v>
      </c>
      <c r="BX679" s="3">
        <f t="shared" si="264"/>
        <v>0</v>
      </c>
      <c r="BY679" s="3">
        <f t="shared" si="275"/>
        <v>956554.28244899993</v>
      </c>
    </row>
    <row r="680" spans="1:77" x14ac:dyDescent="0.25">
      <c r="A680">
        <v>57844</v>
      </c>
      <c r="B680" t="s">
        <v>741</v>
      </c>
      <c r="C680" s="37">
        <v>42776.52847222222</v>
      </c>
      <c r="D680" s="5" t="s">
        <v>76</v>
      </c>
      <c r="E680" s="2">
        <v>865.27800000000002</v>
      </c>
      <c r="F680" s="2">
        <v>35.680999999999997</v>
      </c>
      <c r="G680" s="2">
        <v>14.445</v>
      </c>
      <c r="H680" s="2">
        <v>0</v>
      </c>
      <c r="I680" s="2">
        <v>0</v>
      </c>
      <c r="J680" s="2">
        <v>0</v>
      </c>
      <c r="K680" s="2">
        <v>0</v>
      </c>
      <c r="L680" s="2">
        <v>7.3620000000000001</v>
      </c>
      <c r="M680" s="2">
        <v>0.5</v>
      </c>
      <c r="N680" s="2">
        <v>511</v>
      </c>
      <c r="O680" s="2">
        <v>0</v>
      </c>
      <c r="P680" s="2">
        <v>184.91200000000001</v>
      </c>
      <c r="Q680" s="2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77473</v>
      </c>
      <c r="X680" s="3">
        <v>119546</v>
      </c>
      <c r="Y680" s="4">
        <v>0</v>
      </c>
      <c r="Z680" s="4">
        <v>1</v>
      </c>
      <c r="AA680" s="5" t="s">
        <v>75</v>
      </c>
      <c r="AB680" s="3">
        <v>0</v>
      </c>
      <c r="AC680" s="3">
        <v>0</v>
      </c>
      <c r="AD680" s="2">
        <v>0</v>
      </c>
      <c r="AE680" s="3">
        <v>0</v>
      </c>
      <c r="AF680" s="3">
        <v>0</v>
      </c>
      <c r="AG680" s="3">
        <v>0</v>
      </c>
      <c r="AH680" s="3">
        <v>0</v>
      </c>
      <c r="AI680" s="4">
        <v>0</v>
      </c>
      <c r="AJ680" s="3">
        <v>0</v>
      </c>
      <c r="AK680" s="3">
        <v>319845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5050</v>
      </c>
      <c r="AR680" s="3">
        <v>5334</v>
      </c>
      <c r="AS680" s="3">
        <v>6849810</v>
      </c>
      <c r="AT680" s="2">
        <v>1305.393</v>
      </c>
      <c r="AV680" s="5" t="s">
        <v>2031</v>
      </c>
      <c r="AX680" s="3">
        <v>0</v>
      </c>
      <c r="AZ680" s="3">
        <v>0</v>
      </c>
      <c r="BA680" s="3">
        <f t="shared" si="265"/>
        <v>6465</v>
      </c>
      <c r="BB680" s="3">
        <f t="shared" si="251"/>
        <v>5050</v>
      </c>
      <c r="BC680" s="3">
        <f t="shared" si="252"/>
        <v>5335</v>
      </c>
      <c r="BD680" s="3">
        <f t="shared" si="253"/>
        <v>6465</v>
      </c>
      <c r="BE680" s="3">
        <f t="shared" si="254"/>
        <v>6849808.7559999991</v>
      </c>
      <c r="BF680" s="3">
        <f t="shared" si="266"/>
        <v>6772335.7559999991</v>
      </c>
      <c r="BG680" s="2">
        <f t="shared" si="255"/>
        <v>1305.2364235073815</v>
      </c>
      <c r="BH680" s="6">
        <f t="shared" si="256"/>
        <v>1.4999999999999999E-2</v>
      </c>
      <c r="BI680" s="3">
        <f t="shared" si="267"/>
        <v>0</v>
      </c>
      <c r="BJ680" s="3">
        <f t="shared" si="257"/>
        <v>670891521.68279409</v>
      </c>
      <c r="BK680" s="3">
        <f t="shared" si="268"/>
        <v>0</v>
      </c>
      <c r="BL680" s="3">
        <f t="shared" si="269"/>
        <v>0</v>
      </c>
      <c r="BM680" s="3">
        <f t="shared" si="258"/>
        <v>0</v>
      </c>
      <c r="BN680" s="3">
        <f t="shared" si="259"/>
        <v>0</v>
      </c>
      <c r="BO680" s="3">
        <f t="shared" si="270"/>
        <v>0</v>
      </c>
      <c r="BP680" s="3">
        <f t="shared" si="271"/>
        <v>0</v>
      </c>
      <c r="BQ680" s="3">
        <f t="shared" si="260"/>
        <v>417023037.31060839</v>
      </c>
      <c r="BR680" s="3">
        <f t="shared" si="272"/>
        <v>0</v>
      </c>
      <c r="BS680" s="3">
        <f t="shared" si="273"/>
        <v>0</v>
      </c>
      <c r="BT680" s="3">
        <f t="shared" si="261"/>
        <v>0</v>
      </c>
      <c r="BU680" s="3">
        <f t="shared" si="262"/>
        <v>0</v>
      </c>
      <c r="BV680" s="3">
        <f t="shared" si="263"/>
        <v>0</v>
      </c>
      <c r="BW680" s="3">
        <f t="shared" si="274"/>
        <v>0</v>
      </c>
      <c r="BX680" s="3">
        <f t="shared" si="264"/>
        <v>0</v>
      </c>
      <c r="BY680" s="3">
        <f t="shared" si="275"/>
        <v>6849808.7559999991</v>
      </c>
    </row>
    <row r="681" spans="1:77" x14ac:dyDescent="0.25">
      <c r="A681">
        <v>227907</v>
      </c>
      <c r="B681" t="s">
        <v>742</v>
      </c>
      <c r="C681" s="37">
        <v>42779.493055555555</v>
      </c>
      <c r="D681" s="5" t="s">
        <v>75</v>
      </c>
      <c r="E681" s="2">
        <v>8704.8430000000008</v>
      </c>
      <c r="F681" s="2">
        <v>365.640999999999</v>
      </c>
      <c r="G681" s="2">
        <v>339.33600000000001</v>
      </c>
      <c r="H681" s="2">
        <v>5.2750000000000004</v>
      </c>
      <c r="I681" s="2">
        <v>0</v>
      </c>
      <c r="J681" s="2">
        <v>0</v>
      </c>
      <c r="K681" s="2">
        <v>0</v>
      </c>
      <c r="L681" s="2">
        <v>419.59300000000002</v>
      </c>
      <c r="M681" s="2">
        <v>462.27300000000002</v>
      </c>
      <c r="N681" s="2">
        <v>8287.2150000000001</v>
      </c>
      <c r="O681" s="2">
        <v>1.819</v>
      </c>
      <c r="P681" s="2">
        <v>2876.7750000000001</v>
      </c>
      <c r="Q681" s="2">
        <v>0</v>
      </c>
      <c r="R681" s="3">
        <v>599715</v>
      </c>
      <c r="S681" s="3">
        <v>0</v>
      </c>
      <c r="T681" s="3">
        <v>-35823</v>
      </c>
      <c r="U681" s="3">
        <v>-1385</v>
      </c>
      <c r="V681" s="3">
        <v>34823</v>
      </c>
      <c r="W681" s="3">
        <v>1044007</v>
      </c>
      <c r="X681" s="3">
        <v>1521239</v>
      </c>
      <c r="Y681" s="4">
        <v>0.98</v>
      </c>
      <c r="Z681" s="4">
        <v>1.07</v>
      </c>
      <c r="AA681" s="5" t="s">
        <v>75</v>
      </c>
      <c r="AB681" s="3">
        <v>1523594</v>
      </c>
      <c r="AC681" s="3">
        <v>5044625</v>
      </c>
      <c r="AD681" s="2">
        <v>2069.6577562000002</v>
      </c>
      <c r="AE681" s="3">
        <v>405189225</v>
      </c>
      <c r="AF681" s="3">
        <v>39979043</v>
      </c>
      <c r="AG681" s="3">
        <v>0</v>
      </c>
      <c r="AH681" s="3">
        <v>42426739</v>
      </c>
      <c r="AI681" s="4">
        <v>1.04</v>
      </c>
      <c r="AJ681" s="3">
        <v>3187880551</v>
      </c>
      <c r="AK681" s="3">
        <v>3126223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5037</v>
      </c>
      <c r="AR681" s="3">
        <v>5288</v>
      </c>
      <c r="AS681" s="3">
        <v>65289195</v>
      </c>
      <c r="AT681" s="2">
        <v>12335.9219999999</v>
      </c>
      <c r="AV681" s="5" t="s">
        <v>1806</v>
      </c>
      <c r="AX681" s="3">
        <v>0</v>
      </c>
      <c r="AZ681" s="3">
        <v>0</v>
      </c>
      <c r="BA681" s="3">
        <f t="shared" si="265"/>
        <v>5288</v>
      </c>
      <c r="BB681" s="3">
        <f t="shared" si="251"/>
        <v>5037</v>
      </c>
      <c r="BC681" s="3">
        <f t="shared" si="252"/>
        <v>5288</v>
      </c>
      <c r="BD681" s="3">
        <f t="shared" si="253"/>
        <v>5288</v>
      </c>
      <c r="BE681" s="3">
        <f t="shared" si="254"/>
        <v>65289191.985599995</v>
      </c>
      <c r="BF681" s="3">
        <f t="shared" si="266"/>
        <v>63646469.985599995</v>
      </c>
      <c r="BG681" s="2">
        <f t="shared" si="255"/>
        <v>12335.904221794273</v>
      </c>
      <c r="BH681" s="6">
        <f t="shared" si="256"/>
        <v>1.4999999999999999E-2</v>
      </c>
      <c r="BI681" s="3">
        <f t="shared" si="267"/>
        <v>36022723.365188099</v>
      </c>
      <c r="BJ681" s="3">
        <f t="shared" si="257"/>
        <v>6340654770.0022564</v>
      </c>
      <c r="BK681" s="3">
        <f t="shared" si="268"/>
        <v>0</v>
      </c>
      <c r="BL681" s="3">
        <f t="shared" si="269"/>
        <v>0</v>
      </c>
      <c r="BM681" s="3">
        <f t="shared" si="258"/>
        <v>0</v>
      </c>
      <c r="BN681" s="3">
        <f t="shared" si="259"/>
        <v>0</v>
      </c>
      <c r="BO681" s="3">
        <f t="shared" si="270"/>
        <v>0</v>
      </c>
      <c r="BP681" s="3">
        <f t="shared" si="271"/>
        <v>0</v>
      </c>
      <c r="BQ681" s="3">
        <f t="shared" si="260"/>
        <v>3941321398.8632703</v>
      </c>
      <c r="BR681" s="3">
        <f t="shared" si="272"/>
        <v>0</v>
      </c>
      <c r="BS681" s="3">
        <f t="shared" si="273"/>
        <v>0</v>
      </c>
      <c r="BT681" s="3">
        <f t="shared" si="261"/>
        <v>0</v>
      </c>
      <c r="BU681" s="3">
        <f t="shared" si="262"/>
        <v>0</v>
      </c>
      <c r="BV681" s="3">
        <f t="shared" si="263"/>
        <v>0</v>
      </c>
      <c r="BW681" s="3">
        <f t="shared" si="274"/>
        <v>0</v>
      </c>
      <c r="BX681" s="3">
        <f t="shared" si="264"/>
        <v>0</v>
      </c>
      <c r="BY681" s="3">
        <f t="shared" si="275"/>
        <v>34047962.585799992</v>
      </c>
    </row>
    <row r="682" spans="1:77" x14ac:dyDescent="0.25">
      <c r="A682">
        <v>220908</v>
      </c>
      <c r="B682" t="s">
        <v>743</v>
      </c>
      <c r="C682" s="37">
        <v>42779.493055555555</v>
      </c>
      <c r="D682" s="5" t="s">
        <v>75</v>
      </c>
      <c r="E682" s="2">
        <v>29402.94</v>
      </c>
      <c r="F682" s="2">
        <v>2588.1860000000001</v>
      </c>
      <c r="G682" s="2">
        <v>609.10299999999995</v>
      </c>
      <c r="H682" s="2">
        <v>19.123000000000001</v>
      </c>
      <c r="I682" s="2">
        <v>0</v>
      </c>
      <c r="J682" s="2">
        <v>0</v>
      </c>
      <c r="K682" s="2">
        <v>0</v>
      </c>
      <c r="L682" s="2">
        <v>2086.1469999999999</v>
      </c>
      <c r="M682" s="2">
        <v>1616.95</v>
      </c>
      <c r="N682" s="2">
        <v>14738.958999999901</v>
      </c>
      <c r="O682" s="2">
        <v>1.8959999999999999</v>
      </c>
      <c r="P682" s="2">
        <v>3428.0459999999998</v>
      </c>
      <c r="Q682" s="2">
        <v>0</v>
      </c>
      <c r="R682" s="3">
        <v>2710255</v>
      </c>
      <c r="S682" s="3">
        <v>0</v>
      </c>
      <c r="T682" s="3">
        <v>-118092</v>
      </c>
      <c r="U682" s="3">
        <v>-4564</v>
      </c>
      <c r="V682" s="3">
        <v>118488</v>
      </c>
      <c r="W682" s="3">
        <v>2076978</v>
      </c>
      <c r="X682" s="3">
        <v>1886111</v>
      </c>
      <c r="Y682" s="4">
        <v>0.98</v>
      </c>
      <c r="Z682" s="4">
        <v>1.1299999999999999</v>
      </c>
      <c r="AA682" s="5" t="s">
        <v>75</v>
      </c>
      <c r="AB682" s="3">
        <v>1412494</v>
      </c>
      <c r="AC682" s="3">
        <v>23001183</v>
      </c>
      <c r="AD682" s="2">
        <v>9459.4588117999992</v>
      </c>
      <c r="AE682" s="3">
        <v>1438324131</v>
      </c>
      <c r="AF682" s="3">
        <v>115520934</v>
      </c>
      <c r="AG682" s="3">
        <v>0</v>
      </c>
      <c r="AH682" s="3">
        <v>122593644</v>
      </c>
      <c r="AI682" s="4">
        <v>1.04</v>
      </c>
      <c r="AJ682" s="3">
        <v>10509236545</v>
      </c>
      <c r="AK682" s="3">
        <v>12557632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5037</v>
      </c>
      <c r="AR682" s="3">
        <v>5502</v>
      </c>
      <c r="AS682" s="3">
        <v>219598363</v>
      </c>
      <c r="AT682" s="2">
        <v>40844.451999999997</v>
      </c>
      <c r="AV682" s="5" t="s">
        <v>1798</v>
      </c>
      <c r="AX682" s="3">
        <v>0</v>
      </c>
      <c r="AZ682" s="3">
        <v>0</v>
      </c>
      <c r="BA682" s="3">
        <f t="shared" si="265"/>
        <v>5502</v>
      </c>
      <c r="BB682" s="3">
        <f t="shared" si="251"/>
        <v>5037</v>
      </c>
      <c r="BC682" s="3">
        <f t="shared" si="252"/>
        <v>5502</v>
      </c>
      <c r="BD682" s="3">
        <f t="shared" si="253"/>
        <v>5502</v>
      </c>
      <c r="BE682" s="3">
        <f t="shared" si="254"/>
        <v>219598363.56401986</v>
      </c>
      <c r="BF682" s="3">
        <f t="shared" si="266"/>
        <v>214810734.56401986</v>
      </c>
      <c r="BG682" s="2">
        <f t="shared" si="255"/>
        <v>40844.431172432058</v>
      </c>
      <c r="BH682" s="6">
        <f t="shared" si="256"/>
        <v>1.4999999999999999E-2</v>
      </c>
      <c r="BI682" s="3">
        <f t="shared" si="267"/>
        <v>92856723.063166857</v>
      </c>
      <c r="BJ682" s="3">
        <f t="shared" si="257"/>
        <v>20994037622.630077</v>
      </c>
      <c r="BK682" s="3">
        <f t="shared" si="268"/>
        <v>0</v>
      </c>
      <c r="BL682" s="3">
        <f t="shared" si="269"/>
        <v>0</v>
      </c>
      <c r="BM682" s="3">
        <f t="shared" si="258"/>
        <v>0</v>
      </c>
      <c r="BN682" s="3">
        <f t="shared" si="259"/>
        <v>0</v>
      </c>
      <c r="BO682" s="3">
        <f t="shared" si="270"/>
        <v>0</v>
      </c>
      <c r="BP682" s="3">
        <f t="shared" si="271"/>
        <v>0</v>
      </c>
      <c r="BQ682" s="3">
        <f t="shared" si="260"/>
        <v>13049795759.592043</v>
      </c>
      <c r="BR682" s="3">
        <f t="shared" si="272"/>
        <v>0</v>
      </c>
      <c r="BS682" s="3">
        <f t="shared" si="273"/>
        <v>0</v>
      </c>
      <c r="BT682" s="3">
        <f t="shared" si="261"/>
        <v>0</v>
      </c>
      <c r="BU682" s="3">
        <f t="shared" si="262"/>
        <v>0</v>
      </c>
      <c r="BV682" s="3">
        <f t="shared" si="263"/>
        <v>0</v>
      </c>
      <c r="BW682" s="3">
        <f t="shared" si="274"/>
        <v>0</v>
      </c>
      <c r="BX682" s="3">
        <f t="shared" si="264"/>
        <v>0</v>
      </c>
      <c r="BY682" s="3">
        <f t="shared" si="275"/>
        <v>116607845.42301986</v>
      </c>
    </row>
    <row r="683" spans="1:77" x14ac:dyDescent="0.25">
      <c r="A683">
        <v>22902</v>
      </c>
      <c r="B683" t="s">
        <v>744</v>
      </c>
      <c r="C683" s="37">
        <v>42776.52847222222</v>
      </c>
      <c r="D683" s="5" t="s">
        <v>75</v>
      </c>
      <c r="E683" s="2">
        <v>130</v>
      </c>
      <c r="F683" s="2">
        <v>1.3859999999999999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1.4390000000000001</v>
      </c>
      <c r="M683" s="2">
        <v>1.3580000000000001</v>
      </c>
      <c r="N683" s="2">
        <v>26.879000000000001</v>
      </c>
      <c r="O683" s="2">
        <v>0</v>
      </c>
      <c r="P683" s="2">
        <v>0</v>
      </c>
      <c r="Q683" s="2">
        <v>0</v>
      </c>
      <c r="R683" s="3">
        <v>1667</v>
      </c>
      <c r="S683" s="3">
        <v>0</v>
      </c>
      <c r="T683" s="3">
        <v>-930</v>
      </c>
      <c r="U683" s="3">
        <v>-36</v>
      </c>
      <c r="V683" s="3">
        <v>0</v>
      </c>
      <c r="W683" s="3">
        <v>0</v>
      </c>
      <c r="X683" s="3">
        <v>0</v>
      </c>
      <c r="Y683" s="4">
        <v>1</v>
      </c>
      <c r="Z683" s="4">
        <v>1.0900000000000001</v>
      </c>
      <c r="AA683" s="5" t="s">
        <v>76</v>
      </c>
      <c r="AB683" s="3">
        <v>106524</v>
      </c>
      <c r="AC683" s="3">
        <v>570793</v>
      </c>
      <c r="AD683" s="2">
        <v>242.72181670000001</v>
      </c>
      <c r="AE683" s="3">
        <v>28339033</v>
      </c>
      <c r="AF683" s="3">
        <v>856839</v>
      </c>
      <c r="AG683" s="3">
        <v>94253</v>
      </c>
      <c r="AH683" s="3">
        <v>1002502</v>
      </c>
      <c r="AI683" s="4">
        <v>1.17</v>
      </c>
      <c r="AJ683" s="3">
        <v>82758025</v>
      </c>
      <c r="AK683" s="3">
        <v>19221</v>
      </c>
      <c r="AL683" s="3">
        <v>0</v>
      </c>
      <c r="AM683" s="3">
        <v>0</v>
      </c>
      <c r="AN683" s="3">
        <v>36816</v>
      </c>
      <c r="AO683" s="3">
        <v>0</v>
      </c>
      <c r="AP683" s="3">
        <v>0</v>
      </c>
      <c r="AQ683" s="3">
        <v>5140</v>
      </c>
      <c r="AR683" s="3">
        <v>5468</v>
      </c>
      <c r="AS683" s="3">
        <v>1206487</v>
      </c>
      <c r="AT683" s="2">
        <v>227.553</v>
      </c>
      <c r="AU683" s="2">
        <v>241.233</v>
      </c>
      <c r="AV683" s="5" t="s">
        <v>1353</v>
      </c>
      <c r="AW683" s="3">
        <v>0</v>
      </c>
      <c r="AX683" s="3">
        <v>7505</v>
      </c>
      <c r="AY683" s="3">
        <v>0</v>
      </c>
      <c r="AZ683" s="3">
        <v>0</v>
      </c>
      <c r="BA683" s="3">
        <f t="shared" si="265"/>
        <v>8683</v>
      </c>
      <c r="BB683" s="3">
        <f t="shared" si="251"/>
        <v>5140</v>
      </c>
      <c r="BC683" s="3">
        <f t="shared" si="252"/>
        <v>5468</v>
      </c>
      <c r="BD683" s="3">
        <f t="shared" si="253"/>
        <v>8683</v>
      </c>
      <c r="BE683" s="3">
        <f t="shared" si="254"/>
        <v>1206486.7210299999</v>
      </c>
      <c r="BF683" s="3">
        <f t="shared" si="266"/>
        <v>1205749.7210299999</v>
      </c>
      <c r="BG683" s="2">
        <f t="shared" si="255"/>
        <v>227.54592408690962</v>
      </c>
      <c r="BH683" s="6">
        <f t="shared" si="256"/>
        <v>1.4999999999999999E-2</v>
      </c>
      <c r="BI683" s="3">
        <f t="shared" si="267"/>
        <v>615747.56096485117</v>
      </c>
      <c r="BJ683" s="3">
        <f t="shared" si="257"/>
        <v>116958604.98067154</v>
      </c>
      <c r="BK683" s="3">
        <f t="shared" si="268"/>
        <v>0</v>
      </c>
      <c r="BL683" s="3">
        <f t="shared" si="269"/>
        <v>0</v>
      </c>
      <c r="BM683" s="3">
        <f t="shared" si="258"/>
        <v>0</v>
      </c>
      <c r="BN683" s="3">
        <f t="shared" si="259"/>
        <v>0</v>
      </c>
      <c r="BO683" s="3">
        <f t="shared" si="270"/>
        <v>0</v>
      </c>
      <c r="BP683" s="3">
        <f t="shared" si="271"/>
        <v>0</v>
      </c>
      <c r="BQ683" s="3">
        <f t="shared" si="260"/>
        <v>72700922.745767623</v>
      </c>
      <c r="BR683" s="3">
        <f t="shared" si="272"/>
        <v>10057102.254232377</v>
      </c>
      <c r="BS683" s="3">
        <f t="shared" si="273"/>
        <v>11454.019821862161</v>
      </c>
      <c r="BT683" s="3">
        <f t="shared" si="261"/>
        <v>363.8781072892931</v>
      </c>
      <c r="BU683" s="3">
        <f t="shared" si="262"/>
        <v>0</v>
      </c>
      <c r="BV683" s="3">
        <f t="shared" si="263"/>
        <v>420.63875559517817</v>
      </c>
      <c r="BW683" s="3">
        <f t="shared" si="274"/>
        <v>11033.381066266982</v>
      </c>
      <c r="BX683" s="3">
        <f t="shared" si="264"/>
        <v>11033.381066266982</v>
      </c>
      <c r="BY683" s="3">
        <f t="shared" si="275"/>
        <v>378906.4710299999</v>
      </c>
    </row>
    <row r="684" spans="1:77" x14ac:dyDescent="0.25">
      <c r="A684">
        <v>27904</v>
      </c>
      <c r="B684" t="s">
        <v>745</v>
      </c>
      <c r="C684" s="37">
        <v>42779.493055555555</v>
      </c>
      <c r="D684" s="5" t="s">
        <v>75</v>
      </c>
      <c r="E684" s="2">
        <v>3420.1019999999999</v>
      </c>
      <c r="F684" s="2">
        <v>388.22500000000002</v>
      </c>
      <c r="G684" s="2">
        <v>91.85</v>
      </c>
      <c r="H684" s="2">
        <v>0</v>
      </c>
      <c r="I684" s="2">
        <v>0</v>
      </c>
      <c r="J684" s="2">
        <v>0</v>
      </c>
      <c r="K684" s="2">
        <v>0</v>
      </c>
      <c r="L684" s="2">
        <v>293.166</v>
      </c>
      <c r="M684" s="2">
        <v>192.01400000000001</v>
      </c>
      <c r="N684" s="2">
        <v>2673.078</v>
      </c>
      <c r="O684" s="2">
        <v>9.1999999999999998E-2</v>
      </c>
      <c r="P684" s="2">
        <v>524.13</v>
      </c>
      <c r="Q684" s="2">
        <v>0</v>
      </c>
      <c r="R684" s="3">
        <v>317251</v>
      </c>
      <c r="S684" s="3">
        <v>0</v>
      </c>
      <c r="T684" s="3">
        <v>0</v>
      </c>
      <c r="U684" s="3">
        <v>0</v>
      </c>
      <c r="V684" s="3">
        <v>0</v>
      </c>
      <c r="W684" s="3">
        <v>435839</v>
      </c>
      <c r="X684" s="3">
        <v>295976</v>
      </c>
      <c r="Y684" s="4">
        <v>0.99329999999999996</v>
      </c>
      <c r="Z684" s="4">
        <v>1.0900000000000001</v>
      </c>
      <c r="AA684" s="5" t="s">
        <v>75</v>
      </c>
      <c r="AB684" s="3">
        <v>1434573</v>
      </c>
      <c r="AC684" s="3">
        <v>6994048</v>
      </c>
      <c r="AD684" s="2">
        <v>2869.7157135000002</v>
      </c>
      <c r="AE684" s="3">
        <v>523865020</v>
      </c>
      <c r="AF684" s="3">
        <v>32616212</v>
      </c>
      <c r="AG684" s="3">
        <v>0</v>
      </c>
      <c r="AH684" s="3">
        <v>34586385</v>
      </c>
      <c r="AI684" s="4">
        <v>1.0532999999999999</v>
      </c>
      <c r="AJ684" s="3">
        <v>3139000460</v>
      </c>
      <c r="AK684" s="3">
        <v>1526887</v>
      </c>
      <c r="AL684" s="3">
        <v>0</v>
      </c>
      <c r="AM684" s="3">
        <v>0</v>
      </c>
      <c r="AN684" s="3">
        <v>650000</v>
      </c>
      <c r="AO684" s="3">
        <v>0</v>
      </c>
      <c r="AP684" s="3">
        <v>0</v>
      </c>
      <c r="AQ684" s="3">
        <v>5106</v>
      </c>
      <c r="AR684" s="3">
        <v>5432</v>
      </c>
      <c r="AS684" s="3">
        <v>28510509</v>
      </c>
      <c r="AT684" s="2">
        <v>5273.3419999999996</v>
      </c>
      <c r="AU684" s="2">
        <v>5412.049</v>
      </c>
      <c r="AV684" s="5" t="s">
        <v>1366</v>
      </c>
      <c r="AW684" s="3">
        <v>3808780</v>
      </c>
      <c r="AX684" s="3">
        <v>0</v>
      </c>
      <c r="AY684" s="3">
        <v>55596</v>
      </c>
      <c r="AZ684" s="3">
        <v>0</v>
      </c>
      <c r="BA684" s="3">
        <f t="shared" si="265"/>
        <v>5647</v>
      </c>
      <c r="BB684" s="3">
        <f t="shared" si="251"/>
        <v>5106</v>
      </c>
      <c r="BC684" s="3">
        <f t="shared" si="252"/>
        <v>5432</v>
      </c>
      <c r="BD684" s="3">
        <f t="shared" si="253"/>
        <v>5647</v>
      </c>
      <c r="BE684" s="3">
        <f t="shared" si="254"/>
        <v>28510512.480699994</v>
      </c>
      <c r="BF684" s="3">
        <f t="shared" si="266"/>
        <v>27757422.480699994</v>
      </c>
      <c r="BG684" s="2">
        <f t="shared" si="255"/>
        <v>5273.1091670577962</v>
      </c>
      <c r="BH684" s="6">
        <f t="shared" si="256"/>
        <v>1.4999999999999999E-2</v>
      </c>
      <c r="BI684" s="3">
        <f t="shared" si="267"/>
        <v>13960723.306370456</v>
      </c>
      <c r="BJ684" s="3">
        <f t="shared" si="257"/>
        <v>2710378111.8677073</v>
      </c>
      <c r="BK684" s="3">
        <f t="shared" si="268"/>
        <v>428622348.13229275</v>
      </c>
      <c r="BL684" s="3">
        <f t="shared" si="269"/>
        <v>4453658.9123725919</v>
      </c>
      <c r="BM684" s="3">
        <f t="shared" si="258"/>
        <v>5340.7870376673982</v>
      </c>
      <c r="BN684" s="3">
        <f t="shared" si="259"/>
        <v>55596</v>
      </c>
      <c r="BO684" s="3">
        <f t="shared" si="270"/>
        <v>83699.938372922887</v>
      </c>
      <c r="BP684" s="3">
        <f t="shared" si="271"/>
        <v>4398062.9123725919</v>
      </c>
      <c r="BQ684" s="3">
        <f t="shared" si="260"/>
        <v>1684758378.8749659</v>
      </c>
      <c r="BR684" s="3">
        <f t="shared" si="272"/>
        <v>1454242081.1250341</v>
      </c>
      <c r="BS684" s="3">
        <f t="shared" si="273"/>
        <v>0</v>
      </c>
      <c r="BT684" s="3">
        <f t="shared" si="261"/>
        <v>0</v>
      </c>
      <c r="BU684" s="3">
        <f t="shared" si="262"/>
        <v>0</v>
      </c>
      <c r="BV684" s="3">
        <f t="shared" si="263"/>
        <v>0</v>
      </c>
      <c r="BW684" s="3">
        <f t="shared" si="274"/>
        <v>0</v>
      </c>
      <c r="BX684" s="3">
        <f t="shared" si="264"/>
        <v>4398062.9123725919</v>
      </c>
      <c r="BY684" s="3">
        <f t="shared" si="275"/>
        <v>0</v>
      </c>
    </row>
    <row r="685" spans="1:77" x14ac:dyDescent="0.25">
      <c r="A685">
        <v>189901</v>
      </c>
      <c r="B685" t="s">
        <v>746</v>
      </c>
      <c r="C685" s="37">
        <v>42779.493055555555</v>
      </c>
      <c r="D685" s="5" t="s">
        <v>75</v>
      </c>
      <c r="E685" s="2">
        <v>281.03399999999999</v>
      </c>
      <c r="F685" s="2">
        <v>50.41</v>
      </c>
      <c r="G685" s="2">
        <v>0.5</v>
      </c>
      <c r="H685" s="2">
        <v>0</v>
      </c>
      <c r="I685" s="2">
        <v>0</v>
      </c>
      <c r="J685" s="2">
        <v>0</v>
      </c>
      <c r="K685" s="2">
        <v>0</v>
      </c>
      <c r="L685" s="2">
        <v>9.3539999999999992</v>
      </c>
      <c r="M685" s="2">
        <v>14</v>
      </c>
      <c r="N685" s="2">
        <v>248</v>
      </c>
      <c r="O685" s="2">
        <v>0</v>
      </c>
      <c r="P685" s="2">
        <v>50</v>
      </c>
      <c r="Q685" s="2">
        <v>0</v>
      </c>
      <c r="R685" s="3">
        <v>23118</v>
      </c>
      <c r="S685" s="3">
        <v>0</v>
      </c>
      <c r="T685" s="3">
        <v>-2908</v>
      </c>
      <c r="U685" s="3">
        <v>-113</v>
      </c>
      <c r="V685" s="3">
        <v>0</v>
      </c>
      <c r="W685" s="3">
        <v>12045</v>
      </c>
      <c r="X685" s="3">
        <v>40930</v>
      </c>
      <c r="Y685" s="4">
        <v>1</v>
      </c>
      <c r="Z685" s="4">
        <v>1.06</v>
      </c>
      <c r="AA685" s="5" t="s">
        <v>76</v>
      </c>
      <c r="AB685" s="3">
        <v>167842</v>
      </c>
      <c r="AC685" s="3">
        <v>1934502</v>
      </c>
      <c r="AD685" s="2">
        <v>847.96142350000002</v>
      </c>
      <c r="AE685" s="3">
        <v>78992216</v>
      </c>
      <c r="AF685" s="3">
        <v>2537818</v>
      </c>
      <c r="AG685" s="3">
        <v>0</v>
      </c>
      <c r="AH685" s="3">
        <v>2639331</v>
      </c>
      <c r="AI685" s="4">
        <v>1.04</v>
      </c>
      <c r="AJ685" s="3">
        <v>258743006</v>
      </c>
      <c r="AK685" s="3">
        <v>121066</v>
      </c>
      <c r="AL685" s="3">
        <v>0</v>
      </c>
      <c r="AM685" s="3">
        <v>0</v>
      </c>
      <c r="AN685" s="3">
        <v>130000</v>
      </c>
      <c r="AO685" s="3">
        <v>0</v>
      </c>
      <c r="AP685" s="3">
        <v>0</v>
      </c>
      <c r="AQ685" s="3">
        <v>5140</v>
      </c>
      <c r="AR685" s="3">
        <v>5359</v>
      </c>
      <c r="AS685" s="3">
        <v>3313924</v>
      </c>
      <c r="AT685" s="2">
        <v>625.43299999999999</v>
      </c>
      <c r="AU685" s="2">
        <v>631.03800000000001</v>
      </c>
      <c r="AV685" s="5" t="s">
        <v>1852</v>
      </c>
      <c r="AW685" s="3">
        <v>0</v>
      </c>
      <c r="AX685" s="3">
        <v>0</v>
      </c>
      <c r="AY685" s="3">
        <v>0</v>
      </c>
      <c r="AZ685" s="3">
        <v>0</v>
      </c>
      <c r="BA685" s="3">
        <f t="shared" si="265"/>
        <v>8186</v>
      </c>
      <c r="BB685" s="3">
        <f t="shared" si="251"/>
        <v>5140</v>
      </c>
      <c r="BC685" s="3">
        <f t="shared" si="252"/>
        <v>5359</v>
      </c>
      <c r="BD685" s="3">
        <f t="shared" si="253"/>
        <v>8186</v>
      </c>
      <c r="BE685" s="3">
        <f t="shared" si="254"/>
        <v>3313924.9534</v>
      </c>
      <c r="BF685" s="3">
        <f t="shared" si="266"/>
        <v>3281669.9534</v>
      </c>
      <c r="BG685" s="2">
        <f t="shared" si="255"/>
        <v>625.41164688128913</v>
      </c>
      <c r="BH685" s="6">
        <f t="shared" si="256"/>
        <v>1.4999999999999999E-2</v>
      </c>
      <c r="BI685" s="3">
        <f t="shared" si="267"/>
        <v>1429512.1122966344</v>
      </c>
      <c r="BJ685" s="3">
        <f t="shared" si="257"/>
        <v>321461586.49698263</v>
      </c>
      <c r="BK685" s="3">
        <f t="shared" si="268"/>
        <v>0</v>
      </c>
      <c r="BL685" s="3">
        <f t="shared" si="269"/>
        <v>0</v>
      </c>
      <c r="BM685" s="3">
        <f t="shared" si="258"/>
        <v>0</v>
      </c>
      <c r="BN685" s="3">
        <f t="shared" si="259"/>
        <v>0</v>
      </c>
      <c r="BO685" s="3">
        <f t="shared" si="270"/>
        <v>0</v>
      </c>
      <c r="BP685" s="3">
        <f t="shared" si="271"/>
        <v>0</v>
      </c>
      <c r="BQ685" s="3">
        <f t="shared" si="260"/>
        <v>199819021.17857188</v>
      </c>
      <c r="BR685" s="3">
        <f t="shared" si="272"/>
        <v>58923984.82142812</v>
      </c>
      <c r="BS685" s="3">
        <f t="shared" si="273"/>
        <v>0</v>
      </c>
      <c r="BT685" s="3">
        <f t="shared" si="261"/>
        <v>0</v>
      </c>
      <c r="BU685" s="3">
        <f t="shared" si="262"/>
        <v>0</v>
      </c>
      <c r="BV685" s="3">
        <f t="shared" si="263"/>
        <v>0</v>
      </c>
      <c r="BW685" s="3">
        <f t="shared" si="274"/>
        <v>0</v>
      </c>
      <c r="BX685" s="3">
        <f t="shared" si="264"/>
        <v>0</v>
      </c>
      <c r="BY685" s="3">
        <f t="shared" si="275"/>
        <v>726494.89339999994</v>
      </c>
    </row>
    <row r="686" spans="1:77" x14ac:dyDescent="0.25">
      <c r="A686">
        <v>94904</v>
      </c>
      <c r="B686" t="s">
        <v>747</v>
      </c>
      <c r="C686" s="37">
        <v>42779.493055555555</v>
      </c>
      <c r="D686" s="5" t="s">
        <v>75</v>
      </c>
      <c r="E686" s="2">
        <v>1194.4000000000001</v>
      </c>
      <c r="F686" s="2">
        <v>71.563000000000002</v>
      </c>
      <c r="G686" s="2">
        <v>24.347999999999999</v>
      </c>
      <c r="H686" s="2">
        <v>0</v>
      </c>
      <c r="I686" s="2">
        <v>0</v>
      </c>
      <c r="J686" s="2">
        <v>0</v>
      </c>
      <c r="K686" s="2">
        <v>0</v>
      </c>
      <c r="L686" s="2">
        <v>34.866</v>
      </c>
      <c r="M686" s="2">
        <v>62.598999999999997</v>
      </c>
      <c r="N686" s="2">
        <v>631.57600000000002</v>
      </c>
      <c r="O686" s="2">
        <v>0</v>
      </c>
      <c r="P686" s="2">
        <v>47.619</v>
      </c>
      <c r="Q686" s="2">
        <v>0</v>
      </c>
      <c r="R686" s="3">
        <v>111274</v>
      </c>
      <c r="S686" s="3">
        <v>0</v>
      </c>
      <c r="T686" s="3">
        <v>-7296</v>
      </c>
      <c r="U686" s="3">
        <v>-282</v>
      </c>
      <c r="V686" s="3">
        <v>0</v>
      </c>
      <c r="W686" s="3">
        <v>188704</v>
      </c>
      <c r="X686" s="3">
        <v>27914</v>
      </c>
      <c r="Y686" s="4">
        <v>1</v>
      </c>
      <c r="Z686" s="4">
        <v>1.05</v>
      </c>
      <c r="AA686" s="5" t="s">
        <v>75</v>
      </c>
      <c r="AB686" s="3">
        <v>140962</v>
      </c>
      <c r="AC686" s="3">
        <v>3165124</v>
      </c>
      <c r="AD686" s="2">
        <v>1300.8862518000001</v>
      </c>
      <c r="AE686" s="3">
        <v>92754458</v>
      </c>
      <c r="AF686" s="3">
        <v>6820023</v>
      </c>
      <c r="AG686" s="3">
        <v>750203</v>
      </c>
      <c r="AH686" s="3">
        <v>7979427</v>
      </c>
      <c r="AI686" s="4">
        <v>1.17</v>
      </c>
      <c r="AJ686" s="3">
        <v>649249749</v>
      </c>
      <c r="AK686" s="3">
        <v>522065</v>
      </c>
      <c r="AL686" s="3">
        <v>0</v>
      </c>
      <c r="AM686" s="3">
        <v>0</v>
      </c>
      <c r="AN686" s="3">
        <v>99500</v>
      </c>
      <c r="AO686" s="3">
        <v>0</v>
      </c>
      <c r="AP686" s="3">
        <v>0</v>
      </c>
      <c r="AQ686" s="3">
        <v>5140</v>
      </c>
      <c r="AR686" s="3">
        <v>5322</v>
      </c>
      <c r="AS686" s="3">
        <v>8958804</v>
      </c>
      <c r="AT686" s="2">
        <v>1657.241</v>
      </c>
      <c r="AU686" s="2">
        <v>1786.6469999999999</v>
      </c>
      <c r="AV686" s="5" t="s">
        <v>1574</v>
      </c>
      <c r="AW686" s="3">
        <v>0</v>
      </c>
      <c r="AX686" s="3">
        <v>80224</v>
      </c>
      <c r="AY686" s="3">
        <v>0</v>
      </c>
      <c r="AZ686" s="3">
        <v>3387</v>
      </c>
      <c r="BA686" s="3">
        <f t="shared" si="265"/>
        <v>5862</v>
      </c>
      <c r="BB686" s="3">
        <f t="shared" si="251"/>
        <v>5140</v>
      </c>
      <c r="BC686" s="3">
        <f t="shared" si="252"/>
        <v>5322</v>
      </c>
      <c r="BD686" s="3">
        <f t="shared" si="253"/>
        <v>5862</v>
      </c>
      <c r="BE686" s="3">
        <f t="shared" si="254"/>
        <v>8958803.5445600003</v>
      </c>
      <c r="BF686" s="3">
        <f t="shared" si="266"/>
        <v>8666121.5445600003</v>
      </c>
      <c r="BG686" s="2">
        <f t="shared" si="255"/>
        <v>1657.1869575813107</v>
      </c>
      <c r="BH686" s="6">
        <f t="shared" si="256"/>
        <v>1.4999999999999999E-2</v>
      </c>
      <c r="BI686" s="3">
        <f t="shared" si="267"/>
        <v>3689527.3604091434</v>
      </c>
      <c r="BJ686" s="3">
        <f t="shared" si="257"/>
        <v>851794096.19679368</v>
      </c>
      <c r="BK686" s="3">
        <f t="shared" si="268"/>
        <v>0</v>
      </c>
      <c r="BL686" s="3">
        <f t="shared" si="269"/>
        <v>0</v>
      </c>
      <c r="BM686" s="3">
        <f t="shared" si="258"/>
        <v>0</v>
      </c>
      <c r="BN686" s="3">
        <f t="shared" si="259"/>
        <v>0</v>
      </c>
      <c r="BO686" s="3">
        <f t="shared" si="270"/>
        <v>0</v>
      </c>
      <c r="BP686" s="3">
        <f t="shared" si="271"/>
        <v>0</v>
      </c>
      <c r="BQ686" s="3">
        <f t="shared" si="260"/>
        <v>529471232.94722879</v>
      </c>
      <c r="BR686" s="3">
        <f t="shared" si="272"/>
        <v>119778516.05277121</v>
      </c>
      <c r="BS686" s="3">
        <f t="shared" si="273"/>
        <v>138403.13718525154</v>
      </c>
      <c r="BT686" s="3">
        <f t="shared" si="261"/>
        <v>369.17974765362601</v>
      </c>
      <c r="BU686" s="3">
        <f t="shared" si="262"/>
        <v>3387</v>
      </c>
      <c r="BV686" s="3">
        <f t="shared" si="263"/>
        <v>1725.8271991124839</v>
      </c>
      <c r="BW686" s="3">
        <f t="shared" si="274"/>
        <v>133290.30998613907</v>
      </c>
      <c r="BX686" s="3">
        <f t="shared" si="264"/>
        <v>133290.30998613907</v>
      </c>
      <c r="BY686" s="3">
        <f t="shared" si="275"/>
        <v>2466306.0545600001</v>
      </c>
    </row>
    <row r="687" spans="1:77" x14ac:dyDescent="0.25">
      <c r="A687">
        <v>73903</v>
      </c>
      <c r="B687" t="s">
        <v>748</v>
      </c>
      <c r="C687" s="37">
        <v>42779.493055555555</v>
      </c>
      <c r="D687" s="5" t="s">
        <v>75</v>
      </c>
      <c r="E687" s="2">
        <v>732.77300000000002</v>
      </c>
      <c r="F687" s="2">
        <v>88.45</v>
      </c>
      <c r="G687" s="2">
        <v>38.783000000000001</v>
      </c>
      <c r="H687" s="2">
        <v>3.101</v>
      </c>
      <c r="I687" s="2">
        <v>0</v>
      </c>
      <c r="J687" s="2">
        <v>0</v>
      </c>
      <c r="K687" s="2">
        <v>0</v>
      </c>
      <c r="L687" s="2">
        <v>22.734999999999999</v>
      </c>
      <c r="M687" s="2">
        <v>39.33</v>
      </c>
      <c r="N687" s="2">
        <v>778.73299999999995</v>
      </c>
      <c r="O687" s="2">
        <v>0.66500000000000004</v>
      </c>
      <c r="P687" s="2">
        <v>106.925</v>
      </c>
      <c r="Q687" s="2">
        <v>0</v>
      </c>
      <c r="R687" s="3">
        <v>55384</v>
      </c>
      <c r="S687" s="3">
        <v>0</v>
      </c>
      <c r="T687" s="3">
        <v>-2555</v>
      </c>
      <c r="U687" s="3">
        <v>-99</v>
      </c>
      <c r="V687" s="3">
        <v>0</v>
      </c>
      <c r="W687" s="3">
        <v>47122</v>
      </c>
      <c r="X687" s="3">
        <v>78226</v>
      </c>
      <c r="Y687" s="4">
        <v>1</v>
      </c>
      <c r="Z687" s="4">
        <v>1.08</v>
      </c>
      <c r="AA687" s="5" t="s">
        <v>76</v>
      </c>
      <c r="AB687" s="3">
        <v>344240</v>
      </c>
      <c r="AC687" s="3">
        <v>5660300</v>
      </c>
      <c r="AD687" s="2">
        <v>2371.4596286000001</v>
      </c>
      <c r="AE687" s="3">
        <v>152877346</v>
      </c>
      <c r="AF687" s="3">
        <v>1752048</v>
      </c>
      <c r="AG687" s="3">
        <v>192725</v>
      </c>
      <c r="AH687" s="3">
        <v>2359729</v>
      </c>
      <c r="AI687" s="4">
        <v>1.17</v>
      </c>
      <c r="AJ687" s="3">
        <v>227372848</v>
      </c>
      <c r="AK687" s="3">
        <v>298090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5140</v>
      </c>
      <c r="AR687" s="3">
        <v>5432</v>
      </c>
      <c r="AS687" s="3">
        <v>7999243</v>
      </c>
      <c r="AT687" s="2">
        <v>1495.54</v>
      </c>
      <c r="AV687" s="5" t="s">
        <v>2047</v>
      </c>
      <c r="BA687" s="3">
        <f t="shared" si="265"/>
        <v>7316</v>
      </c>
      <c r="BB687" s="3">
        <f t="shared" si="251"/>
        <v>5140</v>
      </c>
      <c r="BC687" s="3">
        <f t="shared" si="252"/>
        <v>5432</v>
      </c>
      <c r="BD687" s="3">
        <f t="shared" si="253"/>
        <v>7316</v>
      </c>
      <c r="BE687" s="3">
        <f t="shared" si="254"/>
        <v>7999243.7404000014</v>
      </c>
      <c r="BF687" s="3">
        <f t="shared" si="266"/>
        <v>7899292.7404000014</v>
      </c>
      <c r="BG687" s="2">
        <f t="shared" si="255"/>
        <v>1495.5209017092259</v>
      </c>
      <c r="BH687" s="6">
        <f t="shared" si="256"/>
        <v>1.4999999999999999E-2</v>
      </c>
      <c r="BI687" s="3">
        <f t="shared" si="267"/>
        <v>3488571.5846420461</v>
      </c>
      <c r="BJ687" s="3">
        <f t="shared" si="257"/>
        <v>768697743.47854209</v>
      </c>
      <c r="BK687" s="3">
        <f t="shared" si="268"/>
        <v>0</v>
      </c>
      <c r="BL687" s="3">
        <f t="shared" si="269"/>
        <v>0</v>
      </c>
      <c r="BM687" s="3">
        <f t="shared" si="258"/>
        <v>0</v>
      </c>
      <c r="BN687" s="3">
        <f t="shared" si="259"/>
        <v>0</v>
      </c>
      <c r="BO687" s="3">
        <f t="shared" si="270"/>
        <v>0</v>
      </c>
      <c r="BP687" s="3">
        <f t="shared" si="271"/>
        <v>0</v>
      </c>
      <c r="BQ687" s="3">
        <f t="shared" si="260"/>
        <v>477818928.09609765</v>
      </c>
      <c r="BR687" s="3">
        <f t="shared" si="272"/>
        <v>0</v>
      </c>
      <c r="BS687" s="3">
        <f t="shared" si="273"/>
        <v>0</v>
      </c>
      <c r="BT687" s="3">
        <f t="shared" si="261"/>
        <v>0</v>
      </c>
      <c r="BU687" s="3">
        <f t="shared" si="262"/>
        <v>0</v>
      </c>
      <c r="BV687" s="3">
        <f t="shared" si="263"/>
        <v>0</v>
      </c>
      <c r="BW687" s="3">
        <f t="shared" si="274"/>
        <v>0</v>
      </c>
      <c r="BX687" s="3">
        <f t="shared" si="264"/>
        <v>0</v>
      </c>
      <c r="BY687" s="3">
        <f t="shared" si="275"/>
        <v>5725515.260400001</v>
      </c>
    </row>
    <row r="688" spans="1:77" x14ac:dyDescent="0.25">
      <c r="A688">
        <v>102902</v>
      </c>
      <c r="B688" t="s">
        <v>749</v>
      </c>
      <c r="C688" s="37">
        <v>42779.493055555555</v>
      </c>
      <c r="D688" s="5" t="s">
        <v>75</v>
      </c>
      <c r="E688" s="2">
        <v>4580.9560000000001</v>
      </c>
      <c r="F688" s="2">
        <v>199.52500000000001</v>
      </c>
      <c r="G688" s="2">
        <v>136.33799999999999</v>
      </c>
      <c r="H688" s="2">
        <v>4.4550000000000001</v>
      </c>
      <c r="I688" s="2">
        <v>0</v>
      </c>
      <c r="J688" s="2">
        <v>0</v>
      </c>
      <c r="K688" s="2">
        <v>0</v>
      </c>
      <c r="L688" s="2">
        <v>370.51100000000002</v>
      </c>
      <c r="M688" s="2">
        <v>250.98400000000001</v>
      </c>
      <c r="N688" s="2">
        <v>4291.4859999999999</v>
      </c>
      <c r="O688" s="2">
        <v>2.0190000000000001</v>
      </c>
      <c r="P688" s="2">
        <v>838.6</v>
      </c>
      <c r="Q688" s="2">
        <v>0</v>
      </c>
      <c r="R688" s="3">
        <v>345104</v>
      </c>
      <c r="S688" s="3">
        <v>0</v>
      </c>
      <c r="T688" s="3">
        <v>-28911</v>
      </c>
      <c r="U688" s="3">
        <v>-1118</v>
      </c>
      <c r="V688" s="3">
        <v>0</v>
      </c>
      <c r="W688" s="3">
        <v>426679</v>
      </c>
      <c r="X688" s="3">
        <v>460308</v>
      </c>
      <c r="Y688" s="4">
        <v>1</v>
      </c>
      <c r="Z688" s="4">
        <v>1.08</v>
      </c>
      <c r="AA688" s="5" t="s">
        <v>76</v>
      </c>
      <c r="AB688" s="3">
        <v>1664664</v>
      </c>
      <c r="AC688" s="3">
        <v>17407803</v>
      </c>
      <c r="AD688" s="2">
        <v>7426.5577843999999</v>
      </c>
      <c r="AE688" s="3">
        <v>1048587247</v>
      </c>
      <c r="AF688" s="3">
        <v>26222569</v>
      </c>
      <c r="AG688" s="3">
        <v>0</v>
      </c>
      <c r="AH688" s="3">
        <v>27271472</v>
      </c>
      <c r="AI688" s="4">
        <v>1.04</v>
      </c>
      <c r="AJ688" s="3">
        <v>2572765142</v>
      </c>
      <c r="AK688" s="3">
        <v>1987663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5140</v>
      </c>
      <c r="AR688" s="3">
        <v>5432</v>
      </c>
      <c r="AS688" s="3">
        <v>36011891</v>
      </c>
      <c r="AT688" s="2">
        <v>6677.4620000000004</v>
      </c>
      <c r="AU688" s="2">
        <v>6677.4620000000004</v>
      </c>
      <c r="AV688" s="5" t="s">
        <v>1496</v>
      </c>
      <c r="AW688" s="3">
        <v>0</v>
      </c>
      <c r="AX688" s="3">
        <v>0</v>
      </c>
      <c r="AY688" s="3">
        <v>0</v>
      </c>
      <c r="AZ688" s="3">
        <v>0</v>
      </c>
      <c r="BA688" s="3">
        <f t="shared" si="265"/>
        <v>5489</v>
      </c>
      <c r="BB688" s="3">
        <f t="shared" si="251"/>
        <v>5140</v>
      </c>
      <c r="BC688" s="3">
        <f t="shared" si="252"/>
        <v>5432</v>
      </c>
      <c r="BD688" s="3">
        <f t="shared" si="253"/>
        <v>5489</v>
      </c>
      <c r="BE688" s="3">
        <f t="shared" si="254"/>
        <v>36011892.819079995</v>
      </c>
      <c r="BF688" s="3">
        <f t="shared" si="266"/>
        <v>35269020.819079995</v>
      </c>
      <c r="BG688" s="2">
        <f t="shared" si="255"/>
        <v>6677.2506794172896</v>
      </c>
      <c r="BH688" s="6">
        <f t="shared" si="256"/>
        <v>1.4999999999999999E-2</v>
      </c>
      <c r="BI688" s="3">
        <f t="shared" si="267"/>
        <v>15160475.738168146</v>
      </c>
      <c r="BJ688" s="3">
        <f t="shared" si="257"/>
        <v>3432106849.2204866</v>
      </c>
      <c r="BK688" s="3">
        <f t="shared" si="268"/>
        <v>0</v>
      </c>
      <c r="BL688" s="3">
        <f t="shared" si="269"/>
        <v>0</v>
      </c>
      <c r="BM688" s="3">
        <f t="shared" si="258"/>
        <v>0</v>
      </c>
      <c r="BN688" s="3">
        <f t="shared" si="259"/>
        <v>0</v>
      </c>
      <c r="BO688" s="3">
        <f t="shared" si="270"/>
        <v>0</v>
      </c>
      <c r="BP688" s="3">
        <f t="shared" si="271"/>
        <v>0</v>
      </c>
      <c r="BQ688" s="3">
        <f t="shared" si="260"/>
        <v>2133381592.0738239</v>
      </c>
      <c r="BR688" s="3">
        <f t="shared" si="272"/>
        <v>439383549.92617607</v>
      </c>
      <c r="BS688" s="3">
        <f t="shared" si="273"/>
        <v>0</v>
      </c>
      <c r="BT688" s="3">
        <f t="shared" si="261"/>
        <v>0</v>
      </c>
      <c r="BU688" s="3">
        <f t="shared" si="262"/>
        <v>0</v>
      </c>
      <c r="BV688" s="3">
        <f t="shared" si="263"/>
        <v>0</v>
      </c>
      <c r="BW688" s="3">
        <f t="shared" si="274"/>
        <v>0</v>
      </c>
      <c r="BX688" s="3">
        <f t="shared" si="264"/>
        <v>0</v>
      </c>
      <c r="BY688" s="3">
        <f t="shared" si="275"/>
        <v>10284241.399079993</v>
      </c>
    </row>
    <row r="689" spans="1:77" x14ac:dyDescent="0.25">
      <c r="A689">
        <v>161908</v>
      </c>
      <c r="B689" t="s">
        <v>750</v>
      </c>
      <c r="C689" s="37">
        <v>42779.493055555555</v>
      </c>
      <c r="D689" s="5" t="s">
        <v>75</v>
      </c>
      <c r="E689" s="2">
        <v>412.02800000000002</v>
      </c>
      <c r="F689" s="2">
        <v>21.25</v>
      </c>
      <c r="G689" s="2">
        <v>30.257000000000001</v>
      </c>
      <c r="H689" s="2">
        <v>0</v>
      </c>
      <c r="I689" s="2">
        <v>0</v>
      </c>
      <c r="J689" s="2">
        <v>0</v>
      </c>
      <c r="K689" s="2">
        <v>0</v>
      </c>
      <c r="L689" s="2">
        <v>41.606999999999999</v>
      </c>
      <c r="M689" s="2">
        <v>23.006</v>
      </c>
      <c r="N689" s="2">
        <v>425</v>
      </c>
      <c r="O689" s="2">
        <v>0</v>
      </c>
      <c r="P689" s="2">
        <v>12.1</v>
      </c>
      <c r="Q689" s="2">
        <v>0</v>
      </c>
      <c r="R689" s="3">
        <v>44646</v>
      </c>
      <c r="S689" s="3">
        <v>0</v>
      </c>
      <c r="T689" s="3">
        <v>-1262</v>
      </c>
      <c r="U689" s="3">
        <v>-49</v>
      </c>
      <c r="V689" s="3">
        <v>0</v>
      </c>
      <c r="W689" s="3">
        <v>32709</v>
      </c>
      <c r="X689" s="3">
        <v>8186</v>
      </c>
      <c r="Y689" s="4">
        <v>0.98</v>
      </c>
      <c r="Z689" s="4">
        <v>1.05</v>
      </c>
      <c r="AA689" s="5" t="s">
        <v>75</v>
      </c>
      <c r="AB689" s="3">
        <v>63688</v>
      </c>
      <c r="AC689" s="3">
        <v>2207626</v>
      </c>
      <c r="AD689" s="2">
        <v>900.06584450000003</v>
      </c>
      <c r="AE689" s="3">
        <v>47761135</v>
      </c>
      <c r="AF689" s="3">
        <v>1040177</v>
      </c>
      <c r="AG689" s="3">
        <v>0</v>
      </c>
      <c r="AH689" s="3">
        <v>1103861</v>
      </c>
      <c r="AI689" s="4">
        <v>1.04</v>
      </c>
      <c r="AJ689" s="3">
        <v>112258462</v>
      </c>
      <c r="AK689" s="3">
        <v>185036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5037</v>
      </c>
      <c r="AR689" s="3">
        <v>5216</v>
      </c>
      <c r="AS689" s="3">
        <v>4214199</v>
      </c>
      <c r="AT689" s="2">
        <v>807.43799999999999</v>
      </c>
      <c r="AV689" s="5" t="s">
        <v>1635</v>
      </c>
      <c r="AX689" s="3">
        <v>0</v>
      </c>
      <c r="AZ689" s="3">
        <v>0</v>
      </c>
      <c r="BA689" s="3">
        <f t="shared" si="265"/>
        <v>6765</v>
      </c>
      <c r="BB689" s="3">
        <f t="shared" si="251"/>
        <v>5037</v>
      </c>
      <c r="BC689" s="3">
        <f t="shared" si="252"/>
        <v>5216</v>
      </c>
      <c r="BD689" s="3">
        <f t="shared" si="253"/>
        <v>6765</v>
      </c>
      <c r="BE689" s="3">
        <f t="shared" si="254"/>
        <v>4214200.3855499998</v>
      </c>
      <c r="BF689" s="3">
        <f t="shared" si="266"/>
        <v>4138107.3855499998</v>
      </c>
      <c r="BG689" s="2">
        <f t="shared" si="255"/>
        <v>807.44543720114075</v>
      </c>
      <c r="BH689" s="6">
        <f t="shared" si="256"/>
        <v>1.4999999999999999E-2</v>
      </c>
      <c r="BI689" s="3">
        <f t="shared" si="267"/>
        <v>1852550.6243095414</v>
      </c>
      <c r="BJ689" s="3">
        <f t="shared" si="257"/>
        <v>415026954.72138637</v>
      </c>
      <c r="BK689" s="3">
        <f t="shared" si="268"/>
        <v>0</v>
      </c>
      <c r="BL689" s="3">
        <f t="shared" si="269"/>
        <v>0</v>
      </c>
      <c r="BM689" s="3">
        <f t="shared" si="258"/>
        <v>0</v>
      </c>
      <c r="BN689" s="3">
        <f t="shared" si="259"/>
        <v>0</v>
      </c>
      <c r="BO689" s="3">
        <f t="shared" si="270"/>
        <v>0</v>
      </c>
      <c r="BP689" s="3">
        <f t="shared" si="271"/>
        <v>0</v>
      </c>
      <c r="BQ689" s="3">
        <f t="shared" si="260"/>
        <v>257978817.18576446</v>
      </c>
      <c r="BR689" s="3">
        <f t="shared" si="272"/>
        <v>0</v>
      </c>
      <c r="BS689" s="3">
        <f t="shared" si="273"/>
        <v>0</v>
      </c>
      <c r="BT689" s="3">
        <f t="shared" si="261"/>
        <v>0</v>
      </c>
      <c r="BU689" s="3">
        <f t="shared" si="262"/>
        <v>0</v>
      </c>
      <c r="BV689" s="3">
        <f t="shared" si="263"/>
        <v>0</v>
      </c>
      <c r="BW689" s="3">
        <f t="shared" si="274"/>
        <v>0</v>
      </c>
      <c r="BX689" s="3">
        <f t="shared" si="264"/>
        <v>0</v>
      </c>
      <c r="BY689" s="3">
        <f t="shared" si="275"/>
        <v>3114067.4579499997</v>
      </c>
    </row>
    <row r="690" spans="1:77" x14ac:dyDescent="0.25">
      <c r="A690">
        <v>234905</v>
      </c>
      <c r="B690" t="s">
        <v>751</v>
      </c>
      <c r="C690" s="37">
        <v>42779.493055555555</v>
      </c>
      <c r="D690" s="5" t="s">
        <v>75</v>
      </c>
      <c r="E690" s="2">
        <v>391.315</v>
      </c>
      <c r="F690" s="2">
        <v>61.611999999999902</v>
      </c>
      <c r="G690" s="2">
        <v>0.436</v>
      </c>
      <c r="H690" s="2">
        <v>7.8E-2</v>
      </c>
      <c r="I690" s="2">
        <v>0</v>
      </c>
      <c r="J690" s="2">
        <v>0</v>
      </c>
      <c r="K690" s="2">
        <v>0</v>
      </c>
      <c r="L690" s="2">
        <v>46.634999999999998</v>
      </c>
      <c r="M690" s="2">
        <v>22.919</v>
      </c>
      <c r="N690" s="2">
        <v>280.928</v>
      </c>
      <c r="O690" s="2">
        <v>0</v>
      </c>
      <c r="P690" s="2">
        <v>35.01</v>
      </c>
      <c r="Q690" s="2">
        <v>0</v>
      </c>
      <c r="R690" s="3">
        <v>35716</v>
      </c>
      <c r="S690" s="3">
        <v>0</v>
      </c>
      <c r="T690" s="3">
        <v>-1058</v>
      </c>
      <c r="U690" s="3">
        <v>-41</v>
      </c>
      <c r="V690" s="3">
        <v>0</v>
      </c>
      <c r="W690" s="3">
        <v>36912</v>
      </c>
      <c r="X690" s="3">
        <v>23450</v>
      </c>
      <c r="Y690" s="4">
        <v>0.98</v>
      </c>
      <c r="Z690" s="4">
        <v>1.03</v>
      </c>
      <c r="AA690" s="5" t="s">
        <v>75</v>
      </c>
      <c r="AB690" s="3">
        <v>47086</v>
      </c>
      <c r="AC690" s="3">
        <v>1212911</v>
      </c>
      <c r="AD690" s="2">
        <v>438.69130109999998</v>
      </c>
      <c r="AE690" s="3">
        <v>32499032</v>
      </c>
      <c r="AF690" s="3">
        <v>963522</v>
      </c>
      <c r="AG690" s="3">
        <v>0</v>
      </c>
      <c r="AH690" s="3">
        <v>1022513</v>
      </c>
      <c r="AI690" s="4">
        <v>1.04</v>
      </c>
      <c r="AJ690" s="3">
        <v>94089758</v>
      </c>
      <c r="AK690" s="3">
        <v>185449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5037</v>
      </c>
      <c r="AR690" s="3">
        <v>5144</v>
      </c>
      <c r="AS690" s="3">
        <v>3950424</v>
      </c>
      <c r="AT690" s="2">
        <v>762.05600000000004</v>
      </c>
      <c r="AV690" s="5" t="s">
        <v>1947</v>
      </c>
      <c r="AX690" s="3">
        <v>0</v>
      </c>
      <c r="AZ690" s="3">
        <v>0</v>
      </c>
      <c r="BA690" s="3">
        <f t="shared" si="265"/>
        <v>6698</v>
      </c>
      <c r="BB690" s="3">
        <f t="shared" si="251"/>
        <v>5037</v>
      </c>
      <c r="BC690" s="3">
        <f t="shared" si="252"/>
        <v>5144</v>
      </c>
      <c r="BD690" s="3">
        <f t="shared" si="253"/>
        <v>6698</v>
      </c>
      <c r="BE690" s="3">
        <f t="shared" si="254"/>
        <v>3950426.0655399994</v>
      </c>
      <c r="BF690" s="3">
        <f t="shared" si="266"/>
        <v>3878856.0655399994</v>
      </c>
      <c r="BG690" s="2">
        <f t="shared" si="255"/>
        <v>762.06356020006262</v>
      </c>
      <c r="BH690" s="6">
        <f t="shared" si="256"/>
        <v>1.4999999999999999E-2</v>
      </c>
      <c r="BI690" s="3">
        <f t="shared" si="267"/>
        <v>2003328.8427649299</v>
      </c>
      <c r="BJ690" s="3">
        <f t="shared" si="257"/>
        <v>391700669.94283217</v>
      </c>
      <c r="BK690" s="3">
        <f t="shared" si="268"/>
        <v>0</v>
      </c>
      <c r="BL690" s="3">
        <f t="shared" si="269"/>
        <v>0</v>
      </c>
      <c r="BM690" s="3">
        <f t="shared" si="258"/>
        <v>0</v>
      </c>
      <c r="BN690" s="3">
        <f t="shared" si="259"/>
        <v>0</v>
      </c>
      <c r="BO690" s="3">
        <f t="shared" si="270"/>
        <v>0</v>
      </c>
      <c r="BP690" s="3">
        <f t="shared" si="271"/>
        <v>0</v>
      </c>
      <c r="BQ690" s="3">
        <f t="shared" si="260"/>
        <v>243479307.48392001</v>
      </c>
      <c r="BR690" s="3">
        <f t="shared" si="272"/>
        <v>0</v>
      </c>
      <c r="BS690" s="3">
        <f t="shared" si="273"/>
        <v>0</v>
      </c>
      <c r="BT690" s="3">
        <f t="shared" si="261"/>
        <v>0</v>
      </c>
      <c r="BU690" s="3">
        <f t="shared" si="262"/>
        <v>0</v>
      </c>
      <c r="BV690" s="3">
        <f t="shared" si="263"/>
        <v>0</v>
      </c>
      <c r="BW690" s="3">
        <f t="shared" si="274"/>
        <v>0</v>
      </c>
      <c r="BX690" s="3">
        <f t="shared" si="264"/>
        <v>0</v>
      </c>
      <c r="BY690" s="3">
        <f t="shared" si="275"/>
        <v>3028346.4371399991</v>
      </c>
    </row>
    <row r="691" spans="1:77" x14ac:dyDescent="0.25">
      <c r="A691">
        <v>174909</v>
      </c>
      <c r="B691" t="s">
        <v>752</v>
      </c>
      <c r="C691" s="37">
        <v>42779.493055555555</v>
      </c>
      <c r="D691" s="5" t="s">
        <v>75</v>
      </c>
      <c r="E691" s="2">
        <v>334.39699999999999</v>
      </c>
      <c r="F691" s="2">
        <v>41.192999999999998</v>
      </c>
      <c r="G691" s="2">
        <v>16.599</v>
      </c>
      <c r="H691" s="2">
        <v>0</v>
      </c>
      <c r="I691" s="2">
        <v>0</v>
      </c>
      <c r="J691" s="2">
        <v>0</v>
      </c>
      <c r="K691" s="2">
        <v>0</v>
      </c>
      <c r="L691" s="2">
        <v>31.873000000000001</v>
      </c>
      <c r="M691" s="2">
        <v>18.975000000000001</v>
      </c>
      <c r="N691" s="2">
        <v>222.852</v>
      </c>
      <c r="O691" s="2">
        <v>0.38100000000000001</v>
      </c>
      <c r="P691" s="2">
        <v>12.143000000000001</v>
      </c>
      <c r="Q691" s="2">
        <v>0</v>
      </c>
      <c r="R691" s="3">
        <v>33590</v>
      </c>
      <c r="S691" s="3">
        <v>0</v>
      </c>
      <c r="T691" s="3">
        <v>-820</v>
      </c>
      <c r="U691" s="3">
        <v>-32</v>
      </c>
      <c r="V691" s="3">
        <v>0</v>
      </c>
      <c r="W691" s="3">
        <v>27907</v>
      </c>
      <c r="X691" s="3">
        <v>8449</v>
      </c>
      <c r="Y691" s="4">
        <v>1</v>
      </c>
      <c r="Z691" s="4">
        <v>1.04</v>
      </c>
      <c r="AA691" s="5" t="s">
        <v>75</v>
      </c>
      <c r="AB691" s="3">
        <v>52443</v>
      </c>
      <c r="AC691" s="3">
        <v>881550</v>
      </c>
      <c r="AD691" s="2">
        <v>303.76953220000001</v>
      </c>
      <c r="AE691" s="3">
        <v>17431387</v>
      </c>
      <c r="AF691" s="3">
        <v>684875</v>
      </c>
      <c r="AG691" s="3">
        <v>0</v>
      </c>
      <c r="AH691" s="3">
        <v>712270</v>
      </c>
      <c r="AI691" s="4">
        <v>1.04</v>
      </c>
      <c r="AJ691" s="3">
        <v>72971336</v>
      </c>
      <c r="AK691" s="3">
        <v>129167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5140</v>
      </c>
      <c r="AR691" s="3">
        <v>5286</v>
      </c>
      <c r="AS691" s="3">
        <v>3441236</v>
      </c>
      <c r="AT691" s="2">
        <v>648.62</v>
      </c>
      <c r="AV691" s="5" t="s">
        <v>1308</v>
      </c>
      <c r="AX691" s="3">
        <v>0</v>
      </c>
      <c r="AZ691" s="3">
        <v>0</v>
      </c>
      <c r="BA691" s="3">
        <f t="shared" si="265"/>
        <v>6958</v>
      </c>
      <c r="BB691" s="3">
        <f t="shared" si="251"/>
        <v>5140</v>
      </c>
      <c r="BC691" s="3">
        <f t="shared" si="252"/>
        <v>5286</v>
      </c>
      <c r="BD691" s="3">
        <f t="shared" si="253"/>
        <v>6958</v>
      </c>
      <c r="BE691" s="3">
        <f t="shared" si="254"/>
        <v>3441240.5108799995</v>
      </c>
      <c r="BF691" s="3">
        <f t="shared" si="266"/>
        <v>3380563.5108799995</v>
      </c>
      <c r="BG691" s="2">
        <f t="shared" si="255"/>
        <v>648.6143407303573</v>
      </c>
      <c r="BH691" s="6">
        <f t="shared" si="256"/>
        <v>1.4999999999999999E-2</v>
      </c>
      <c r="BI691" s="3">
        <f t="shared" si="267"/>
        <v>1865112.1811751311</v>
      </c>
      <c r="BJ691" s="3">
        <f t="shared" si="257"/>
        <v>333387771.13540363</v>
      </c>
      <c r="BK691" s="3">
        <f t="shared" si="268"/>
        <v>0</v>
      </c>
      <c r="BL691" s="3">
        <f t="shared" si="269"/>
        <v>0</v>
      </c>
      <c r="BM691" s="3">
        <f t="shared" si="258"/>
        <v>0</v>
      </c>
      <c r="BN691" s="3">
        <f t="shared" si="259"/>
        <v>0</v>
      </c>
      <c r="BO691" s="3">
        <f t="shared" si="270"/>
        <v>0</v>
      </c>
      <c r="BP691" s="3">
        <f t="shared" si="271"/>
        <v>0</v>
      </c>
      <c r="BQ691" s="3">
        <f t="shared" si="260"/>
        <v>207232281.86334917</v>
      </c>
      <c r="BR691" s="3">
        <f t="shared" si="272"/>
        <v>0</v>
      </c>
      <c r="BS691" s="3">
        <f t="shared" si="273"/>
        <v>0</v>
      </c>
      <c r="BT691" s="3">
        <f t="shared" si="261"/>
        <v>0</v>
      </c>
      <c r="BU691" s="3">
        <f t="shared" si="262"/>
        <v>0</v>
      </c>
      <c r="BV691" s="3">
        <f t="shared" si="263"/>
        <v>0</v>
      </c>
      <c r="BW691" s="3">
        <f t="shared" si="274"/>
        <v>0</v>
      </c>
      <c r="BX691" s="3">
        <f t="shared" si="264"/>
        <v>0</v>
      </c>
      <c r="BY691" s="3">
        <f t="shared" si="275"/>
        <v>2711527.1508799996</v>
      </c>
    </row>
    <row r="692" spans="1:77" x14ac:dyDescent="0.25">
      <c r="A692">
        <v>157901</v>
      </c>
      <c r="B692" t="s">
        <v>753</v>
      </c>
      <c r="C692" s="37">
        <v>42779.493055555555</v>
      </c>
      <c r="D692" s="5" t="s">
        <v>75</v>
      </c>
      <c r="E692" s="2">
        <v>564.82399999999996</v>
      </c>
      <c r="F692" s="2">
        <v>32.027999999999999</v>
      </c>
      <c r="G692" s="2">
        <v>19.667000000000002</v>
      </c>
      <c r="H692" s="2">
        <v>0</v>
      </c>
      <c r="I692" s="2">
        <v>0</v>
      </c>
      <c r="J692" s="2">
        <v>0</v>
      </c>
      <c r="K692" s="2">
        <v>0</v>
      </c>
      <c r="L692" s="2">
        <v>55.618000000000002</v>
      </c>
      <c r="M692" s="2">
        <v>31.53</v>
      </c>
      <c r="N692" s="2">
        <v>393.16699999999997</v>
      </c>
      <c r="O692" s="2">
        <v>0.154</v>
      </c>
      <c r="P692" s="2">
        <v>36.042000000000002</v>
      </c>
      <c r="Q692" s="2">
        <v>0</v>
      </c>
      <c r="R692" s="3">
        <v>55871</v>
      </c>
      <c r="S692" s="3">
        <v>0</v>
      </c>
      <c r="T692" s="3">
        <v>-3815</v>
      </c>
      <c r="U692" s="3">
        <v>-148</v>
      </c>
      <c r="V692" s="3">
        <v>0</v>
      </c>
      <c r="W692" s="3">
        <v>59926</v>
      </c>
      <c r="X692" s="3">
        <v>27125</v>
      </c>
      <c r="Y692" s="4">
        <v>1</v>
      </c>
      <c r="Z692" s="4">
        <v>1.05</v>
      </c>
      <c r="AA692" s="5" t="s">
        <v>76</v>
      </c>
      <c r="AB692" s="3">
        <v>118197</v>
      </c>
      <c r="AC692" s="3">
        <v>2620669</v>
      </c>
      <c r="AD692" s="2">
        <v>1057.5012715</v>
      </c>
      <c r="AE692" s="3">
        <v>107103591</v>
      </c>
      <c r="AF692" s="3">
        <v>3559189</v>
      </c>
      <c r="AG692" s="3">
        <v>275837</v>
      </c>
      <c r="AH692" s="3">
        <v>4048577</v>
      </c>
      <c r="AI692" s="4">
        <v>1.1375</v>
      </c>
      <c r="AJ692" s="3">
        <v>339498720</v>
      </c>
      <c r="AK692" s="3">
        <v>245804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5140</v>
      </c>
      <c r="AR692" s="3">
        <v>5322</v>
      </c>
      <c r="AS692" s="3">
        <v>5981829</v>
      </c>
      <c r="AT692" s="2">
        <v>1122.4949999999999</v>
      </c>
      <c r="AV692" s="5" t="s">
        <v>1572</v>
      </c>
      <c r="BA692" s="3">
        <f t="shared" si="265"/>
        <v>7526</v>
      </c>
      <c r="BB692" s="3">
        <f t="shared" si="251"/>
        <v>5140</v>
      </c>
      <c r="BC692" s="3">
        <f t="shared" si="252"/>
        <v>5322</v>
      </c>
      <c r="BD692" s="3">
        <f t="shared" si="253"/>
        <v>7526</v>
      </c>
      <c r="BE692" s="3">
        <f t="shared" si="254"/>
        <v>5981830.5708399983</v>
      </c>
      <c r="BF692" s="3">
        <f t="shared" si="266"/>
        <v>5869848.5708399983</v>
      </c>
      <c r="BG692" s="2">
        <f t="shared" si="255"/>
        <v>1122.4671203324585</v>
      </c>
      <c r="BH692" s="6">
        <f t="shared" si="256"/>
        <v>1.4999999999999999E-2</v>
      </c>
      <c r="BI692" s="3">
        <f t="shared" si="267"/>
        <v>2661319.7215968487</v>
      </c>
      <c r="BJ692" s="3">
        <f t="shared" si="257"/>
        <v>576948099.85088372</v>
      </c>
      <c r="BK692" s="3">
        <f t="shared" si="268"/>
        <v>0</v>
      </c>
      <c r="BL692" s="3">
        <f t="shared" si="269"/>
        <v>0</v>
      </c>
      <c r="BM692" s="3">
        <f t="shared" si="258"/>
        <v>0</v>
      </c>
      <c r="BN692" s="3">
        <f t="shared" si="259"/>
        <v>0</v>
      </c>
      <c r="BO692" s="3">
        <f t="shared" si="270"/>
        <v>0</v>
      </c>
      <c r="BP692" s="3">
        <f t="shared" si="271"/>
        <v>0</v>
      </c>
      <c r="BQ692" s="3">
        <f t="shared" si="260"/>
        <v>358628244.94622052</v>
      </c>
      <c r="BR692" s="3">
        <f t="shared" si="272"/>
        <v>0</v>
      </c>
      <c r="BS692" s="3">
        <f t="shared" si="273"/>
        <v>0</v>
      </c>
      <c r="BT692" s="3">
        <f t="shared" si="261"/>
        <v>0</v>
      </c>
      <c r="BU692" s="3">
        <f t="shared" si="262"/>
        <v>0</v>
      </c>
      <c r="BV692" s="3">
        <f t="shared" si="263"/>
        <v>0</v>
      </c>
      <c r="BW692" s="3">
        <f t="shared" si="274"/>
        <v>0</v>
      </c>
      <c r="BX692" s="3">
        <f t="shared" si="264"/>
        <v>0</v>
      </c>
      <c r="BY692" s="3">
        <f t="shared" si="275"/>
        <v>2586843.3708399981</v>
      </c>
    </row>
    <row r="693" spans="1:77" x14ac:dyDescent="0.25">
      <c r="A693">
        <v>158904</v>
      </c>
      <c r="B693" t="s">
        <v>754</v>
      </c>
      <c r="C693" s="37">
        <v>42779.493055555555</v>
      </c>
      <c r="D693" s="5" t="s">
        <v>75</v>
      </c>
      <c r="E693" s="2">
        <v>171.67</v>
      </c>
      <c r="F693" s="2">
        <v>4.75</v>
      </c>
      <c r="G693" s="2">
        <v>2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8.65</v>
      </c>
      <c r="N693" s="2">
        <v>138.83000000000001</v>
      </c>
      <c r="O693" s="2">
        <v>0</v>
      </c>
      <c r="P693" s="2">
        <v>12.6</v>
      </c>
      <c r="Q693" s="2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41368</v>
      </c>
      <c r="X693" s="3">
        <v>8786</v>
      </c>
      <c r="Y693" s="4">
        <v>0.93330000000000002</v>
      </c>
      <c r="Z693" s="4">
        <v>1.1000000000000001</v>
      </c>
      <c r="AA693" s="5" t="s">
        <v>75</v>
      </c>
      <c r="AB693" s="3">
        <v>243419</v>
      </c>
      <c r="AC693" s="3">
        <v>360495</v>
      </c>
      <c r="AD693" s="2">
        <v>250.1995718</v>
      </c>
      <c r="AE693" s="3">
        <v>65997238</v>
      </c>
      <c r="AF693" s="3">
        <v>2573575</v>
      </c>
      <c r="AG693" s="3">
        <v>73625</v>
      </c>
      <c r="AH693" s="3">
        <v>2812650</v>
      </c>
      <c r="AI693" s="4">
        <v>1.02</v>
      </c>
      <c r="AJ693" s="3">
        <v>266241604</v>
      </c>
      <c r="AK693" s="3">
        <v>58847</v>
      </c>
      <c r="AL693" s="3">
        <v>0</v>
      </c>
      <c r="AM693" s="3">
        <v>0</v>
      </c>
      <c r="AN693" s="3">
        <v>52000</v>
      </c>
      <c r="AO693" s="3">
        <v>0</v>
      </c>
      <c r="AP693" s="3">
        <v>0</v>
      </c>
      <c r="AQ693" s="3">
        <v>4797</v>
      </c>
      <c r="AR693" s="3">
        <v>5138</v>
      </c>
      <c r="AS693" s="3">
        <v>1496522</v>
      </c>
      <c r="AT693" s="2">
        <v>293.27499999999998</v>
      </c>
      <c r="AU693" s="2">
        <v>269.43099999999998</v>
      </c>
      <c r="AV693" s="5" t="s">
        <v>1762</v>
      </c>
      <c r="AW693" s="3">
        <v>1119459</v>
      </c>
      <c r="AX693" s="3">
        <v>44591</v>
      </c>
      <c r="AY693" s="3">
        <v>19093</v>
      </c>
      <c r="AZ693" s="3">
        <v>1894</v>
      </c>
      <c r="BA693" s="3">
        <f t="shared" si="265"/>
        <v>6973</v>
      </c>
      <c r="BB693" s="3">
        <f t="shared" si="251"/>
        <v>4797</v>
      </c>
      <c r="BC693" s="3">
        <f t="shared" si="252"/>
        <v>5138</v>
      </c>
      <c r="BD693" s="3">
        <f t="shared" si="253"/>
        <v>6973</v>
      </c>
      <c r="BE693" s="3">
        <f t="shared" si="254"/>
        <v>1496521.5319999999</v>
      </c>
      <c r="BF693" s="3">
        <f t="shared" si="266"/>
        <v>1455153.5319999999</v>
      </c>
      <c r="BG693" s="2">
        <f t="shared" si="255"/>
        <v>293.28028872211797</v>
      </c>
      <c r="BH693" s="6">
        <f t="shared" si="256"/>
        <v>1.4999999999999999E-2</v>
      </c>
      <c r="BI693" s="3">
        <f t="shared" si="267"/>
        <v>649052.18227721425</v>
      </c>
      <c r="BJ693" s="3">
        <f t="shared" si="257"/>
        <v>150746068.40316865</v>
      </c>
      <c r="BK693" s="3">
        <f t="shared" si="268"/>
        <v>115495535.59683135</v>
      </c>
      <c r="BL693" s="3">
        <f t="shared" si="269"/>
        <v>1116416.1369145568</v>
      </c>
      <c r="BM693" s="3">
        <f t="shared" si="258"/>
        <v>4968.4855038658798</v>
      </c>
      <c r="BN693" s="3">
        <f t="shared" si="259"/>
        <v>17975.95884775585</v>
      </c>
      <c r="BO693" s="3">
        <f t="shared" si="270"/>
        <v>20640.1930988772</v>
      </c>
      <c r="BP693" s="3">
        <f t="shared" si="271"/>
        <v>1098440.178066801</v>
      </c>
      <c r="BQ693" s="3">
        <f t="shared" si="260"/>
        <v>93703052.246716693</v>
      </c>
      <c r="BR693" s="3">
        <f t="shared" si="272"/>
        <v>172538551.75328332</v>
      </c>
      <c r="BS693" s="3">
        <f t="shared" si="273"/>
        <v>47712.869371217748</v>
      </c>
      <c r="BT693" s="3">
        <f t="shared" si="261"/>
        <v>88.352786140816676</v>
      </c>
      <c r="BU693" s="3">
        <f t="shared" si="262"/>
        <v>1894</v>
      </c>
      <c r="BV693" s="3">
        <f t="shared" si="263"/>
        <v>882.11089446014353</v>
      </c>
      <c r="BW693" s="3">
        <f t="shared" si="274"/>
        <v>44936.758476757605</v>
      </c>
      <c r="BX693" s="3">
        <f t="shared" si="264"/>
        <v>1143376.9365435587</v>
      </c>
      <c r="BY693" s="3">
        <f t="shared" si="275"/>
        <v>0</v>
      </c>
    </row>
    <row r="694" spans="1:77" x14ac:dyDescent="0.25">
      <c r="A694">
        <v>205904</v>
      </c>
      <c r="B694" t="s">
        <v>755</v>
      </c>
      <c r="C694" s="37">
        <v>42779.493055555555</v>
      </c>
      <c r="D694" s="5" t="s">
        <v>75</v>
      </c>
      <c r="E694" s="2">
        <v>1407.5</v>
      </c>
      <c r="F694" s="2">
        <v>132.5</v>
      </c>
      <c r="G694" s="2">
        <v>21</v>
      </c>
      <c r="H694" s="2">
        <v>0</v>
      </c>
      <c r="I694" s="2">
        <v>0</v>
      </c>
      <c r="J694" s="2">
        <v>0</v>
      </c>
      <c r="K694" s="2">
        <v>0</v>
      </c>
      <c r="L694" s="2">
        <v>75</v>
      </c>
      <c r="M694" s="2">
        <v>75</v>
      </c>
      <c r="N694" s="2">
        <v>1500</v>
      </c>
      <c r="O694" s="2">
        <v>0</v>
      </c>
      <c r="P694" s="2">
        <v>25</v>
      </c>
      <c r="Q694" s="2">
        <v>0</v>
      </c>
      <c r="R694" s="3">
        <v>93500</v>
      </c>
      <c r="S694" s="3">
        <v>0</v>
      </c>
      <c r="T694" s="3">
        <v>-4172</v>
      </c>
      <c r="U694" s="3">
        <v>-162</v>
      </c>
      <c r="V694" s="3">
        <v>0</v>
      </c>
      <c r="W694" s="3">
        <v>120855</v>
      </c>
      <c r="X694" s="3">
        <v>15198</v>
      </c>
      <c r="Y694" s="4">
        <v>1</v>
      </c>
      <c r="Z694" s="4">
        <v>1.1200000000000001</v>
      </c>
      <c r="AA694" s="5" t="s">
        <v>75</v>
      </c>
      <c r="AB694" s="3">
        <v>457922</v>
      </c>
      <c r="AC694" s="3">
        <v>6236028</v>
      </c>
      <c r="AD694" s="2">
        <v>2643.2911502000002</v>
      </c>
      <c r="AE694" s="3">
        <v>138596515</v>
      </c>
      <c r="AF694" s="3">
        <v>3873608</v>
      </c>
      <c r="AG694" s="3">
        <v>426097</v>
      </c>
      <c r="AH694" s="3">
        <v>4532121</v>
      </c>
      <c r="AI694" s="4">
        <v>1.17</v>
      </c>
      <c r="AJ694" s="3">
        <v>371217115</v>
      </c>
      <c r="AK694" s="3">
        <v>607291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5140</v>
      </c>
      <c r="AR694" s="3">
        <v>5578</v>
      </c>
      <c r="AS694" s="3">
        <v>12221215</v>
      </c>
      <c r="AT694" s="2">
        <v>2245.0619999999999</v>
      </c>
      <c r="AV694" s="5" t="s">
        <v>1719</v>
      </c>
      <c r="BA694" s="3">
        <f t="shared" si="265"/>
        <v>6079</v>
      </c>
      <c r="BB694" s="3">
        <f t="shared" si="251"/>
        <v>5140</v>
      </c>
      <c r="BC694" s="3">
        <f t="shared" si="252"/>
        <v>5578</v>
      </c>
      <c r="BD694" s="3">
        <f t="shared" si="253"/>
        <v>6079</v>
      </c>
      <c r="BE694" s="3">
        <f t="shared" si="254"/>
        <v>12221213.15</v>
      </c>
      <c r="BF694" s="3">
        <f t="shared" si="266"/>
        <v>12011030.15</v>
      </c>
      <c r="BG694" s="2">
        <f t="shared" si="255"/>
        <v>2245.0312223622404</v>
      </c>
      <c r="BH694" s="6">
        <f t="shared" si="256"/>
        <v>1.4999999999999999E-2</v>
      </c>
      <c r="BI694" s="3">
        <f t="shared" si="267"/>
        <v>5078093.5819423413</v>
      </c>
      <c r="BJ694" s="3">
        <f t="shared" si="257"/>
        <v>1153946048.2941916</v>
      </c>
      <c r="BK694" s="3">
        <f t="shared" si="268"/>
        <v>0</v>
      </c>
      <c r="BL694" s="3">
        <f t="shared" si="269"/>
        <v>0</v>
      </c>
      <c r="BM694" s="3">
        <f t="shared" si="258"/>
        <v>0</v>
      </c>
      <c r="BN694" s="3">
        <f t="shared" si="259"/>
        <v>0</v>
      </c>
      <c r="BO694" s="3">
        <f t="shared" si="270"/>
        <v>0</v>
      </c>
      <c r="BP694" s="3">
        <f t="shared" si="271"/>
        <v>0</v>
      </c>
      <c r="BQ694" s="3">
        <f t="shared" si="260"/>
        <v>717287475.54473579</v>
      </c>
      <c r="BR694" s="3">
        <f t="shared" si="272"/>
        <v>0</v>
      </c>
      <c r="BS694" s="3">
        <f t="shared" si="273"/>
        <v>0</v>
      </c>
      <c r="BT694" s="3">
        <f t="shared" si="261"/>
        <v>0</v>
      </c>
      <c r="BU694" s="3">
        <f t="shared" si="262"/>
        <v>0</v>
      </c>
      <c r="BV694" s="3">
        <f t="shared" si="263"/>
        <v>0</v>
      </c>
      <c r="BW694" s="3">
        <f t="shared" si="274"/>
        <v>0</v>
      </c>
      <c r="BX694" s="3">
        <f t="shared" si="264"/>
        <v>0</v>
      </c>
      <c r="BY694" s="3">
        <f t="shared" si="275"/>
        <v>8509042</v>
      </c>
    </row>
    <row r="695" spans="1:77" x14ac:dyDescent="0.25">
      <c r="A695">
        <v>19903</v>
      </c>
      <c r="B695" t="s">
        <v>756</v>
      </c>
      <c r="C695" s="37">
        <v>42779.493055555555</v>
      </c>
      <c r="D695" s="5" t="s">
        <v>75</v>
      </c>
      <c r="E695" s="2">
        <v>388.48599999999999</v>
      </c>
      <c r="F695" s="2">
        <v>45.23</v>
      </c>
      <c r="G695" s="2">
        <v>18</v>
      </c>
      <c r="H695" s="2">
        <v>0</v>
      </c>
      <c r="I695" s="2">
        <v>0</v>
      </c>
      <c r="J695" s="2">
        <v>0</v>
      </c>
      <c r="K695" s="2">
        <v>0</v>
      </c>
      <c r="L695" s="2">
        <v>41.575000000000003</v>
      </c>
      <c r="M695" s="2">
        <v>20</v>
      </c>
      <c r="N695" s="2">
        <v>289.67</v>
      </c>
      <c r="O695" s="2">
        <v>0.1</v>
      </c>
      <c r="P695" s="2">
        <v>0</v>
      </c>
      <c r="Q695" s="2">
        <v>0</v>
      </c>
      <c r="R695" s="3">
        <v>36155</v>
      </c>
      <c r="S695" s="3">
        <v>0</v>
      </c>
      <c r="T695" s="3">
        <v>-647</v>
      </c>
      <c r="U695" s="3">
        <v>-25</v>
      </c>
      <c r="V695" s="3">
        <v>0</v>
      </c>
      <c r="W695" s="3">
        <v>18323</v>
      </c>
      <c r="X695" s="3">
        <v>0</v>
      </c>
      <c r="Y695" s="4">
        <v>1</v>
      </c>
      <c r="Z695" s="4">
        <v>1.03</v>
      </c>
      <c r="AA695" s="5" t="s">
        <v>75</v>
      </c>
      <c r="AB695" s="3">
        <v>30229</v>
      </c>
      <c r="AC695" s="3">
        <v>1418583</v>
      </c>
      <c r="AD695" s="2">
        <v>654.71638489999998</v>
      </c>
      <c r="AE695" s="3">
        <v>18068014</v>
      </c>
      <c r="AF695" s="3">
        <v>547717</v>
      </c>
      <c r="AG695" s="3">
        <v>60249</v>
      </c>
      <c r="AH695" s="3">
        <v>640829</v>
      </c>
      <c r="AI695" s="4">
        <v>1.17</v>
      </c>
      <c r="AJ695" s="3">
        <v>57538250</v>
      </c>
      <c r="AK695" s="3">
        <v>173095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5140</v>
      </c>
      <c r="AR695" s="3">
        <v>5249</v>
      </c>
      <c r="AS695" s="3">
        <v>3953522</v>
      </c>
      <c r="AT695" s="2">
        <v>750.822</v>
      </c>
      <c r="AV695" s="5" t="s">
        <v>1337</v>
      </c>
      <c r="BA695" s="3">
        <f t="shared" si="265"/>
        <v>6839</v>
      </c>
      <c r="BB695" s="3">
        <f t="shared" si="251"/>
        <v>5140</v>
      </c>
      <c r="BC695" s="3">
        <f t="shared" si="252"/>
        <v>5249</v>
      </c>
      <c r="BD695" s="3">
        <f t="shared" si="253"/>
        <v>6839</v>
      </c>
      <c r="BE695" s="3">
        <f t="shared" si="254"/>
        <v>3953521.7727500005</v>
      </c>
      <c r="BF695" s="3">
        <f t="shared" si="266"/>
        <v>3899690.7727500005</v>
      </c>
      <c r="BG695" s="2">
        <f t="shared" si="255"/>
        <v>750.81722881623091</v>
      </c>
      <c r="BH695" s="6">
        <f t="shared" si="256"/>
        <v>1.4999999999999999E-2</v>
      </c>
      <c r="BI695" s="3">
        <f t="shared" si="267"/>
        <v>1488377.1060965175</v>
      </c>
      <c r="BJ695" s="3">
        <f t="shared" si="257"/>
        <v>385920055.6115427</v>
      </c>
      <c r="BK695" s="3">
        <f t="shared" si="268"/>
        <v>0</v>
      </c>
      <c r="BL695" s="3">
        <f t="shared" si="269"/>
        <v>0</v>
      </c>
      <c r="BM695" s="3">
        <f t="shared" si="258"/>
        <v>0</v>
      </c>
      <c r="BN695" s="3">
        <f t="shared" si="259"/>
        <v>0</v>
      </c>
      <c r="BO695" s="3">
        <f t="shared" si="270"/>
        <v>0</v>
      </c>
      <c r="BP695" s="3">
        <f t="shared" si="271"/>
        <v>0</v>
      </c>
      <c r="BQ695" s="3">
        <f t="shared" si="260"/>
        <v>239886104.60678577</v>
      </c>
      <c r="BR695" s="3">
        <f t="shared" si="272"/>
        <v>0</v>
      </c>
      <c r="BS695" s="3">
        <f t="shared" si="273"/>
        <v>0</v>
      </c>
      <c r="BT695" s="3">
        <f t="shared" si="261"/>
        <v>0</v>
      </c>
      <c r="BU695" s="3">
        <f t="shared" si="262"/>
        <v>0</v>
      </c>
      <c r="BV695" s="3">
        <f t="shared" si="263"/>
        <v>0</v>
      </c>
      <c r="BW695" s="3">
        <f t="shared" si="274"/>
        <v>0</v>
      </c>
      <c r="BX695" s="3">
        <f t="shared" si="264"/>
        <v>0</v>
      </c>
      <c r="BY695" s="3">
        <f t="shared" si="275"/>
        <v>3378139.2727500005</v>
      </c>
    </row>
    <row r="696" spans="1:77" x14ac:dyDescent="0.25">
      <c r="A696">
        <v>25905</v>
      </c>
      <c r="B696" t="s">
        <v>757</v>
      </c>
      <c r="C696" s="37">
        <v>42779.493055555555</v>
      </c>
      <c r="D696" s="5" t="s">
        <v>75</v>
      </c>
      <c r="E696" s="2">
        <v>253.6</v>
      </c>
      <c r="F696" s="2">
        <v>8</v>
      </c>
      <c r="G696" s="2">
        <v>16</v>
      </c>
      <c r="H696" s="2">
        <v>0</v>
      </c>
      <c r="I696" s="2">
        <v>0</v>
      </c>
      <c r="J696" s="2">
        <v>0</v>
      </c>
      <c r="K696" s="2">
        <v>0</v>
      </c>
      <c r="L696" s="2">
        <v>16</v>
      </c>
      <c r="M696" s="2">
        <v>13</v>
      </c>
      <c r="N696" s="2">
        <v>160</v>
      </c>
      <c r="O696" s="2">
        <v>0</v>
      </c>
      <c r="P696" s="2">
        <v>7</v>
      </c>
      <c r="Q696" s="2">
        <v>0</v>
      </c>
      <c r="R696" s="3">
        <v>24200</v>
      </c>
      <c r="S696" s="3">
        <v>0</v>
      </c>
      <c r="T696" s="3">
        <v>-1810</v>
      </c>
      <c r="U696" s="3">
        <v>-70</v>
      </c>
      <c r="V696" s="3">
        <v>0</v>
      </c>
      <c r="W696" s="3">
        <v>41679</v>
      </c>
      <c r="X696" s="3">
        <v>4813</v>
      </c>
      <c r="Y696" s="4">
        <v>0.98</v>
      </c>
      <c r="Z696" s="4">
        <v>1.03</v>
      </c>
      <c r="AA696" s="5" t="s">
        <v>75</v>
      </c>
      <c r="AB696" s="3">
        <v>166408</v>
      </c>
      <c r="AC696" s="3">
        <v>920813</v>
      </c>
      <c r="AD696" s="2">
        <v>406.47602119999902</v>
      </c>
      <c r="AE696" s="3">
        <v>45651955</v>
      </c>
      <c r="AF696" s="3">
        <v>1619269</v>
      </c>
      <c r="AG696" s="3">
        <v>0</v>
      </c>
      <c r="AH696" s="3">
        <v>1718408</v>
      </c>
      <c r="AI696" s="4">
        <v>1.04</v>
      </c>
      <c r="AJ696" s="3">
        <v>161030554</v>
      </c>
      <c r="AK696" s="3">
        <v>111005</v>
      </c>
      <c r="AL696" s="3">
        <v>0</v>
      </c>
      <c r="AM696" s="3">
        <v>0</v>
      </c>
      <c r="AN696" s="3">
        <v>65269</v>
      </c>
      <c r="AO696" s="3">
        <v>0</v>
      </c>
      <c r="AP696" s="3">
        <v>0</v>
      </c>
      <c r="AQ696" s="3">
        <v>5037</v>
      </c>
      <c r="AR696" s="3">
        <v>5144</v>
      </c>
      <c r="AS696" s="3">
        <v>2367537</v>
      </c>
      <c r="AT696" s="2">
        <v>452.55799999999999</v>
      </c>
      <c r="AU696" s="2">
        <v>468.80399999999997</v>
      </c>
      <c r="AV696" s="5" t="s">
        <v>1358</v>
      </c>
      <c r="AW696" s="3">
        <v>0</v>
      </c>
      <c r="AX696" s="3">
        <v>0</v>
      </c>
      <c r="AY696" s="3">
        <v>0</v>
      </c>
      <c r="AZ696" s="3">
        <v>0</v>
      </c>
      <c r="BA696" s="3">
        <f t="shared" si="265"/>
        <v>6875</v>
      </c>
      <c r="BB696" s="3">
        <f t="shared" si="251"/>
        <v>5037</v>
      </c>
      <c r="BC696" s="3">
        <f t="shared" si="252"/>
        <v>5144</v>
      </c>
      <c r="BD696" s="3">
        <f t="shared" si="253"/>
        <v>6875</v>
      </c>
      <c r="BE696" s="3">
        <f t="shared" si="254"/>
        <v>2367536.5000000005</v>
      </c>
      <c r="BF696" s="3">
        <f t="shared" si="266"/>
        <v>2303467.5000000005</v>
      </c>
      <c r="BG696" s="2">
        <f t="shared" si="255"/>
        <v>452.55317913188912</v>
      </c>
      <c r="BH696" s="6">
        <f t="shared" si="256"/>
        <v>1.4999999999999999E-2</v>
      </c>
      <c r="BI696" s="3">
        <f t="shared" si="267"/>
        <v>1099460.7945538678</v>
      </c>
      <c r="BJ696" s="3">
        <f t="shared" si="257"/>
        <v>232612334.073791</v>
      </c>
      <c r="BK696" s="3">
        <f t="shared" si="268"/>
        <v>0</v>
      </c>
      <c r="BL696" s="3">
        <f t="shared" si="269"/>
        <v>0</v>
      </c>
      <c r="BM696" s="3">
        <f t="shared" si="258"/>
        <v>0</v>
      </c>
      <c r="BN696" s="3">
        <f t="shared" si="259"/>
        <v>0</v>
      </c>
      <c r="BO696" s="3">
        <f t="shared" si="270"/>
        <v>0</v>
      </c>
      <c r="BP696" s="3">
        <f t="shared" si="271"/>
        <v>0</v>
      </c>
      <c r="BQ696" s="3">
        <f t="shared" si="260"/>
        <v>144590740.73263857</v>
      </c>
      <c r="BR696" s="3">
        <f t="shared" si="272"/>
        <v>16439813.267361432</v>
      </c>
      <c r="BS696" s="3">
        <f t="shared" si="273"/>
        <v>0</v>
      </c>
      <c r="BT696" s="3">
        <f t="shared" si="261"/>
        <v>0</v>
      </c>
      <c r="BU696" s="3">
        <f t="shared" si="262"/>
        <v>0</v>
      </c>
      <c r="BV696" s="3">
        <f t="shared" si="263"/>
        <v>0</v>
      </c>
      <c r="BW696" s="3">
        <f t="shared" si="274"/>
        <v>0</v>
      </c>
      <c r="BX696" s="3">
        <f t="shared" si="264"/>
        <v>0</v>
      </c>
      <c r="BY696" s="3">
        <f t="shared" si="275"/>
        <v>789437.07080000057</v>
      </c>
    </row>
    <row r="697" spans="1:77" x14ac:dyDescent="0.25">
      <c r="A697">
        <v>70915</v>
      </c>
      <c r="B697" t="s">
        <v>758</v>
      </c>
      <c r="C697" s="37">
        <v>42779.493055555555</v>
      </c>
      <c r="D697" s="5" t="s">
        <v>75</v>
      </c>
      <c r="E697" s="2">
        <v>893.36699999999996</v>
      </c>
      <c r="F697" s="2">
        <v>70.421000000000006</v>
      </c>
      <c r="G697" s="2">
        <v>28</v>
      </c>
      <c r="H697" s="2">
        <v>0</v>
      </c>
      <c r="I697" s="2">
        <v>0</v>
      </c>
      <c r="J697" s="2">
        <v>0</v>
      </c>
      <c r="K697" s="2">
        <v>0</v>
      </c>
      <c r="L697" s="2">
        <v>104</v>
      </c>
      <c r="M697" s="2">
        <v>48</v>
      </c>
      <c r="N697" s="2">
        <v>436</v>
      </c>
      <c r="O697" s="2">
        <v>0</v>
      </c>
      <c r="P697" s="2">
        <v>37</v>
      </c>
      <c r="Q697" s="2">
        <v>0</v>
      </c>
      <c r="R697" s="3">
        <v>90750</v>
      </c>
      <c r="S697" s="3">
        <v>0</v>
      </c>
      <c r="T697" s="3">
        <v>-3040</v>
      </c>
      <c r="U697" s="3">
        <v>-118</v>
      </c>
      <c r="V697" s="3">
        <v>0</v>
      </c>
      <c r="W697" s="3">
        <v>82740</v>
      </c>
      <c r="X697" s="3">
        <v>23173</v>
      </c>
      <c r="Y697" s="4">
        <v>0.98</v>
      </c>
      <c r="Z697" s="4">
        <v>1.08</v>
      </c>
      <c r="AA697" s="5" t="s">
        <v>75</v>
      </c>
      <c r="AB697" s="3">
        <v>0</v>
      </c>
      <c r="AC697" s="3">
        <v>1923323</v>
      </c>
      <c r="AD697" s="2">
        <v>787.338662599999</v>
      </c>
      <c r="AE697" s="3">
        <v>44709394</v>
      </c>
      <c r="AF697" s="3">
        <v>2882544</v>
      </c>
      <c r="AG697" s="3">
        <v>0</v>
      </c>
      <c r="AH697" s="3">
        <v>3059026</v>
      </c>
      <c r="AI697" s="4">
        <v>1.04</v>
      </c>
      <c r="AJ697" s="3">
        <v>270502458</v>
      </c>
      <c r="AK697" s="3">
        <v>398061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5037</v>
      </c>
      <c r="AR697" s="3">
        <v>5323</v>
      </c>
      <c r="AS697" s="3">
        <v>7884144</v>
      </c>
      <c r="AT697" s="2">
        <v>1490.258</v>
      </c>
      <c r="AV697" s="5" t="s">
        <v>1497</v>
      </c>
      <c r="AX697" s="3">
        <v>0</v>
      </c>
      <c r="AZ697" s="3">
        <v>0</v>
      </c>
      <c r="BA697" s="3">
        <f t="shared" si="265"/>
        <v>6263</v>
      </c>
      <c r="BB697" s="3">
        <f t="shared" si="251"/>
        <v>5037</v>
      </c>
      <c r="BC697" s="3">
        <f t="shared" si="252"/>
        <v>5323</v>
      </c>
      <c r="BD697" s="3">
        <f t="shared" si="253"/>
        <v>6263</v>
      </c>
      <c r="BE697" s="3">
        <f t="shared" si="254"/>
        <v>7884143.4240000006</v>
      </c>
      <c r="BF697" s="3">
        <f t="shared" si="266"/>
        <v>7713693.4240000006</v>
      </c>
      <c r="BG697" s="2">
        <f t="shared" si="255"/>
        <v>1490.2657377048022</v>
      </c>
      <c r="BH697" s="6">
        <f t="shared" si="256"/>
        <v>1.4999999999999999E-2</v>
      </c>
      <c r="BI697" s="3">
        <f t="shared" si="267"/>
        <v>3242383.0752019752</v>
      </c>
      <c r="BJ697" s="3">
        <f t="shared" si="257"/>
        <v>765996589.18026829</v>
      </c>
      <c r="BK697" s="3">
        <f t="shared" si="268"/>
        <v>0</v>
      </c>
      <c r="BL697" s="3">
        <f t="shared" si="269"/>
        <v>0</v>
      </c>
      <c r="BM697" s="3">
        <f t="shared" si="258"/>
        <v>0</v>
      </c>
      <c r="BN697" s="3">
        <f t="shared" si="259"/>
        <v>0</v>
      </c>
      <c r="BO697" s="3">
        <f t="shared" si="270"/>
        <v>0</v>
      </c>
      <c r="BP697" s="3">
        <f t="shared" si="271"/>
        <v>0</v>
      </c>
      <c r="BQ697" s="3">
        <f t="shared" si="260"/>
        <v>476139903.1966843</v>
      </c>
      <c r="BR697" s="3">
        <f t="shared" si="272"/>
        <v>0</v>
      </c>
      <c r="BS697" s="3">
        <f t="shared" si="273"/>
        <v>0</v>
      </c>
      <c r="BT697" s="3">
        <f t="shared" si="261"/>
        <v>0</v>
      </c>
      <c r="BU697" s="3">
        <f t="shared" si="262"/>
        <v>0</v>
      </c>
      <c r="BV697" s="3">
        <f t="shared" si="263"/>
        <v>0</v>
      </c>
      <c r="BW697" s="3">
        <f t="shared" si="274"/>
        <v>0</v>
      </c>
      <c r="BX697" s="3">
        <f t="shared" si="264"/>
        <v>0</v>
      </c>
      <c r="BY697" s="3">
        <f t="shared" si="275"/>
        <v>5233219.3355999999</v>
      </c>
    </row>
    <row r="698" spans="1:77" x14ac:dyDescent="0.25">
      <c r="A698">
        <v>108906</v>
      </c>
      <c r="B698" t="s">
        <v>759</v>
      </c>
      <c r="C698" s="37">
        <v>42779.493055555555</v>
      </c>
      <c r="D698" s="5" t="s">
        <v>75</v>
      </c>
      <c r="E698" s="2">
        <v>21634.121999999901</v>
      </c>
      <c r="F698" s="2">
        <v>1813.6179999999999</v>
      </c>
      <c r="G698" s="2">
        <v>387.81200000000001</v>
      </c>
      <c r="H698" s="2">
        <v>8.1029999999999998</v>
      </c>
      <c r="I698" s="2">
        <v>0</v>
      </c>
      <c r="J698" s="2">
        <v>0</v>
      </c>
      <c r="K698" s="2">
        <v>0</v>
      </c>
      <c r="L698" s="2">
        <v>1549</v>
      </c>
      <c r="M698" s="2">
        <v>1188.5150000000001</v>
      </c>
      <c r="N698" s="2">
        <v>20787.598000000002</v>
      </c>
      <c r="O698" s="2">
        <v>5.8650000000000002</v>
      </c>
      <c r="P698" s="2">
        <v>6597</v>
      </c>
      <c r="Q698" s="2">
        <v>0</v>
      </c>
      <c r="R698" s="3">
        <v>1848487</v>
      </c>
      <c r="S698" s="3">
        <v>0</v>
      </c>
      <c r="T698" s="3">
        <v>-70751</v>
      </c>
      <c r="U698" s="3">
        <v>-2734</v>
      </c>
      <c r="V698" s="3">
        <v>0</v>
      </c>
      <c r="W698" s="3">
        <v>1038554</v>
      </c>
      <c r="X698" s="3">
        <v>3799872</v>
      </c>
      <c r="Y698" s="4">
        <v>1</v>
      </c>
      <c r="Z698" s="4">
        <v>1.17</v>
      </c>
      <c r="AA698" s="5" t="s">
        <v>75</v>
      </c>
      <c r="AB698" s="3">
        <v>2487299</v>
      </c>
      <c r="AC698" s="3">
        <v>64787871</v>
      </c>
      <c r="AD698" s="2">
        <v>27170.025933299999</v>
      </c>
      <c r="AE698" s="3">
        <v>2165328704</v>
      </c>
      <c r="AF698" s="3">
        <v>68075304</v>
      </c>
      <c r="AG698" s="3">
        <v>6467154</v>
      </c>
      <c r="AH698" s="3">
        <v>78626976</v>
      </c>
      <c r="AI698" s="4">
        <v>1.155</v>
      </c>
      <c r="AJ698" s="3">
        <v>6296201283</v>
      </c>
      <c r="AK698" s="3">
        <v>8740273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5140</v>
      </c>
      <c r="AR698" s="3">
        <v>5760</v>
      </c>
      <c r="AS698" s="3">
        <v>181211534</v>
      </c>
      <c r="AT698" s="2">
        <v>32839.824999999997</v>
      </c>
      <c r="AV698" s="5" t="s">
        <v>1340</v>
      </c>
      <c r="BA698" s="3">
        <f t="shared" si="265"/>
        <v>5760</v>
      </c>
      <c r="BB698" s="3">
        <f t="shared" si="251"/>
        <v>5140</v>
      </c>
      <c r="BC698" s="3">
        <f t="shared" si="252"/>
        <v>5760</v>
      </c>
      <c r="BD698" s="3">
        <f t="shared" si="253"/>
        <v>5760</v>
      </c>
      <c r="BE698" s="3">
        <f t="shared" si="254"/>
        <v>181211534.39999944</v>
      </c>
      <c r="BF698" s="3">
        <f t="shared" si="266"/>
        <v>178395244.39999944</v>
      </c>
      <c r="BG698" s="2">
        <f t="shared" si="255"/>
        <v>32839.32129471995</v>
      </c>
      <c r="BH698" s="6">
        <f t="shared" si="256"/>
        <v>1.4999999999999999E-2</v>
      </c>
      <c r="BI698" s="3">
        <f t="shared" si="267"/>
        <v>72572528.401458681</v>
      </c>
      <c r="BJ698" s="3">
        <f t="shared" si="257"/>
        <v>16879411145.486053</v>
      </c>
      <c r="BK698" s="3">
        <f t="shared" si="268"/>
        <v>0</v>
      </c>
      <c r="BL698" s="3">
        <f t="shared" si="269"/>
        <v>0</v>
      </c>
      <c r="BM698" s="3">
        <f t="shared" si="258"/>
        <v>0</v>
      </c>
      <c r="BN698" s="3">
        <f t="shared" si="259"/>
        <v>0</v>
      </c>
      <c r="BO698" s="3">
        <f t="shared" si="270"/>
        <v>0</v>
      </c>
      <c r="BP698" s="3">
        <f t="shared" si="271"/>
        <v>0</v>
      </c>
      <c r="BQ698" s="3">
        <f t="shared" si="260"/>
        <v>10492163153.663025</v>
      </c>
      <c r="BR698" s="3">
        <f t="shared" si="272"/>
        <v>0</v>
      </c>
      <c r="BS698" s="3">
        <f t="shared" si="273"/>
        <v>0</v>
      </c>
      <c r="BT698" s="3">
        <f t="shared" si="261"/>
        <v>0</v>
      </c>
      <c r="BU698" s="3">
        <f t="shared" si="262"/>
        <v>0</v>
      </c>
      <c r="BV698" s="3">
        <f t="shared" si="263"/>
        <v>0</v>
      </c>
      <c r="BW698" s="3">
        <f t="shared" si="274"/>
        <v>0</v>
      </c>
      <c r="BX698" s="3">
        <f t="shared" si="264"/>
        <v>0</v>
      </c>
      <c r="BY698" s="3">
        <f t="shared" si="275"/>
        <v>118249521.56999944</v>
      </c>
    </row>
    <row r="699" spans="1:77" x14ac:dyDescent="0.25">
      <c r="A699">
        <v>231901</v>
      </c>
      <c r="B699" t="s">
        <v>760</v>
      </c>
      <c r="C699" s="37">
        <v>42779.493055555555</v>
      </c>
      <c r="D699" s="5" t="s">
        <v>75</v>
      </c>
      <c r="E699" s="2">
        <v>492.91899999999998</v>
      </c>
      <c r="F699" s="2">
        <v>22.788</v>
      </c>
      <c r="G699" s="2">
        <v>10.377000000000001</v>
      </c>
      <c r="H699" s="2">
        <v>0</v>
      </c>
      <c r="I699" s="2">
        <v>0</v>
      </c>
      <c r="J699" s="2">
        <v>0</v>
      </c>
      <c r="K699" s="2">
        <v>0</v>
      </c>
      <c r="L699" s="2">
        <v>27.544</v>
      </c>
      <c r="M699" s="2">
        <v>26.386999999999901</v>
      </c>
      <c r="N699" s="2">
        <v>372.37700000000001</v>
      </c>
      <c r="O699" s="2">
        <v>0</v>
      </c>
      <c r="P699" s="2">
        <v>26.513999999999999</v>
      </c>
      <c r="Q699" s="2">
        <v>0</v>
      </c>
      <c r="R699" s="3">
        <v>42669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20917</v>
      </c>
      <c r="Y699" s="4">
        <v>1</v>
      </c>
      <c r="Z699" s="4">
        <v>1.0900000000000001</v>
      </c>
      <c r="AA699" s="5" t="s">
        <v>76</v>
      </c>
      <c r="AB699" s="3">
        <v>1316524</v>
      </c>
      <c r="AC699" s="3">
        <v>2832321</v>
      </c>
      <c r="AD699" s="2">
        <v>1172.3814233000001</v>
      </c>
      <c r="AE699" s="3">
        <v>352647406</v>
      </c>
      <c r="AF699" s="3">
        <v>11131556</v>
      </c>
      <c r="AG699" s="3">
        <v>0</v>
      </c>
      <c r="AH699" s="3">
        <v>11576818</v>
      </c>
      <c r="AI699" s="4">
        <v>1.04</v>
      </c>
      <c r="AJ699" s="3">
        <v>1046742688</v>
      </c>
      <c r="AK699" s="3">
        <v>201256</v>
      </c>
      <c r="AL699" s="3">
        <v>0</v>
      </c>
      <c r="AM699" s="3">
        <v>0</v>
      </c>
      <c r="AN699" s="3">
        <v>74931</v>
      </c>
      <c r="AO699" s="3">
        <v>0</v>
      </c>
      <c r="AP699" s="3">
        <v>0</v>
      </c>
      <c r="AQ699" s="3">
        <v>5140</v>
      </c>
      <c r="AR699" s="3">
        <v>5468</v>
      </c>
      <c r="AS699" s="3">
        <v>5127914</v>
      </c>
      <c r="AT699" s="2">
        <v>959.67399999999998</v>
      </c>
      <c r="AU699" s="2">
        <v>924.07799999999997</v>
      </c>
      <c r="AV699" s="5" t="s">
        <v>1939</v>
      </c>
      <c r="AW699" s="3">
        <v>3415185</v>
      </c>
      <c r="AX699" s="3">
        <v>0</v>
      </c>
      <c r="AY699" s="3">
        <v>88563</v>
      </c>
      <c r="AZ699" s="3">
        <v>0</v>
      </c>
      <c r="BA699" s="3">
        <f t="shared" si="265"/>
        <v>7889</v>
      </c>
      <c r="BB699" s="3">
        <f t="shared" si="251"/>
        <v>5140</v>
      </c>
      <c r="BC699" s="3">
        <f t="shared" si="252"/>
        <v>5468</v>
      </c>
      <c r="BD699" s="3">
        <f t="shared" si="253"/>
        <v>7889</v>
      </c>
      <c r="BE699" s="3">
        <f t="shared" si="254"/>
        <v>5127913.1932600001</v>
      </c>
      <c r="BF699" s="3">
        <f t="shared" si="266"/>
        <v>5085244.1932600001</v>
      </c>
      <c r="BG699" s="2">
        <f t="shared" si="255"/>
        <v>959.67394309199904</v>
      </c>
      <c r="BH699" s="6">
        <f t="shared" si="256"/>
        <v>1.4999999999999999E-2</v>
      </c>
      <c r="BI699" s="3">
        <f t="shared" si="267"/>
        <v>3194855.8466210044</v>
      </c>
      <c r="BJ699" s="3">
        <f t="shared" si="257"/>
        <v>493272406.74928749</v>
      </c>
      <c r="BK699" s="3">
        <f t="shared" si="268"/>
        <v>553470281.25071251</v>
      </c>
      <c r="BL699" s="3">
        <f t="shared" si="269"/>
        <v>5885864.3109796019</v>
      </c>
      <c r="BM699" s="3">
        <f t="shared" si="258"/>
        <v>5466.1187028994082</v>
      </c>
      <c r="BN699" s="3">
        <f t="shared" si="259"/>
        <v>86143.234435908555</v>
      </c>
      <c r="BO699" s="3">
        <f t="shared" si="270"/>
        <v>38096.279883298899</v>
      </c>
      <c r="BP699" s="3">
        <f t="shared" si="271"/>
        <v>5799721.0765436925</v>
      </c>
      <c r="BQ699" s="3">
        <f t="shared" si="260"/>
        <v>306615824.81789368</v>
      </c>
      <c r="BR699" s="3">
        <f t="shared" si="272"/>
        <v>740126863.18210626</v>
      </c>
      <c r="BS699" s="3">
        <f t="shared" si="273"/>
        <v>0</v>
      </c>
      <c r="BT699" s="3">
        <f t="shared" si="261"/>
        <v>0</v>
      </c>
      <c r="BU699" s="3">
        <f t="shared" si="262"/>
        <v>0</v>
      </c>
      <c r="BV699" s="3">
        <f t="shared" si="263"/>
        <v>0</v>
      </c>
      <c r="BW699" s="3">
        <f t="shared" si="274"/>
        <v>0</v>
      </c>
      <c r="BX699" s="3">
        <f t="shared" si="264"/>
        <v>5799721.0765436925</v>
      </c>
      <c r="BY699" s="3">
        <f t="shared" si="275"/>
        <v>0</v>
      </c>
    </row>
    <row r="700" spans="1:77" x14ac:dyDescent="0.25">
      <c r="A700">
        <v>11905</v>
      </c>
      <c r="B700" t="s">
        <v>761</v>
      </c>
      <c r="C700" s="37">
        <v>42779.493055555555</v>
      </c>
      <c r="D700" s="5" t="s">
        <v>75</v>
      </c>
      <c r="E700" s="2">
        <v>201.32900000000001</v>
      </c>
      <c r="F700" s="2">
        <v>11.318</v>
      </c>
      <c r="G700" s="2">
        <v>4.2270000000000003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8.6690000000000005</v>
      </c>
      <c r="N700" s="2">
        <v>186.24</v>
      </c>
      <c r="O700" s="2">
        <v>0</v>
      </c>
      <c r="P700" s="2">
        <v>50.856000000000002</v>
      </c>
      <c r="Q700" s="2">
        <v>0</v>
      </c>
      <c r="R700" s="3">
        <v>0</v>
      </c>
      <c r="S700" s="3">
        <v>0</v>
      </c>
      <c r="T700" s="3">
        <v>-767</v>
      </c>
      <c r="U700" s="3">
        <v>-30</v>
      </c>
      <c r="V700" s="3">
        <v>0</v>
      </c>
      <c r="W700" s="3">
        <v>28061</v>
      </c>
      <c r="X700" s="3">
        <v>37283</v>
      </c>
      <c r="Y700" s="4">
        <v>1</v>
      </c>
      <c r="Z700" s="4">
        <v>1.08</v>
      </c>
      <c r="AA700" s="5" t="s">
        <v>75</v>
      </c>
      <c r="AB700" s="3">
        <v>120069</v>
      </c>
      <c r="AC700" s="3">
        <v>351412</v>
      </c>
      <c r="AD700" s="2">
        <v>244.8886311</v>
      </c>
      <c r="AE700" s="3">
        <v>17451169</v>
      </c>
      <c r="AF700" s="3">
        <v>785393</v>
      </c>
      <c r="AG700" s="3">
        <v>0</v>
      </c>
      <c r="AH700" s="3">
        <v>816809</v>
      </c>
      <c r="AI700" s="4">
        <v>1.04</v>
      </c>
      <c r="AJ700" s="3">
        <v>68182532</v>
      </c>
      <c r="AK700" s="3">
        <v>80197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5140</v>
      </c>
      <c r="AR700" s="3">
        <v>5432</v>
      </c>
      <c r="AS700" s="3">
        <v>1938240</v>
      </c>
      <c r="AT700" s="2">
        <v>361.79199999999997</v>
      </c>
      <c r="AV700" s="5" t="s">
        <v>1300</v>
      </c>
      <c r="AX700" s="3">
        <v>0</v>
      </c>
      <c r="AZ700" s="3">
        <v>0</v>
      </c>
      <c r="BA700" s="3">
        <f t="shared" si="265"/>
        <v>7331</v>
      </c>
      <c r="BB700" s="3">
        <f t="shared" si="251"/>
        <v>5140</v>
      </c>
      <c r="BC700" s="3">
        <f t="shared" si="252"/>
        <v>5432</v>
      </c>
      <c r="BD700" s="3">
        <f t="shared" si="253"/>
        <v>7331</v>
      </c>
      <c r="BE700" s="3">
        <f t="shared" si="254"/>
        <v>1938240.0219800002</v>
      </c>
      <c r="BF700" s="3">
        <f t="shared" si="266"/>
        <v>1910946.0219800002</v>
      </c>
      <c r="BG700" s="2">
        <f t="shared" si="255"/>
        <v>361.78678418803258</v>
      </c>
      <c r="BH700" s="6">
        <f t="shared" si="256"/>
        <v>1.5080284065783787E-2</v>
      </c>
      <c r="BI700" s="3">
        <f t="shared" si="267"/>
        <v>616346.54319986154</v>
      </c>
      <c r="BJ700" s="3">
        <f t="shared" si="257"/>
        <v>185958407.07264873</v>
      </c>
      <c r="BK700" s="3">
        <f t="shared" si="268"/>
        <v>0</v>
      </c>
      <c r="BL700" s="3">
        <f t="shared" si="269"/>
        <v>0</v>
      </c>
      <c r="BM700" s="3">
        <f t="shared" si="258"/>
        <v>0</v>
      </c>
      <c r="BN700" s="3">
        <f t="shared" si="259"/>
        <v>0</v>
      </c>
      <c r="BO700" s="3">
        <f t="shared" si="270"/>
        <v>0</v>
      </c>
      <c r="BP700" s="3">
        <f t="shared" si="271"/>
        <v>0</v>
      </c>
      <c r="BQ700" s="3">
        <f t="shared" si="260"/>
        <v>115590877.54807641</v>
      </c>
      <c r="BR700" s="3">
        <f t="shared" si="272"/>
        <v>0</v>
      </c>
      <c r="BS700" s="3">
        <f t="shared" si="273"/>
        <v>0</v>
      </c>
      <c r="BT700" s="3">
        <f t="shared" si="261"/>
        <v>0</v>
      </c>
      <c r="BU700" s="3">
        <f t="shared" si="262"/>
        <v>0</v>
      </c>
      <c r="BV700" s="3">
        <f t="shared" si="263"/>
        <v>0</v>
      </c>
      <c r="BW700" s="3">
        <f t="shared" si="274"/>
        <v>0</v>
      </c>
      <c r="BX700" s="3">
        <f t="shared" si="264"/>
        <v>0</v>
      </c>
      <c r="BY700" s="3">
        <f t="shared" si="275"/>
        <v>1256414.7019800004</v>
      </c>
    </row>
    <row r="701" spans="1:77" x14ac:dyDescent="0.25">
      <c r="A701">
        <v>161909</v>
      </c>
      <c r="B701" t="s">
        <v>762</v>
      </c>
      <c r="C701" s="37">
        <v>42779.493055555555</v>
      </c>
      <c r="D701" s="5" t="s">
        <v>75</v>
      </c>
      <c r="E701" s="2">
        <v>1276.9590000000001</v>
      </c>
      <c r="F701" s="2">
        <v>102.29799999999901</v>
      </c>
      <c r="G701" s="2">
        <v>24.695</v>
      </c>
      <c r="H701" s="2">
        <v>0</v>
      </c>
      <c r="I701" s="2">
        <v>0</v>
      </c>
      <c r="J701" s="2">
        <v>0</v>
      </c>
      <c r="K701" s="2">
        <v>0</v>
      </c>
      <c r="L701" s="2">
        <v>73.941000000000003</v>
      </c>
      <c r="M701" s="2">
        <v>69.256</v>
      </c>
      <c r="N701" s="2">
        <v>1020.721</v>
      </c>
      <c r="O701" s="2">
        <v>0.193</v>
      </c>
      <c r="P701" s="2">
        <v>178.92699999999999</v>
      </c>
      <c r="Q701" s="2">
        <v>0</v>
      </c>
      <c r="R701" s="3">
        <v>112039</v>
      </c>
      <c r="S701" s="3">
        <v>0</v>
      </c>
      <c r="T701" s="3">
        <v>-3921</v>
      </c>
      <c r="U701" s="3">
        <v>-152</v>
      </c>
      <c r="V701" s="3">
        <v>0</v>
      </c>
      <c r="W701" s="3">
        <v>120978</v>
      </c>
      <c r="X701" s="3">
        <v>103402</v>
      </c>
      <c r="Y701" s="4">
        <v>0.99329999999999996</v>
      </c>
      <c r="Z701" s="4">
        <v>1.05</v>
      </c>
      <c r="AA701" s="5" t="s">
        <v>75</v>
      </c>
      <c r="AB701" s="3">
        <v>0</v>
      </c>
      <c r="AC701" s="3">
        <v>3411781</v>
      </c>
      <c r="AD701" s="2">
        <v>1500.6416592</v>
      </c>
      <c r="AE701" s="3">
        <v>90247487</v>
      </c>
      <c r="AF701" s="3">
        <v>3659252</v>
      </c>
      <c r="AG701" s="3">
        <v>0</v>
      </c>
      <c r="AH701" s="3">
        <v>3831292</v>
      </c>
      <c r="AI701" s="4">
        <v>1.04</v>
      </c>
      <c r="AJ701" s="3">
        <v>348852128</v>
      </c>
      <c r="AK701" s="3">
        <v>515317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5106</v>
      </c>
      <c r="AR701" s="3">
        <v>5287</v>
      </c>
      <c r="AS701" s="3">
        <v>10267381</v>
      </c>
      <c r="AT701" s="2">
        <v>1932.4389999999901</v>
      </c>
      <c r="AV701" s="5" t="s">
        <v>1770</v>
      </c>
      <c r="AX701" s="3">
        <v>0</v>
      </c>
      <c r="AZ701" s="3">
        <v>0</v>
      </c>
      <c r="BA701" s="3">
        <f t="shared" si="265"/>
        <v>5779</v>
      </c>
      <c r="BB701" s="3">
        <f t="shared" si="251"/>
        <v>5106</v>
      </c>
      <c r="BC701" s="3">
        <f t="shared" si="252"/>
        <v>5287</v>
      </c>
      <c r="BD701" s="3">
        <f t="shared" si="253"/>
        <v>5779</v>
      </c>
      <c r="BE701" s="3">
        <f t="shared" si="254"/>
        <v>10267382.533399995</v>
      </c>
      <c r="BF701" s="3">
        <f t="shared" si="266"/>
        <v>10038286.533399995</v>
      </c>
      <c r="BG701" s="2">
        <f t="shared" si="255"/>
        <v>1932.3260058988176</v>
      </c>
      <c r="BH701" s="6">
        <f t="shared" si="256"/>
        <v>1.4999999999999999E-2</v>
      </c>
      <c r="BI701" s="3">
        <f t="shared" si="267"/>
        <v>3877919.1282346798</v>
      </c>
      <c r="BJ701" s="3">
        <f t="shared" si="257"/>
        <v>993215567.0319922</v>
      </c>
      <c r="BK701" s="3">
        <f t="shared" si="268"/>
        <v>0</v>
      </c>
      <c r="BL701" s="3">
        <f t="shared" si="269"/>
        <v>0</v>
      </c>
      <c r="BM701" s="3">
        <f t="shared" si="258"/>
        <v>0</v>
      </c>
      <c r="BN701" s="3">
        <f t="shared" si="259"/>
        <v>0</v>
      </c>
      <c r="BO701" s="3">
        <f t="shared" si="270"/>
        <v>0</v>
      </c>
      <c r="BP701" s="3">
        <f t="shared" si="271"/>
        <v>0</v>
      </c>
      <c r="BQ701" s="3">
        <f t="shared" si="260"/>
        <v>617378158.88467216</v>
      </c>
      <c r="BR701" s="3">
        <f t="shared" si="272"/>
        <v>0</v>
      </c>
      <c r="BS701" s="3">
        <f t="shared" si="273"/>
        <v>0</v>
      </c>
      <c r="BT701" s="3">
        <f t="shared" si="261"/>
        <v>0</v>
      </c>
      <c r="BU701" s="3">
        <f t="shared" si="262"/>
        <v>0</v>
      </c>
      <c r="BV701" s="3">
        <f t="shared" si="263"/>
        <v>0</v>
      </c>
      <c r="BW701" s="3">
        <f t="shared" si="274"/>
        <v>0</v>
      </c>
      <c r="BX701" s="3">
        <f t="shared" si="264"/>
        <v>0</v>
      </c>
      <c r="BY701" s="3">
        <f t="shared" si="275"/>
        <v>6802234.3459759951</v>
      </c>
    </row>
    <row r="702" spans="1:77" x14ac:dyDescent="0.25">
      <c r="A702">
        <v>43907</v>
      </c>
      <c r="B702" t="s">
        <v>763</v>
      </c>
      <c r="C702" s="37">
        <v>42779.493055555555</v>
      </c>
      <c r="D702" s="5" t="s">
        <v>75</v>
      </c>
      <c r="E702" s="2">
        <v>22250.677</v>
      </c>
      <c r="F702" s="2">
        <v>1888.03</v>
      </c>
      <c r="G702" s="2">
        <v>569.38699999999994</v>
      </c>
      <c r="H702" s="2">
        <v>18.838000000000001</v>
      </c>
      <c r="I702" s="2">
        <v>0</v>
      </c>
      <c r="J702" s="2">
        <v>0</v>
      </c>
      <c r="K702" s="2">
        <v>0</v>
      </c>
      <c r="L702" s="2">
        <v>813.84100000000001</v>
      </c>
      <c r="M702" s="2">
        <v>1184.193</v>
      </c>
      <c r="N702" s="2">
        <v>7924.3680000000004</v>
      </c>
      <c r="O702" s="2">
        <v>3.726</v>
      </c>
      <c r="P702" s="2">
        <v>2265.4110000000001</v>
      </c>
      <c r="Q702" s="2">
        <v>0</v>
      </c>
      <c r="R702" s="3">
        <v>1911840</v>
      </c>
      <c r="S702" s="3">
        <v>0</v>
      </c>
      <c r="T702" s="3">
        <v>-126042</v>
      </c>
      <c r="U702" s="3">
        <v>-4871</v>
      </c>
      <c r="V702" s="3">
        <v>0</v>
      </c>
      <c r="W702" s="3">
        <v>1930618</v>
      </c>
      <c r="X702" s="3">
        <v>1263646</v>
      </c>
      <c r="Y702" s="4">
        <v>1</v>
      </c>
      <c r="Z702" s="4">
        <v>1.1200000000000001</v>
      </c>
      <c r="AA702" s="5" t="s">
        <v>75</v>
      </c>
      <c r="AB702" s="3">
        <v>3848068</v>
      </c>
      <c r="AC702" s="3">
        <v>15306473</v>
      </c>
      <c r="AD702" s="2">
        <v>6357.3302245000004</v>
      </c>
      <c r="AE702" s="3">
        <v>1103608518</v>
      </c>
      <c r="AF702" s="3">
        <v>118174944</v>
      </c>
      <c r="AG702" s="3">
        <v>12999244</v>
      </c>
      <c r="AH702" s="3">
        <v>138264685</v>
      </c>
      <c r="AI702" s="4">
        <v>1.17</v>
      </c>
      <c r="AJ702" s="3">
        <v>11216724574</v>
      </c>
      <c r="AK702" s="3">
        <v>9117393</v>
      </c>
      <c r="AL702" s="3">
        <v>0</v>
      </c>
      <c r="AM702" s="3">
        <v>0</v>
      </c>
      <c r="AN702" s="3">
        <v>1305972</v>
      </c>
      <c r="AO702" s="3">
        <v>0</v>
      </c>
      <c r="AP702" s="3">
        <v>0</v>
      </c>
      <c r="AQ702" s="3">
        <v>5140</v>
      </c>
      <c r="AR702" s="3">
        <v>5578</v>
      </c>
      <c r="AS702" s="3">
        <v>159346489</v>
      </c>
      <c r="AT702" s="2">
        <v>29090.37</v>
      </c>
      <c r="AU702" s="2">
        <v>28957.883000000002</v>
      </c>
      <c r="AV702" s="5" t="s">
        <v>1318</v>
      </c>
      <c r="AW702" s="3">
        <v>0</v>
      </c>
      <c r="AX702" s="3">
        <v>2258165</v>
      </c>
      <c r="AY702" s="3">
        <v>0</v>
      </c>
      <c r="AZ702" s="3">
        <v>95025</v>
      </c>
      <c r="BA702" s="3">
        <f t="shared" si="265"/>
        <v>5578</v>
      </c>
      <c r="BB702" s="3">
        <f t="shared" si="251"/>
        <v>5140</v>
      </c>
      <c r="BC702" s="3">
        <f t="shared" si="252"/>
        <v>5578</v>
      </c>
      <c r="BD702" s="3">
        <f t="shared" si="253"/>
        <v>5578</v>
      </c>
      <c r="BE702" s="3">
        <f t="shared" si="254"/>
        <v>159346488.90545997</v>
      </c>
      <c r="BF702" s="3">
        <f t="shared" si="266"/>
        <v>155630072.90545997</v>
      </c>
      <c r="BG702" s="2">
        <f t="shared" si="255"/>
        <v>29089.459309305734</v>
      </c>
      <c r="BH702" s="6">
        <f t="shared" si="256"/>
        <v>1.4999999999999999E-2</v>
      </c>
      <c r="BI702" s="3">
        <f t="shared" si="267"/>
        <v>78528713.357759848</v>
      </c>
      <c r="BJ702" s="3">
        <f t="shared" si="257"/>
        <v>14951982084.983147</v>
      </c>
      <c r="BK702" s="3">
        <f t="shared" si="268"/>
        <v>0</v>
      </c>
      <c r="BL702" s="3">
        <f t="shared" si="269"/>
        <v>0</v>
      </c>
      <c r="BM702" s="3">
        <f t="shared" si="258"/>
        <v>0</v>
      </c>
      <c r="BN702" s="3">
        <f t="shared" si="259"/>
        <v>0</v>
      </c>
      <c r="BO702" s="3">
        <f t="shared" si="270"/>
        <v>0</v>
      </c>
      <c r="BP702" s="3">
        <f t="shared" si="271"/>
        <v>0</v>
      </c>
      <c r="BQ702" s="3">
        <f t="shared" si="260"/>
        <v>9294082249.3231812</v>
      </c>
      <c r="BR702" s="3">
        <f t="shared" si="272"/>
        <v>1922642324.6768188</v>
      </c>
      <c r="BS702" s="3">
        <f t="shared" si="273"/>
        <v>2228181.3677705792</v>
      </c>
      <c r="BT702" s="3">
        <f t="shared" si="261"/>
        <v>370.27373103438026</v>
      </c>
      <c r="BU702" s="3">
        <f t="shared" si="262"/>
        <v>89127.254710823167</v>
      </c>
      <c r="BV702" s="3">
        <f t="shared" si="263"/>
        <v>21046.172977793125</v>
      </c>
      <c r="BW702" s="3">
        <f t="shared" si="274"/>
        <v>2118007.9400819628</v>
      </c>
      <c r="BX702" s="3">
        <f t="shared" si="264"/>
        <v>2118007.9400819628</v>
      </c>
      <c r="BY702" s="3">
        <f t="shared" si="275"/>
        <v>47179243.165459976</v>
      </c>
    </row>
    <row r="703" spans="1:77" x14ac:dyDescent="0.25">
      <c r="A703">
        <v>90903</v>
      </c>
      <c r="B703" t="s">
        <v>764</v>
      </c>
      <c r="C703" s="37">
        <v>42779.493055555555</v>
      </c>
      <c r="D703" s="5" t="s">
        <v>75</v>
      </c>
      <c r="E703" s="2">
        <v>164.49</v>
      </c>
      <c r="F703" s="2">
        <v>13.65</v>
      </c>
      <c r="G703" s="2">
        <v>0.89</v>
      </c>
      <c r="H703" s="2">
        <v>0</v>
      </c>
      <c r="I703" s="2">
        <v>0</v>
      </c>
      <c r="J703" s="2">
        <v>0</v>
      </c>
      <c r="K703" s="2">
        <v>0</v>
      </c>
      <c r="L703" s="2">
        <v>15.18</v>
      </c>
      <c r="M703" s="2">
        <v>3</v>
      </c>
      <c r="N703" s="2">
        <v>97.5</v>
      </c>
      <c r="O703" s="2">
        <v>0.12</v>
      </c>
      <c r="P703" s="2">
        <v>1.9</v>
      </c>
      <c r="Q703" s="2">
        <v>0</v>
      </c>
      <c r="R703" s="3">
        <v>14300</v>
      </c>
      <c r="S703" s="3">
        <v>0</v>
      </c>
      <c r="T703" s="3">
        <v>-1551</v>
      </c>
      <c r="U703" s="3">
        <v>-60</v>
      </c>
      <c r="V703" s="3">
        <v>0</v>
      </c>
      <c r="W703" s="3">
        <v>20182</v>
      </c>
      <c r="X703" s="3">
        <v>1614</v>
      </c>
      <c r="Y703" s="4">
        <v>1</v>
      </c>
      <c r="Z703" s="4">
        <v>1.07</v>
      </c>
      <c r="AA703" s="5" t="s">
        <v>76</v>
      </c>
      <c r="AB703" s="3">
        <v>254644</v>
      </c>
      <c r="AC703" s="3">
        <v>788352</v>
      </c>
      <c r="AD703" s="2">
        <v>301.39755000000002</v>
      </c>
      <c r="AE703" s="3">
        <v>55660682</v>
      </c>
      <c r="AF703" s="3">
        <v>1296621</v>
      </c>
      <c r="AG703" s="3">
        <v>0</v>
      </c>
      <c r="AH703" s="3">
        <v>1348486</v>
      </c>
      <c r="AI703" s="4">
        <v>1.04</v>
      </c>
      <c r="AJ703" s="3">
        <v>137945825</v>
      </c>
      <c r="AK703" s="3">
        <v>83895</v>
      </c>
      <c r="AL703" s="3">
        <v>0</v>
      </c>
      <c r="AM703" s="3">
        <v>0</v>
      </c>
      <c r="AN703" s="3">
        <v>55000</v>
      </c>
      <c r="AO703" s="3">
        <v>0</v>
      </c>
      <c r="AP703" s="3">
        <v>0</v>
      </c>
      <c r="AQ703" s="3">
        <v>5140</v>
      </c>
      <c r="AR703" s="3">
        <v>5395</v>
      </c>
      <c r="AS703" s="3">
        <v>1900917</v>
      </c>
      <c r="AT703" s="2">
        <v>354.84399999999999</v>
      </c>
      <c r="AU703" s="2">
        <v>432.50599999999997</v>
      </c>
      <c r="AV703" s="5" t="s">
        <v>1553</v>
      </c>
      <c r="AW703" s="3">
        <v>0</v>
      </c>
      <c r="AX703" s="3">
        <v>0</v>
      </c>
      <c r="AY703" s="3">
        <v>0</v>
      </c>
      <c r="AZ703" s="3">
        <v>0</v>
      </c>
      <c r="BA703" s="3">
        <f t="shared" si="265"/>
        <v>8493</v>
      </c>
      <c r="BB703" s="3">
        <f t="shared" si="251"/>
        <v>5140</v>
      </c>
      <c r="BC703" s="3">
        <f t="shared" si="252"/>
        <v>5395</v>
      </c>
      <c r="BD703" s="3">
        <f t="shared" si="253"/>
        <v>8493</v>
      </c>
      <c r="BE703" s="3">
        <f t="shared" si="254"/>
        <v>1900916.5416000003</v>
      </c>
      <c r="BF703" s="3">
        <f t="shared" si="266"/>
        <v>1867985.5416000003</v>
      </c>
      <c r="BG703" s="2">
        <f t="shared" si="255"/>
        <v>354.83257809608989</v>
      </c>
      <c r="BH703" s="6">
        <f t="shared" si="256"/>
        <v>1.4999999999999999E-2</v>
      </c>
      <c r="BI703" s="3">
        <f t="shared" si="267"/>
        <v>1144014.6483163494</v>
      </c>
      <c r="BJ703" s="3">
        <f t="shared" si="257"/>
        <v>182383945.1413902</v>
      </c>
      <c r="BK703" s="3">
        <f t="shared" si="268"/>
        <v>0</v>
      </c>
      <c r="BL703" s="3">
        <f t="shared" si="269"/>
        <v>0</v>
      </c>
      <c r="BM703" s="3">
        <f t="shared" si="258"/>
        <v>0</v>
      </c>
      <c r="BN703" s="3">
        <f t="shared" si="259"/>
        <v>0</v>
      </c>
      <c r="BO703" s="3">
        <f t="shared" si="270"/>
        <v>0</v>
      </c>
      <c r="BP703" s="3">
        <f t="shared" si="271"/>
        <v>0</v>
      </c>
      <c r="BQ703" s="3">
        <f t="shared" si="260"/>
        <v>113369008.70170072</v>
      </c>
      <c r="BR703" s="3">
        <f t="shared" si="272"/>
        <v>24576816.298299283</v>
      </c>
      <c r="BS703" s="3">
        <f t="shared" si="273"/>
        <v>0</v>
      </c>
      <c r="BT703" s="3">
        <f t="shared" si="261"/>
        <v>0</v>
      </c>
      <c r="BU703" s="3">
        <f t="shared" si="262"/>
        <v>0</v>
      </c>
      <c r="BV703" s="3">
        <f t="shared" si="263"/>
        <v>0</v>
      </c>
      <c r="BW703" s="3">
        <f t="shared" si="274"/>
        <v>0</v>
      </c>
      <c r="BX703" s="3">
        <f t="shared" si="264"/>
        <v>0</v>
      </c>
      <c r="BY703" s="3">
        <f t="shared" si="275"/>
        <v>521458.29160000035</v>
      </c>
    </row>
    <row r="704" spans="1:77" x14ac:dyDescent="0.25">
      <c r="A704">
        <v>34906</v>
      </c>
      <c r="B704" t="s">
        <v>765</v>
      </c>
      <c r="C704" s="37">
        <v>42776.52847222222</v>
      </c>
      <c r="D704" s="5" t="s">
        <v>75</v>
      </c>
      <c r="E704" s="2">
        <v>328.23700000000002</v>
      </c>
      <c r="F704" s="2">
        <v>24.260999999999999</v>
      </c>
      <c r="G704" s="2">
        <v>13.151999999999999</v>
      </c>
      <c r="H704" s="2">
        <v>0</v>
      </c>
      <c r="I704" s="2">
        <v>0</v>
      </c>
      <c r="J704" s="2">
        <v>0</v>
      </c>
      <c r="K704" s="2">
        <v>0</v>
      </c>
      <c r="L704" s="2">
        <v>22.113</v>
      </c>
      <c r="M704" s="2">
        <v>8.6929999999999996</v>
      </c>
      <c r="N704" s="2">
        <v>195</v>
      </c>
      <c r="O704" s="2">
        <v>0</v>
      </c>
      <c r="P704" s="2">
        <v>0</v>
      </c>
      <c r="Q704" s="2">
        <v>0</v>
      </c>
      <c r="R704" s="3">
        <v>28532</v>
      </c>
      <c r="S704" s="3">
        <v>0</v>
      </c>
      <c r="T704" s="3">
        <v>-312</v>
      </c>
      <c r="U704" s="3">
        <v>-13</v>
      </c>
      <c r="V704" s="3">
        <v>0</v>
      </c>
      <c r="W704" s="3">
        <v>26097</v>
      </c>
      <c r="X704" s="3">
        <v>0</v>
      </c>
      <c r="Y704" s="4">
        <v>0.98009999999999997</v>
      </c>
      <c r="Z704" s="4">
        <v>1.04</v>
      </c>
      <c r="AA704" s="5" t="s">
        <v>75</v>
      </c>
      <c r="AB704" s="3">
        <v>39695</v>
      </c>
      <c r="AC704" s="3">
        <v>967738</v>
      </c>
      <c r="AD704" s="2">
        <v>398.471789</v>
      </c>
      <c r="AE704" s="3">
        <v>23476699</v>
      </c>
      <c r="AF704" s="3">
        <v>270772</v>
      </c>
      <c r="AG704" s="3">
        <v>0</v>
      </c>
      <c r="AH704" s="3">
        <v>303129</v>
      </c>
      <c r="AI704" s="4">
        <v>1.0401</v>
      </c>
      <c r="AJ704" s="3">
        <v>27739870</v>
      </c>
      <c r="AK704" s="3">
        <v>130458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5038</v>
      </c>
      <c r="AR704" s="3">
        <v>5181</v>
      </c>
      <c r="AS704" s="3">
        <v>3037187</v>
      </c>
      <c r="AT704" s="2">
        <v>583.923</v>
      </c>
      <c r="AV704" s="5" t="s">
        <v>1389</v>
      </c>
      <c r="AX704" s="3">
        <v>0</v>
      </c>
      <c r="AZ704" s="3">
        <v>0</v>
      </c>
      <c r="BA704" s="3">
        <f t="shared" si="265"/>
        <v>6828</v>
      </c>
      <c r="BB704" s="3">
        <f t="shared" si="251"/>
        <v>5038</v>
      </c>
      <c r="BC704" s="3">
        <f t="shared" si="252"/>
        <v>5181</v>
      </c>
      <c r="BD704" s="3">
        <f t="shared" si="253"/>
        <v>6828</v>
      </c>
      <c r="BE704" s="3">
        <f t="shared" si="254"/>
        <v>3037190.2934800005</v>
      </c>
      <c r="BF704" s="3">
        <f t="shared" si="266"/>
        <v>2982873.2934800005</v>
      </c>
      <c r="BG704" s="2">
        <f t="shared" si="255"/>
        <v>583.90400464809704</v>
      </c>
      <c r="BH704" s="6">
        <f t="shared" si="256"/>
        <v>1.4999999999999999E-2</v>
      </c>
      <c r="BI704" s="3">
        <f t="shared" si="267"/>
        <v>1345792.4632784589</v>
      </c>
      <c r="BJ704" s="3">
        <f t="shared" si="257"/>
        <v>300126658.38912189</v>
      </c>
      <c r="BK704" s="3">
        <f t="shared" si="268"/>
        <v>0</v>
      </c>
      <c r="BL704" s="3">
        <f t="shared" si="269"/>
        <v>0</v>
      </c>
      <c r="BM704" s="3">
        <f t="shared" si="258"/>
        <v>0</v>
      </c>
      <c r="BN704" s="3">
        <f t="shared" si="259"/>
        <v>0</v>
      </c>
      <c r="BO704" s="3">
        <f t="shared" si="270"/>
        <v>0</v>
      </c>
      <c r="BP704" s="3">
        <f t="shared" si="271"/>
        <v>0</v>
      </c>
      <c r="BQ704" s="3">
        <f t="shared" si="260"/>
        <v>186557329.48506701</v>
      </c>
      <c r="BR704" s="3">
        <f t="shared" si="272"/>
        <v>0</v>
      </c>
      <c r="BS704" s="3">
        <f t="shared" si="273"/>
        <v>0</v>
      </c>
      <c r="BT704" s="3">
        <f t="shared" si="261"/>
        <v>0</v>
      </c>
      <c r="BU704" s="3">
        <f t="shared" si="262"/>
        <v>0</v>
      </c>
      <c r="BV704" s="3">
        <f t="shared" si="263"/>
        <v>0</v>
      </c>
      <c r="BW704" s="3">
        <f t="shared" si="274"/>
        <v>0</v>
      </c>
      <c r="BX704" s="3">
        <f t="shared" si="264"/>
        <v>0</v>
      </c>
      <c r="BY704" s="3">
        <f t="shared" si="275"/>
        <v>2765311.8276100005</v>
      </c>
    </row>
    <row r="705" spans="1:77" x14ac:dyDescent="0.25">
      <c r="A705">
        <v>162904</v>
      </c>
      <c r="B705" t="s">
        <v>766</v>
      </c>
      <c r="C705" s="37">
        <v>42779.493055555555</v>
      </c>
      <c r="D705" s="5" t="s">
        <v>75</v>
      </c>
      <c r="E705" s="2">
        <v>199.74199999999999</v>
      </c>
      <c r="F705" s="2">
        <v>7.29</v>
      </c>
      <c r="G705" s="2">
        <v>3.3</v>
      </c>
      <c r="H705" s="2">
        <v>0</v>
      </c>
      <c r="I705" s="2">
        <v>0</v>
      </c>
      <c r="J705" s="2">
        <v>0</v>
      </c>
      <c r="K705" s="2">
        <v>0</v>
      </c>
      <c r="L705" s="2">
        <v>12.827999999999999</v>
      </c>
      <c r="M705" s="2">
        <v>9</v>
      </c>
      <c r="N705" s="2">
        <v>50</v>
      </c>
      <c r="O705" s="2">
        <v>0</v>
      </c>
      <c r="P705" s="2">
        <v>0</v>
      </c>
      <c r="Q705" s="2">
        <v>0</v>
      </c>
      <c r="R705" s="3">
        <v>16500</v>
      </c>
      <c r="S705" s="3">
        <v>0</v>
      </c>
      <c r="T705" s="3">
        <v>0</v>
      </c>
      <c r="U705" s="3">
        <v>0</v>
      </c>
      <c r="V705" s="3">
        <v>0</v>
      </c>
      <c r="W705" s="3">
        <v>81580</v>
      </c>
      <c r="X705" s="3">
        <v>0</v>
      </c>
      <c r="Y705" s="4">
        <v>0.93330000000000002</v>
      </c>
      <c r="Z705" s="4">
        <v>1.07</v>
      </c>
      <c r="AA705" s="5" t="s">
        <v>76</v>
      </c>
      <c r="AB705" s="3">
        <v>1073067</v>
      </c>
      <c r="AC705" s="3">
        <v>804965</v>
      </c>
      <c r="AD705" s="2">
        <v>296.40779350000003</v>
      </c>
      <c r="AE705" s="3">
        <v>373909329</v>
      </c>
      <c r="AF705" s="3">
        <v>32095210</v>
      </c>
      <c r="AG705" s="3">
        <v>0</v>
      </c>
      <c r="AH705" s="3">
        <v>34158547</v>
      </c>
      <c r="AI705" s="4">
        <v>0.99329999999999996</v>
      </c>
      <c r="AJ705" s="3">
        <v>3215100618</v>
      </c>
      <c r="AK705" s="3">
        <v>94006</v>
      </c>
      <c r="AL705" s="3">
        <v>0</v>
      </c>
      <c r="AM705" s="3">
        <v>0</v>
      </c>
      <c r="AN705" s="3">
        <v>385126</v>
      </c>
      <c r="AO705" s="3">
        <v>0</v>
      </c>
      <c r="AP705" s="3">
        <v>0</v>
      </c>
      <c r="AQ705" s="3">
        <v>4797</v>
      </c>
      <c r="AR705" s="3">
        <v>5036</v>
      </c>
      <c r="AS705" s="3">
        <v>1976374</v>
      </c>
      <c r="AT705" s="2">
        <v>382.25799999999998</v>
      </c>
      <c r="AU705" s="2">
        <v>442.702</v>
      </c>
      <c r="AV705" s="5" t="s">
        <v>1779</v>
      </c>
      <c r="AW705" s="3">
        <v>15240106</v>
      </c>
      <c r="AX705" s="3">
        <v>0</v>
      </c>
      <c r="AY705" s="3">
        <v>332961</v>
      </c>
      <c r="AZ705" s="3">
        <v>0</v>
      </c>
      <c r="BA705" s="3">
        <f t="shared" si="265"/>
        <v>7857</v>
      </c>
      <c r="BB705" s="3">
        <f t="shared" si="251"/>
        <v>4797</v>
      </c>
      <c r="BC705" s="3">
        <f t="shared" si="252"/>
        <v>5036</v>
      </c>
      <c r="BD705" s="3">
        <f t="shared" si="253"/>
        <v>7857</v>
      </c>
      <c r="BE705" s="3">
        <f t="shared" si="254"/>
        <v>1976372.8485999999</v>
      </c>
      <c r="BF705" s="3">
        <f t="shared" si="266"/>
        <v>1878292.8485999999</v>
      </c>
      <c r="BG705" s="2">
        <f t="shared" si="255"/>
        <v>382.26444770228466</v>
      </c>
      <c r="BH705" s="6">
        <f t="shared" si="256"/>
        <v>1.4999999999999999E-2</v>
      </c>
      <c r="BI705" s="3">
        <f t="shared" si="267"/>
        <v>2328011.5076038176</v>
      </c>
      <c r="BJ705" s="3">
        <f t="shared" si="257"/>
        <v>265315711.48324844</v>
      </c>
      <c r="BK705" s="3">
        <f t="shared" si="268"/>
        <v>2949784906.5167518</v>
      </c>
      <c r="BL705" s="3">
        <f t="shared" si="269"/>
        <v>29446657.28327309</v>
      </c>
      <c r="BM705" s="3">
        <f t="shared" si="258"/>
        <v>6928.5876116568861</v>
      </c>
      <c r="BN705" s="3">
        <f t="shared" si="259"/>
        <v>332961</v>
      </c>
      <c r="BO705" s="3">
        <f t="shared" si="270"/>
        <v>332001.04597182752</v>
      </c>
      <c r="BP705" s="3">
        <f t="shared" si="271"/>
        <v>29113696.283273093</v>
      </c>
      <c r="BQ705" s="3">
        <f t="shared" si="260"/>
        <v>173788546.23440662</v>
      </c>
      <c r="BR705" s="3">
        <f t="shared" si="272"/>
        <v>3041312071.7655935</v>
      </c>
      <c r="BS705" s="3">
        <f t="shared" si="273"/>
        <v>0</v>
      </c>
      <c r="BT705" s="3">
        <f t="shared" si="261"/>
        <v>0</v>
      </c>
      <c r="BU705" s="3">
        <f t="shared" si="262"/>
        <v>0</v>
      </c>
      <c r="BV705" s="3">
        <f t="shared" si="263"/>
        <v>0</v>
      </c>
      <c r="BW705" s="3">
        <f t="shared" si="274"/>
        <v>0</v>
      </c>
      <c r="BX705" s="3">
        <f t="shared" si="264"/>
        <v>29113696.283273093</v>
      </c>
      <c r="BY705" s="3">
        <f t="shared" si="275"/>
        <v>0</v>
      </c>
    </row>
    <row r="706" spans="1:77" x14ac:dyDescent="0.25">
      <c r="A706">
        <v>223902</v>
      </c>
      <c r="B706" t="s">
        <v>767</v>
      </c>
      <c r="C706" s="37">
        <v>42779.493055555555</v>
      </c>
      <c r="D706" s="5" t="s">
        <v>75</v>
      </c>
      <c r="E706" s="2">
        <v>293.79500000000002</v>
      </c>
      <c r="F706" s="2">
        <v>22.027000000000001</v>
      </c>
      <c r="G706" s="2">
        <v>4.6859999999999999</v>
      </c>
      <c r="H706" s="2">
        <v>0</v>
      </c>
      <c r="I706" s="2">
        <v>0</v>
      </c>
      <c r="J706" s="2">
        <v>0</v>
      </c>
      <c r="K706" s="2">
        <v>0</v>
      </c>
      <c r="L706" s="2">
        <v>34.673000000000002</v>
      </c>
      <c r="M706" s="2">
        <v>16.783000000000001</v>
      </c>
      <c r="N706" s="2">
        <v>263.01299999999998</v>
      </c>
      <c r="O706" s="2">
        <v>0.185</v>
      </c>
      <c r="P706" s="2">
        <v>15.000999999999999</v>
      </c>
      <c r="Q706" s="2">
        <v>0</v>
      </c>
      <c r="R706" s="3">
        <v>22323</v>
      </c>
      <c r="S706" s="3">
        <v>0</v>
      </c>
      <c r="T706" s="3">
        <v>-652</v>
      </c>
      <c r="U706" s="3">
        <v>-26</v>
      </c>
      <c r="V706" s="3">
        <v>0</v>
      </c>
      <c r="W706" s="3">
        <v>19813</v>
      </c>
      <c r="X706" s="3">
        <v>10736</v>
      </c>
      <c r="Y706" s="4">
        <v>1</v>
      </c>
      <c r="Z706" s="4">
        <v>1.07</v>
      </c>
      <c r="AA706" s="5" t="s">
        <v>75</v>
      </c>
      <c r="AB706" s="3">
        <v>125199</v>
      </c>
      <c r="AC706" s="3">
        <v>1035504</v>
      </c>
      <c r="AD706" s="2">
        <v>389.29516719999998</v>
      </c>
      <c r="AE706" s="3">
        <v>55021097</v>
      </c>
      <c r="AF706" s="3">
        <v>574909</v>
      </c>
      <c r="AG706" s="3">
        <v>63240</v>
      </c>
      <c r="AH706" s="3">
        <v>672644</v>
      </c>
      <c r="AI706" s="4">
        <v>1.17</v>
      </c>
      <c r="AJ706" s="3">
        <v>57967187</v>
      </c>
      <c r="AK706" s="3">
        <v>120511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5140</v>
      </c>
      <c r="AR706" s="3">
        <v>5395</v>
      </c>
      <c r="AS706" s="3">
        <v>3078514</v>
      </c>
      <c r="AT706" s="2">
        <v>576.90300000000002</v>
      </c>
      <c r="AV706" s="5" t="s">
        <v>1920</v>
      </c>
      <c r="BA706" s="3">
        <f t="shared" si="265"/>
        <v>7157</v>
      </c>
      <c r="BB706" s="3">
        <f t="shared" ref="BB706:BB769" si="276">IF(D706="Y",EWLev1/100*AQ706/5140,ROUND(EWLev1*MIN(1, IF(Y706&lt;0.1,1,Y706))/100,0))</f>
        <v>5140</v>
      </c>
      <c r="BC706" s="3">
        <f t="shared" ref="BC706:BC769" si="277">ROUND((IF(D706="Y",EWLev1/100*AQ706/5140,EWLev1*MIN(1, IF(Y706&lt;0.1,1,Y706))/100))*(1+(IF(D706="Y",CharterSchoolAdjCEI,Z706)-1)*0.71),0)</f>
        <v>5395</v>
      </c>
      <c r="BD706" s="3">
        <f t="shared" ref="BD706:BD769" si="278">ROUND(IF(D706="Y",EWLev1/100*BA706/5140,BC706*MAX(1,1 + IF(E706&lt;SmallDistrictADACap,(SmallDistrictADACap-E706)*IF(AA706="Y",SparseSmallDistrictMult,SmallDistrictMult),0),1+IF(E706&lt;MedDistrictADACap,(MedDistrictADACap-E706)*MedDistrictMult,0))),0)</f>
        <v>7157</v>
      </c>
      <c r="BE706" s="3">
        <f t="shared" ref="BE706:BE769" si="279">BD706*(E706*RegularProgramTIAAWeight+F706*RegularSpEdTIAAWeight+G706*MainstreamSpEdTIAAWeight+H706*ResCareSpEdTIAAWeight+I706*StateSchoolsSpEdTIAAWeight+J706*NonPublicContractSpEdTIAAWeight+K706*ExtYearSpEdTIAAWeight+L706*RegCTETIAAWeight+M706*GTTIAAWeight+N706*StateCompEdTIAAWeight+O706*PregnantTIAAWeight+P706*BilingualTIAAWeight+Q706*PegTIAAWeight)+SUM(R706:W706)+IF(P706=0,X706*EWLev1/514000,0)</f>
        <v>3078514.2026200001</v>
      </c>
      <c r="BF706" s="3">
        <f t="shared" si="266"/>
        <v>3037030.2026200001</v>
      </c>
      <c r="BG706" s="2">
        <f t="shared" ref="BG706:BG769" si="280">IF(UseCoRWADA,AU706,BF706/BB706*(BC706+BB706)/(2*BC706))</f>
        <v>576.89807150664979</v>
      </c>
      <c r="BH706" s="6">
        <f t="shared" ref="BH706:BH769" si="281">MAX(HHTaxRateFloor,IFERROR(AB706/AE706,0)+HHCEDRate)</f>
        <v>1.4999999999999999E-2</v>
      </c>
      <c r="BI706" s="3">
        <f t="shared" si="267"/>
        <v>1599539.436557238</v>
      </c>
      <c r="BJ706" s="3">
        <f t="shared" ref="BJ706:BJ769" si="282">IFERROR(BG706*MAX(EWLev1, BI706/BH706/BG706*((EWLev1/HHEWL-1)*AI706/HHMOTaxRate+1)),0)</f>
        <v>296525608.75441802</v>
      </c>
      <c r="BK706" s="3">
        <f t="shared" si="268"/>
        <v>0</v>
      </c>
      <c r="BL706" s="3">
        <f t="shared" si="269"/>
        <v>0</v>
      </c>
      <c r="BM706" s="3">
        <f t="shared" ref="BM706:BM769" si="283">IF(BL706=0,0,MAX(CostPerWADAFloorLev1,BL706/(BK706/(BJ706/BG706))))</f>
        <v>0</v>
      </c>
      <c r="BN706" s="3">
        <f t="shared" ref="BN706:BN769" si="284">IFERROR(MIN(BL706*EarlyAgreementCreditPct,BK706/(BJ706/BG706)*EarlyAgreementCreditPerWADA,AY706),0)</f>
        <v>0</v>
      </c>
      <c r="BO706" s="3">
        <f t="shared" si="270"/>
        <v>0</v>
      </c>
      <c r="BP706" s="3">
        <f t="shared" si="271"/>
        <v>0</v>
      </c>
      <c r="BQ706" s="3">
        <f t="shared" ref="BQ706:BQ769" si="285">IFERROR(BG706*MAX(EWLev3, BI706/BH706/BG706*((EWLev3/HHEWL-1)*AI706/HHMOTaxRate+1)),0)</f>
        <v>184318933.8463746</v>
      </c>
      <c r="BR706" s="3">
        <f t="shared" si="272"/>
        <v>0</v>
      </c>
      <c r="BS706" s="3">
        <f t="shared" si="273"/>
        <v>0</v>
      </c>
      <c r="BT706" s="3">
        <f t="shared" ref="BT706:BT769" si="286">IF(BS706=0,0,MAX(CostPerWADAFloorLev3,BS706/(BR706/(BQ706/BG706))))</f>
        <v>0</v>
      </c>
      <c r="BU706" s="3">
        <f t="shared" ref="BU706:BU769" si="287">IFERROR(MIN(BR706/(BQ706/BG706)*BT706*EarlyAgreementCreditPct,BR706/(BQ706/BG706)*EarlyAgreementCreditPerWADA,AZ706),0)</f>
        <v>0</v>
      </c>
      <c r="BV706" s="3">
        <f t="shared" ref="BV706:BV769" si="288">IFERROR(AN706*BS706/AH706+AO706+AP706,0)</f>
        <v>0</v>
      </c>
      <c r="BW706" s="3">
        <f t="shared" si="274"/>
        <v>0</v>
      </c>
      <c r="BX706" s="3">
        <f t="shared" ref="BX706:BX769" si="289">BW706+BP706</f>
        <v>0</v>
      </c>
      <c r="BY706" s="3">
        <f t="shared" si="275"/>
        <v>2498842.33262</v>
      </c>
    </row>
    <row r="707" spans="1:77" x14ac:dyDescent="0.25">
      <c r="A707">
        <v>130801</v>
      </c>
      <c r="B707" t="s">
        <v>768</v>
      </c>
      <c r="C707" s="37">
        <v>42776.52847222222</v>
      </c>
      <c r="D707" s="5" t="s">
        <v>76</v>
      </c>
      <c r="E707" s="2">
        <v>49.948999999999998</v>
      </c>
      <c r="F707" s="2">
        <v>1.6930000000000001</v>
      </c>
      <c r="G707" s="2">
        <v>2.8620000000000001</v>
      </c>
      <c r="H707" s="2">
        <v>26.754000000000001</v>
      </c>
      <c r="I707" s="2">
        <v>0</v>
      </c>
      <c r="J707" s="2">
        <v>0</v>
      </c>
      <c r="K707" s="2">
        <v>0</v>
      </c>
      <c r="L707" s="2">
        <v>4.9790000000000001</v>
      </c>
      <c r="M707" s="2">
        <v>0</v>
      </c>
      <c r="N707" s="2">
        <v>73.83</v>
      </c>
      <c r="O707" s="2">
        <v>0</v>
      </c>
      <c r="P707" s="2">
        <v>0</v>
      </c>
      <c r="Q707" s="2">
        <v>0</v>
      </c>
      <c r="R707" s="3">
        <v>12104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4">
        <v>0</v>
      </c>
      <c r="Z707" s="4">
        <v>1</v>
      </c>
      <c r="AA707" s="5" t="s">
        <v>75</v>
      </c>
      <c r="AB707" s="3">
        <v>0</v>
      </c>
      <c r="AC707" s="3">
        <v>0</v>
      </c>
      <c r="AD707" s="2">
        <v>0</v>
      </c>
      <c r="AE707" s="3">
        <v>0</v>
      </c>
      <c r="AF707" s="3">
        <v>0</v>
      </c>
      <c r="AG707" s="3">
        <v>0</v>
      </c>
      <c r="AH707" s="3">
        <v>0</v>
      </c>
      <c r="AI707" s="4">
        <v>0</v>
      </c>
      <c r="AJ707" s="3">
        <v>0</v>
      </c>
      <c r="AK707" s="3">
        <v>35174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5050</v>
      </c>
      <c r="AR707" s="3">
        <v>5334</v>
      </c>
      <c r="AS707" s="3">
        <v>1197097</v>
      </c>
      <c r="AT707" s="2">
        <v>228.41200000000001</v>
      </c>
      <c r="AV707" s="5" t="s">
        <v>2031</v>
      </c>
      <c r="AX707" s="3">
        <v>0</v>
      </c>
      <c r="AZ707" s="3">
        <v>0</v>
      </c>
      <c r="BA707" s="3">
        <f t="shared" ref="BA707:BA770" si="290">RIGHT(AV707,6)*1</f>
        <v>6465</v>
      </c>
      <c r="BB707" s="3">
        <f t="shared" si="276"/>
        <v>5050</v>
      </c>
      <c r="BC707" s="3">
        <f t="shared" si="277"/>
        <v>5335</v>
      </c>
      <c r="BD707" s="3">
        <f t="shared" si="278"/>
        <v>6465</v>
      </c>
      <c r="BE707" s="3">
        <f t="shared" si="279"/>
        <v>1197098.74025</v>
      </c>
      <c r="BF707" s="3">
        <f t="shared" ref="BF707:BF770" si="291">BE707-W707-V707-R707-T707</f>
        <v>1184994.74025</v>
      </c>
      <c r="BG707" s="2">
        <f t="shared" si="280"/>
        <v>228.38476300715894</v>
      </c>
      <c r="BH707" s="6">
        <f t="shared" si="281"/>
        <v>1.4999999999999999E-2</v>
      </c>
      <c r="BI707" s="3">
        <f t="shared" ref="BI707:BI770" si="292">IFERROR((AB707+AC707)*BG707/AD707-AK707,0)</f>
        <v>0</v>
      </c>
      <c r="BJ707" s="3">
        <f t="shared" si="282"/>
        <v>117389768.18567969</v>
      </c>
      <c r="BK707" s="3">
        <f t="shared" ref="BK707:BK770" si="293">MAX(0,AJ707-BJ707)</f>
        <v>0</v>
      </c>
      <c r="BL707" s="3">
        <f t="shared" ref="BL707:BL770" si="294">IFERROR(BK707/AJ707*AF707,0)</f>
        <v>0</v>
      </c>
      <c r="BM707" s="3">
        <f t="shared" si="283"/>
        <v>0</v>
      </c>
      <c r="BN707" s="3">
        <f t="shared" si="284"/>
        <v>0</v>
      </c>
      <c r="BO707" s="3">
        <f t="shared" ref="BO707:BO770" si="295">IFERROR(AN707*BL707/AH707+AO707+AP707,0)</f>
        <v>0</v>
      </c>
      <c r="BP707" s="3">
        <f t="shared" ref="BP707:BP770" si="296">MAX(0, IFERROR(BM707*BK707/(BJ707/BG707)-BN707-BO707*0-AL707*AM707-V707,0))</f>
        <v>0</v>
      </c>
      <c r="BQ707" s="3">
        <f t="shared" si="285"/>
        <v>72968931.780787274</v>
      </c>
      <c r="BR707" s="3">
        <f t="shared" ref="BR707:BR770" si="297">MAX(0,AJ707-BQ707)</f>
        <v>0</v>
      </c>
      <c r="BS707" s="3">
        <f t="shared" ref="BS707:BS770" si="298">IFERROR(BR707/AJ707*AG707,0)</f>
        <v>0</v>
      </c>
      <c r="BT707" s="3">
        <f t="shared" si="286"/>
        <v>0</v>
      </c>
      <c r="BU707" s="3">
        <f t="shared" si="287"/>
        <v>0</v>
      </c>
      <c r="BV707" s="3">
        <f t="shared" si="288"/>
        <v>0</v>
      </c>
      <c r="BW707" s="3">
        <f t="shared" ref="BW707:BW770" si="299">MAX(0, IFERROR(BT707*BR707/(BQ707/BG707)-BU707-BV707-AL707*AM707-V707,0))</f>
        <v>0</v>
      </c>
      <c r="BX707" s="3">
        <f t="shared" si="289"/>
        <v>0</v>
      </c>
      <c r="BY707" s="3">
        <f t="shared" ref="BY707:BY770" si="300">MAX(0,BE707-AJ707*Y707/100)</f>
        <v>1197098.74025</v>
      </c>
    </row>
    <row r="708" spans="1:77" x14ac:dyDescent="0.25">
      <c r="A708">
        <v>10901</v>
      </c>
      <c r="B708" t="s">
        <v>769</v>
      </c>
      <c r="C708" s="37">
        <v>42776.52847222222</v>
      </c>
      <c r="D708" s="5" t="s">
        <v>75</v>
      </c>
      <c r="E708" s="2">
        <v>192.53700000000001</v>
      </c>
      <c r="F708" s="2">
        <v>22.084</v>
      </c>
      <c r="G708" s="2">
        <v>2.0960000000000001</v>
      </c>
      <c r="H708" s="2">
        <v>2.9340000000000002</v>
      </c>
      <c r="I708" s="2">
        <v>0</v>
      </c>
      <c r="J708" s="2">
        <v>0</v>
      </c>
      <c r="K708" s="2">
        <v>0</v>
      </c>
      <c r="L708" s="2">
        <v>7.093</v>
      </c>
      <c r="M708" s="2">
        <v>10.487</v>
      </c>
      <c r="N708" s="2">
        <v>142.38</v>
      </c>
      <c r="O708" s="2">
        <v>0</v>
      </c>
      <c r="P708" s="2">
        <v>12.845000000000001</v>
      </c>
      <c r="Q708" s="2">
        <v>0</v>
      </c>
      <c r="R708" s="3">
        <v>19228</v>
      </c>
      <c r="S708" s="3">
        <v>0</v>
      </c>
      <c r="T708" s="3">
        <v>0</v>
      </c>
      <c r="U708" s="3">
        <v>0</v>
      </c>
      <c r="V708" s="3">
        <v>0</v>
      </c>
      <c r="W708" s="3">
        <v>57916</v>
      </c>
      <c r="X708" s="3">
        <v>10616</v>
      </c>
      <c r="Y708" s="4">
        <v>0.98</v>
      </c>
      <c r="Z708" s="4">
        <v>1.07</v>
      </c>
      <c r="AA708" s="5" t="s">
        <v>76</v>
      </c>
      <c r="AB708" s="3">
        <v>46624</v>
      </c>
      <c r="AC708" s="3">
        <v>1859120</v>
      </c>
      <c r="AD708" s="2">
        <v>739.40480009999999</v>
      </c>
      <c r="AE708" s="3">
        <v>71552683</v>
      </c>
      <c r="AF708" s="3">
        <v>2381291</v>
      </c>
      <c r="AG708" s="3">
        <v>0</v>
      </c>
      <c r="AH708" s="3">
        <v>2527084</v>
      </c>
      <c r="AI708" s="4">
        <v>1.04</v>
      </c>
      <c r="AJ708" s="3">
        <v>227543136</v>
      </c>
      <c r="AK708" s="3">
        <v>100019</v>
      </c>
      <c r="AL708" s="3">
        <v>0</v>
      </c>
      <c r="AM708" s="3">
        <v>0</v>
      </c>
      <c r="AN708" s="3">
        <v>62140</v>
      </c>
      <c r="AO708" s="3">
        <v>0</v>
      </c>
      <c r="AP708" s="3">
        <v>0</v>
      </c>
      <c r="AQ708" s="3">
        <v>5037</v>
      </c>
      <c r="AR708" s="3">
        <v>5288</v>
      </c>
      <c r="AS708" s="3">
        <v>2302553</v>
      </c>
      <c r="AT708" s="2">
        <v>431.31799999999998</v>
      </c>
      <c r="AU708" s="2">
        <v>536.673</v>
      </c>
      <c r="AV708" s="5" t="s">
        <v>1295</v>
      </c>
      <c r="AW708" s="3">
        <v>0</v>
      </c>
      <c r="AX708" s="3">
        <v>0</v>
      </c>
      <c r="AY708" s="3">
        <v>0</v>
      </c>
      <c r="AZ708" s="3">
        <v>0</v>
      </c>
      <c r="BA708" s="3">
        <f t="shared" si="290"/>
        <v>8265</v>
      </c>
      <c r="BB708" s="3">
        <f t="shared" si="276"/>
        <v>5037</v>
      </c>
      <c r="BC708" s="3">
        <f t="shared" si="277"/>
        <v>5288</v>
      </c>
      <c r="BD708" s="3">
        <f t="shared" si="278"/>
        <v>8265</v>
      </c>
      <c r="BE708" s="3">
        <f t="shared" si="279"/>
        <v>2302553.8488499997</v>
      </c>
      <c r="BF708" s="3">
        <f t="shared" si="291"/>
        <v>2225409.8488499997</v>
      </c>
      <c r="BG708" s="2">
        <f t="shared" si="280"/>
        <v>431.32702812681327</v>
      </c>
      <c r="BH708" s="6">
        <f t="shared" si="281"/>
        <v>1.4999999999999999E-2</v>
      </c>
      <c r="BI708" s="3">
        <f t="shared" si="292"/>
        <v>1011684.4887781839</v>
      </c>
      <c r="BJ708" s="3">
        <f t="shared" si="282"/>
        <v>221702092.45718202</v>
      </c>
      <c r="BK708" s="3">
        <f t="shared" si="293"/>
        <v>5841043.5428179801</v>
      </c>
      <c r="BL708" s="3">
        <f t="shared" si="294"/>
        <v>61127.857616942441</v>
      </c>
      <c r="BM708" s="3">
        <f t="shared" si="283"/>
        <v>5379.1276481308587</v>
      </c>
      <c r="BN708" s="3">
        <f t="shared" si="284"/>
        <v>0</v>
      </c>
      <c r="BO708" s="3">
        <f t="shared" si="295"/>
        <v>1503.1099371120245</v>
      </c>
      <c r="BP708" s="3">
        <f t="shared" si="296"/>
        <v>61127.857616942456</v>
      </c>
      <c r="BQ708" s="3">
        <f t="shared" si="285"/>
        <v>137808985.48651683</v>
      </c>
      <c r="BR708" s="3">
        <f t="shared" si="297"/>
        <v>89734150.513483167</v>
      </c>
      <c r="BS708" s="3">
        <f t="shared" si="298"/>
        <v>0</v>
      </c>
      <c r="BT708" s="3">
        <f t="shared" si="286"/>
        <v>0</v>
      </c>
      <c r="BU708" s="3">
        <f t="shared" si="287"/>
        <v>0</v>
      </c>
      <c r="BV708" s="3">
        <f t="shared" si="288"/>
        <v>0</v>
      </c>
      <c r="BW708" s="3">
        <f t="shared" si="299"/>
        <v>0</v>
      </c>
      <c r="BX708" s="3">
        <f t="shared" si="289"/>
        <v>61127.857616942456</v>
      </c>
      <c r="BY708" s="3">
        <f t="shared" si="300"/>
        <v>72631.116049999837</v>
      </c>
    </row>
    <row r="709" spans="1:77" x14ac:dyDescent="0.25">
      <c r="A709">
        <v>163908</v>
      </c>
      <c r="B709" t="s">
        <v>770</v>
      </c>
      <c r="C709" s="37">
        <v>42779.493055555555</v>
      </c>
      <c r="D709" s="5" t="s">
        <v>75</v>
      </c>
      <c r="E709" s="2">
        <v>3668.047</v>
      </c>
      <c r="F709" s="2">
        <v>260.428</v>
      </c>
      <c r="G709" s="2">
        <v>145.124</v>
      </c>
      <c r="H709" s="2">
        <v>0</v>
      </c>
      <c r="I709" s="2">
        <v>0</v>
      </c>
      <c r="J709" s="2">
        <v>8.2040000000000006</v>
      </c>
      <c r="K709" s="2">
        <v>0</v>
      </c>
      <c r="L709" s="2">
        <v>312.72800000000001</v>
      </c>
      <c r="M709" s="2">
        <v>203.16499999999999</v>
      </c>
      <c r="N709" s="2">
        <v>2411.6</v>
      </c>
      <c r="O709" s="2">
        <v>0.56899999999999995</v>
      </c>
      <c r="P709" s="2">
        <v>194.904</v>
      </c>
      <c r="Q709" s="2">
        <v>0</v>
      </c>
      <c r="R709" s="3">
        <v>317944</v>
      </c>
      <c r="S709" s="3">
        <v>0</v>
      </c>
      <c r="T709" s="3">
        <v>-15718</v>
      </c>
      <c r="U709" s="3">
        <v>-608</v>
      </c>
      <c r="V709" s="3">
        <v>0</v>
      </c>
      <c r="W709" s="3">
        <v>785389</v>
      </c>
      <c r="X709" s="3">
        <v>107743</v>
      </c>
      <c r="Y709" s="4">
        <v>0.98499999999999999</v>
      </c>
      <c r="Z709" s="4">
        <v>1.08</v>
      </c>
      <c r="AA709" s="5" t="s">
        <v>75</v>
      </c>
      <c r="AB709" s="3">
        <v>447472</v>
      </c>
      <c r="AC709" s="3">
        <v>5623814</v>
      </c>
      <c r="AD709" s="2">
        <v>2311.0003508999998</v>
      </c>
      <c r="AE709" s="3">
        <v>245475455</v>
      </c>
      <c r="AF709" s="3">
        <v>14632166</v>
      </c>
      <c r="AG709" s="3">
        <v>0</v>
      </c>
      <c r="AH709" s="3">
        <v>15449190</v>
      </c>
      <c r="AI709" s="4">
        <v>1.04</v>
      </c>
      <c r="AJ709" s="3">
        <v>1398768146</v>
      </c>
      <c r="AK709" s="3">
        <v>1639829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5063</v>
      </c>
      <c r="AR709" s="3">
        <v>5350</v>
      </c>
      <c r="AS709" s="3">
        <v>29013372</v>
      </c>
      <c r="AT709" s="2">
        <v>5367.8819999999996</v>
      </c>
      <c r="AV709" s="5" t="s">
        <v>1782</v>
      </c>
      <c r="AX709" s="3">
        <v>0</v>
      </c>
      <c r="AZ709" s="3">
        <v>0</v>
      </c>
      <c r="BA709" s="3">
        <f t="shared" si="290"/>
        <v>5528</v>
      </c>
      <c r="BB709" s="3">
        <f t="shared" si="276"/>
        <v>5063</v>
      </c>
      <c r="BC709" s="3">
        <f t="shared" si="277"/>
        <v>5350</v>
      </c>
      <c r="BD709" s="3">
        <f t="shared" si="278"/>
        <v>5528</v>
      </c>
      <c r="BE709" s="3">
        <f t="shared" si="279"/>
        <v>29013371.164719995</v>
      </c>
      <c r="BF709" s="3">
        <f t="shared" si="291"/>
        <v>27925756.164719995</v>
      </c>
      <c r="BG709" s="2">
        <f t="shared" si="280"/>
        <v>5367.7107500305374</v>
      </c>
      <c r="BH709" s="6">
        <f t="shared" si="281"/>
        <v>1.4999999999999999E-2</v>
      </c>
      <c r="BI709" s="3">
        <f t="shared" si="292"/>
        <v>12461816.253328681</v>
      </c>
      <c r="BJ709" s="3">
        <f t="shared" si="282"/>
        <v>2759003325.515696</v>
      </c>
      <c r="BK709" s="3">
        <f t="shared" si="293"/>
        <v>0</v>
      </c>
      <c r="BL709" s="3">
        <f t="shared" si="294"/>
        <v>0</v>
      </c>
      <c r="BM709" s="3">
        <f t="shared" si="283"/>
        <v>0</v>
      </c>
      <c r="BN709" s="3">
        <f t="shared" si="284"/>
        <v>0</v>
      </c>
      <c r="BO709" s="3">
        <f t="shared" si="295"/>
        <v>0</v>
      </c>
      <c r="BP709" s="3">
        <f t="shared" si="296"/>
        <v>0</v>
      </c>
      <c r="BQ709" s="3">
        <f t="shared" si="285"/>
        <v>1714983584.6347568</v>
      </c>
      <c r="BR709" s="3">
        <f t="shared" si="297"/>
        <v>0</v>
      </c>
      <c r="BS709" s="3">
        <f t="shared" si="298"/>
        <v>0</v>
      </c>
      <c r="BT709" s="3">
        <f t="shared" si="286"/>
        <v>0</v>
      </c>
      <c r="BU709" s="3">
        <f t="shared" si="287"/>
        <v>0</v>
      </c>
      <c r="BV709" s="3">
        <f t="shared" si="288"/>
        <v>0</v>
      </c>
      <c r="BW709" s="3">
        <f t="shared" si="299"/>
        <v>0</v>
      </c>
      <c r="BX709" s="3">
        <f t="shared" si="289"/>
        <v>0</v>
      </c>
      <c r="BY709" s="3">
        <f t="shared" si="300"/>
        <v>15235504.926619995</v>
      </c>
    </row>
    <row r="710" spans="1:77" x14ac:dyDescent="0.25">
      <c r="A710">
        <v>43908</v>
      </c>
      <c r="B710" t="s">
        <v>771</v>
      </c>
      <c r="C710" s="37">
        <v>42779.493055555555</v>
      </c>
      <c r="D710" s="5" t="s">
        <v>75</v>
      </c>
      <c r="E710" s="2">
        <v>2199.627</v>
      </c>
      <c r="F710" s="2">
        <v>160.386</v>
      </c>
      <c r="G710" s="2">
        <v>50.593000000000004</v>
      </c>
      <c r="H710" s="2">
        <v>0</v>
      </c>
      <c r="I710" s="2">
        <v>0</v>
      </c>
      <c r="J710" s="2">
        <v>0</v>
      </c>
      <c r="K710" s="2">
        <v>0</v>
      </c>
      <c r="L710" s="2">
        <v>63.451000000000001</v>
      </c>
      <c r="M710" s="2">
        <v>115.72499999999999</v>
      </c>
      <c r="N710" s="2">
        <v>572.13800000000003</v>
      </c>
      <c r="O710" s="2">
        <v>0.26900000000000002</v>
      </c>
      <c r="P710" s="2">
        <v>92.04</v>
      </c>
      <c r="Q710" s="2">
        <v>0</v>
      </c>
      <c r="R710" s="3">
        <v>170232</v>
      </c>
      <c r="S710" s="3">
        <v>0</v>
      </c>
      <c r="T710" s="3">
        <v>-7435</v>
      </c>
      <c r="U710" s="3">
        <v>-288</v>
      </c>
      <c r="V710" s="3">
        <v>0</v>
      </c>
      <c r="W710" s="3">
        <v>112658</v>
      </c>
      <c r="X710" s="3">
        <v>53494</v>
      </c>
      <c r="Y710" s="4">
        <v>1</v>
      </c>
      <c r="Z710" s="4">
        <v>1.08</v>
      </c>
      <c r="AA710" s="5" t="s">
        <v>75</v>
      </c>
      <c r="AB710" s="3">
        <v>265496</v>
      </c>
      <c r="AC710" s="3">
        <v>961878</v>
      </c>
      <c r="AD710" s="2">
        <v>576.22651589999998</v>
      </c>
      <c r="AE710" s="3">
        <v>56898008</v>
      </c>
      <c r="AF710" s="3">
        <v>6391725</v>
      </c>
      <c r="AG710" s="3">
        <v>703090</v>
      </c>
      <c r="AH710" s="3">
        <v>7478318</v>
      </c>
      <c r="AI710" s="4">
        <v>1.17</v>
      </c>
      <c r="AJ710" s="3">
        <v>661641200</v>
      </c>
      <c r="AK710" s="3">
        <v>877059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5140</v>
      </c>
      <c r="AR710" s="3">
        <v>5432</v>
      </c>
      <c r="AS710" s="3">
        <v>15615887</v>
      </c>
      <c r="AT710" s="2">
        <v>2904.357</v>
      </c>
      <c r="AV710" s="5" t="s">
        <v>1416</v>
      </c>
      <c r="BA710" s="3">
        <f t="shared" si="290"/>
        <v>5812</v>
      </c>
      <c r="BB710" s="3">
        <f t="shared" si="276"/>
        <v>5140</v>
      </c>
      <c r="BC710" s="3">
        <f t="shared" si="277"/>
        <v>5432</v>
      </c>
      <c r="BD710" s="3">
        <f t="shared" si="278"/>
        <v>5812</v>
      </c>
      <c r="BE710" s="3">
        <f t="shared" si="279"/>
        <v>15615888.924480002</v>
      </c>
      <c r="BF710" s="3">
        <f t="shared" si="291"/>
        <v>15340433.924480002</v>
      </c>
      <c r="BG710" s="2">
        <f t="shared" si="280"/>
        <v>2904.3029963955237</v>
      </c>
      <c r="BH710" s="6">
        <f t="shared" si="281"/>
        <v>1.4999999999999999E-2</v>
      </c>
      <c r="BI710" s="3">
        <f t="shared" si="292"/>
        <v>5309164.4512591958</v>
      </c>
      <c r="BJ710" s="3">
        <f t="shared" si="282"/>
        <v>1492811740.1472993</v>
      </c>
      <c r="BK710" s="3">
        <f t="shared" si="293"/>
        <v>0</v>
      </c>
      <c r="BL710" s="3">
        <f t="shared" si="294"/>
        <v>0</v>
      </c>
      <c r="BM710" s="3">
        <f t="shared" si="283"/>
        <v>0</v>
      </c>
      <c r="BN710" s="3">
        <f t="shared" si="284"/>
        <v>0</v>
      </c>
      <c r="BO710" s="3">
        <f t="shared" si="295"/>
        <v>0</v>
      </c>
      <c r="BP710" s="3">
        <f t="shared" si="296"/>
        <v>0</v>
      </c>
      <c r="BQ710" s="3">
        <f t="shared" si="285"/>
        <v>927924807.34836984</v>
      </c>
      <c r="BR710" s="3">
        <f t="shared" si="297"/>
        <v>0</v>
      </c>
      <c r="BS710" s="3">
        <f t="shared" si="298"/>
        <v>0</v>
      </c>
      <c r="BT710" s="3">
        <f t="shared" si="286"/>
        <v>0</v>
      </c>
      <c r="BU710" s="3">
        <f t="shared" si="287"/>
        <v>0</v>
      </c>
      <c r="BV710" s="3">
        <f t="shared" si="288"/>
        <v>0</v>
      </c>
      <c r="BW710" s="3">
        <f t="shared" si="299"/>
        <v>0</v>
      </c>
      <c r="BX710" s="3">
        <f t="shared" si="289"/>
        <v>0</v>
      </c>
      <c r="BY710" s="3">
        <f t="shared" si="300"/>
        <v>8999476.9244800024</v>
      </c>
    </row>
    <row r="711" spans="1:77" x14ac:dyDescent="0.25">
      <c r="A711">
        <v>96904</v>
      </c>
      <c r="B711" t="s">
        <v>772</v>
      </c>
      <c r="C711" s="37">
        <v>42776.52847222222</v>
      </c>
      <c r="D711" s="5" t="s">
        <v>75</v>
      </c>
      <c r="E711" s="2">
        <v>394.94699999999898</v>
      </c>
      <c r="F711" s="2">
        <v>52.795999999999999</v>
      </c>
      <c r="G711" s="2">
        <v>15</v>
      </c>
      <c r="H711" s="2">
        <v>0</v>
      </c>
      <c r="I711" s="2">
        <v>0</v>
      </c>
      <c r="J711" s="2">
        <v>0</v>
      </c>
      <c r="K711" s="2">
        <v>0</v>
      </c>
      <c r="L711" s="2">
        <v>40</v>
      </c>
      <c r="M711" s="2">
        <v>22</v>
      </c>
      <c r="N711" s="2">
        <v>377</v>
      </c>
      <c r="O711" s="2">
        <v>0</v>
      </c>
      <c r="P711" s="2">
        <v>40</v>
      </c>
      <c r="Q711" s="2">
        <v>0</v>
      </c>
      <c r="R711" s="3">
        <v>39050</v>
      </c>
      <c r="S711" s="3">
        <v>0</v>
      </c>
      <c r="T711" s="3">
        <v>-1778</v>
      </c>
      <c r="U711" s="3">
        <v>-69</v>
      </c>
      <c r="V711" s="3">
        <v>0</v>
      </c>
      <c r="W711" s="3">
        <v>20852</v>
      </c>
      <c r="X711" s="3">
        <v>30904</v>
      </c>
      <c r="Y711" s="4">
        <v>1</v>
      </c>
      <c r="Z711" s="4">
        <v>1.02</v>
      </c>
      <c r="AA711" s="5" t="s">
        <v>76</v>
      </c>
      <c r="AB711" s="3">
        <v>123367</v>
      </c>
      <c r="AC711" s="3">
        <v>2812214</v>
      </c>
      <c r="AD711" s="2">
        <v>1236.1479578999999</v>
      </c>
      <c r="AE711" s="3">
        <v>79011564</v>
      </c>
      <c r="AF711" s="3">
        <v>1625843</v>
      </c>
      <c r="AG711" s="3">
        <v>0</v>
      </c>
      <c r="AH711" s="3">
        <v>1690877</v>
      </c>
      <c r="AI711" s="4">
        <v>1.04</v>
      </c>
      <c r="AJ711" s="3">
        <v>158227532</v>
      </c>
      <c r="AK711" s="3">
        <v>178922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5140</v>
      </c>
      <c r="AR711" s="3">
        <v>5213</v>
      </c>
      <c r="AS711" s="3">
        <v>4695841</v>
      </c>
      <c r="AT711" s="2">
        <v>895.97500000000002</v>
      </c>
      <c r="AV711" s="5" t="s">
        <v>1479</v>
      </c>
      <c r="AX711" s="3">
        <v>0</v>
      </c>
      <c r="AZ711" s="3">
        <v>0</v>
      </c>
      <c r="BA711" s="3">
        <f t="shared" si="290"/>
        <v>7726</v>
      </c>
      <c r="BB711" s="3">
        <f t="shared" si="276"/>
        <v>5140</v>
      </c>
      <c r="BC711" s="3">
        <f t="shared" si="277"/>
        <v>5213</v>
      </c>
      <c r="BD711" s="3">
        <f t="shared" si="278"/>
        <v>7726</v>
      </c>
      <c r="BE711" s="3">
        <f t="shared" si="279"/>
        <v>4695841.4579999922</v>
      </c>
      <c r="BF711" s="3">
        <f t="shared" si="291"/>
        <v>4637717.4579999922</v>
      </c>
      <c r="BG711" s="2">
        <f t="shared" si="280"/>
        <v>895.96214571835003</v>
      </c>
      <c r="BH711" s="6">
        <f t="shared" si="281"/>
        <v>1.4999999999999999E-2</v>
      </c>
      <c r="BI711" s="3">
        <f t="shared" si="292"/>
        <v>1948792.1096913829</v>
      </c>
      <c r="BJ711" s="3">
        <f t="shared" si="282"/>
        <v>460524542.89923191</v>
      </c>
      <c r="BK711" s="3">
        <f t="shared" si="293"/>
        <v>0</v>
      </c>
      <c r="BL711" s="3">
        <f t="shared" si="294"/>
        <v>0</v>
      </c>
      <c r="BM711" s="3">
        <f t="shared" si="283"/>
        <v>0</v>
      </c>
      <c r="BN711" s="3">
        <f t="shared" si="284"/>
        <v>0</v>
      </c>
      <c r="BO711" s="3">
        <f t="shared" si="295"/>
        <v>0</v>
      </c>
      <c r="BP711" s="3">
        <f t="shared" si="296"/>
        <v>0</v>
      </c>
      <c r="BQ711" s="3">
        <f t="shared" si="285"/>
        <v>286259905.55701286</v>
      </c>
      <c r="BR711" s="3">
        <f t="shared" si="297"/>
        <v>0</v>
      </c>
      <c r="BS711" s="3">
        <f t="shared" si="298"/>
        <v>0</v>
      </c>
      <c r="BT711" s="3">
        <f t="shared" si="286"/>
        <v>0</v>
      </c>
      <c r="BU711" s="3">
        <f t="shared" si="287"/>
        <v>0</v>
      </c>
      <c r="BV711" s="3">
        <f t="shared" si="288"/>
        <v>0</v>
      </c>
      <c r="BW711" s="3">
        <f t="shared" si="299"/>
        <v>0</v>
      </c>
      <c r="BX711" s="3">
        <f t="shared" si="289"/>
        <v>0</v>
      </c>
      <c r="BY711" s="3">
        <f t="shared" si="300"/>
        <v>3113566.1379999919</v>
      </c>
    </row>
    <row r="712" spans="1:77" x14ac:dyDescent="0.25">
      <c r="A712">
        <v>164901</v>
      </c>
      <c r="B712" t="s">
        <v>773</v>
      </c>
      <c r="C712" s="37">
        <v>42776.52847222222</v>
      </c>
      <c r="D712" s="5" t="s">
        <v>75</v>
      </c>
      <c r="E712" s="2">
        <v>257.80599999999998</v>
      </c>
      <c r="F712" s="2">
        <v>16.082000000000001</v>
      </c>
      <c r="G712" s="2">
        <v>8.5</v>
      </c>
      <c r="H712" s="2">
        <v>0</v>
      </c>
      <c r="I712" s="2">
        <v>0</v>
      </c>
      <c r="J712" s="2">
        <v>0</v>
      </c>
      <c r="K712" s="2">
        <v>0</v>
      </c>
      <c r="L712" s="2">
        <v>14</v>
      </c>
      <c r="M712" s="2">
        <v>13.85</v>
      </c>
      <c r="N712" s="2">
        <v>210</v>
      </c>
      <c r="O712" s="2">
        <v>0</v>
      </c>
      <c r="P712" s="2">
        <v>19</v>
      </c>
      <c r="Q712" s="2">
        <v>0</v>
      </c>
      <c r="R712" s="3">
        <v>23375</v>
      </c>
      <c r="S712" s="3">
        <v>0</v>
      </c>
      <c r="T712" s="3">
        <v>-1804</v>
      </c>
      <c r="U712" s="3">
        <v>-70</v>
      </c>
      <c r="V712" s="3">
        <v>0</v>
      </c>
      <c r="W712" s="3">
        <v>33282</v>
      </c>
      <c r="X712" s="3">
        <v>15648</v>
      </c>
      <c r="Y712" s="4">
        <v>1</v>
      </c>
      <c r="Z712" s="4">
        <v>1.06</v>
      </c>
      <c r="AA712" s="5" t="s">
        <v>76</v>
      </c>
      <c r="AB712" s="3">
        <v>292310</v>
      </c>
      <c r="AC712" s="3">
        <v>1862515</v>
      </c>
      <c r="AD712" s="2">
        <v>763.56233859999998</v>
      </c>
      <c r="AE712" s="3">
        <v>75563394</v>
      </c>
      <c r="AF712" s="3">
        <v>1642375</v>
      </c>
      <c r="AG712" s="3">
        <v>0</v>
      </c>
      <c r="AH712" s="3">
        <v>1708070</v>
      </c>
      <c r="AI712" s="4">
        <v>1.04</v>
      </c>
      <c r="AJ712" s="3">
        <v>160484815</v>
      </c>
      <c r="AK712" s="3">
        <v>106973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5140</v>
      </c>
      <c r="AR712" s="3">
        <v>5359</v>
      </c>
      <c r="AS712" s="3">
        <v>2918439</v>
      </c>
      <c r="AT712" s="2">
        <v>545.74800000000005</v>
      </c>
      <c r="AV712" s="5" t="s">
        <v>1783</v>
      </c>
      <c r="AX712" s="3">
        <v>0</v>
      </c>
      <c r="AZ712" s="3">
        <v>0</v>
      </c>
      <c r="BA712" s="3">
        <f t="shared" si="290"/>
        <v>8236</v>
      </c>
      <c r="BB712" s="3">
        <f t="shared" si="276"/>
        <v>5140</v>
      </c>
      <c r="BC712" s="3">
        <f t="shared" si="277"/>
        <v>5359</v>
      </c>
      <c r="BD712" s="3">
        <f t="shared" si="278"/>
        <v>8236</v>
      </c>
      <c r="BE712" s="3">
        <f t="shared" si="279"/>
        <v>2918440.1999999993</v>
      </c>
      <c r="BF712" s="3">
        <f t="shared" si="291"/>
        <v>2863587.1999999993</v>
      </c>
      <c r="BG712" s="2">
        <f t="shared" si="280"/>
        <v>545.7345839683486</v>
      </c>
      <c r="BH712" s="6">
        <f t="shared" si="281"/>
        <v>1.4999999999999999E-2</v>
      </c>
      <c r="BI712" s="3">
        <f t="shared" si="292"/>
        <v>1433127.2190020753</v>
      </c>
      <c r="BJ712" s="3">
        <f t="shared" si="282"/>
        <v>280507576.15973121</v>
      </c>
      <c r="BK712" s="3">
        <f t="shared" si="293"/>
        <v>0</v>
      </c>
      <c r="BL712" s="3">
        <f t="shared" si="294"/>
        <v>0</v>
      </c>
      <c r="BM712" s="3">
        <f t="shared" si="283"/>
        <v>0</v>
      </c>
      <c r="BN712" s="3">
        <f t="shared" si="284"/>
        <v>0</v>
      </c>
      <c r="BO712" s="3">
        <f t="shared" si="295"/>
        <v>0</v>
      </c>
      <c r="BP712" s="3">
        <f t="shared" si="296"/>
        <v>0</v>
      </c>
      <c r="BQ712" s="3">
        <f t="shared" si="285"/>
        <v>174362199.57788739</v>
      </c>
      <c r="BR712" s="3">
        <f t="shared" si="297"/>
        <v>0</v>
      </c>
      <c r="BS712" s="3">
        <f t="shared" si="298"/>
        <v>0</v>
      </c>
      <c r="BT712" s="3">
        <f t="shared" si="286"/>
        <v>0</v>
      </c>
      <c r="BU712" s="3">
        <f t="shared" si="287"/>
        <v>0</v>
      </c>
      <c r="BV712" s="3">
        <f t="shared" si="288"/>
        <v>0</v>
      </c>
      <c r="BW712" s="3">
        <f t="shared" si="299"/>
        <v>0</v>
      </c>
      <c r="BX712" s="3">
        <f t="shared" si="289"/>
        <v>0</v>
      </c>
      <c r="BY712" s="3">
        <f t="shared" si="300"/>
        <v>1313592.0499999993</v>
      </c>
    </row>
    <row r="713" spans="1:77" x14ac:dyDescent="0.25">
      <c r="A713">
        <v>108907</v>
      </c>
      <c r="B713" t="s">
        <v>774</v>
      </c>
      <c r="C713" s="37">
        <v>42779.493055555555</v>
      </c>
      <c r="D713" s="5" t="s">
        <v>75</v>
      </c>
      <c r="E713" s="2">
        <v>4980.277</v>
      </c>
      <c r="F713" s="2">
        <v>228.22399999999999</v>
      </c>
      <c r="G713" s="2">
        <v>116.25700000000001</v>
      </c>
      <c r="H713" s="2">
        <v>0.92400000000000004</v>
      </c>
      <c r="I713" s="2">
        <v>0</v>
      </c>
      <c r="J713" s="2">
        <v>0</v>
      </c>
      <c r="K713" s="2">
        <v>0</v>
      </c>
      <c r="L713" s="2">
        <v>375.99299999999999</v>
      </c>
      <c r="M713" s="2">
        <v>271.46499999999997</v>
      </c>
      <c r="N713" s="2">
        <v>5170</v>
      </c>
      <c r="O713" s="2">
        <v>2.7690000000000001</v>
      </c>
      <c r="P713" s="2">
        <v>1311.3510000000001</v>
      </c>
      <c r="Q713" s="2">
        <v>0</v>
      </c>
      <c r="R713" s="3">
        <v>374871</v>
      </c>
      <c r="S713" s="3">
        <v>0</v>
      </c>
      <c r="T713" s="3">
        <v>-5187</v>
      </c>
      <c r="U713" s="3">
        <v>-201</v>
      </c>
      <c r="V713" s="3">
        <v>0</v>
      </c>
      <c r="W713" s="3">
        <v>441621</v>
      </c>
      <c r="X713" s="3">
        <v>755732</v>
      </c>
      <c r="Y713" s="4">
        <v>1</v>
      </c>
      <c r="Z713" s="4">
        <v>1.17</v>
      </c>
      <c r="AA713" s="5" t="s">
        <v>75</v>
      </c>
      <c r="AB713" s="3">
        <v>452555</v>
      </c>
      <c r="AC713" s="3">
        <v>15179849</v>
      </c>
      <c r="AD713" s="2">
        <v>6299.0358207999998</v>
      </c>
      <c r="AE713" s="3">
        <v>130707523</v>
      </c>
      <c r="AF713" s="3">
        <v>4885036</v>
      </c>
      <c r="AG713" s="3">
        <v>537354</v>
      </c>
      <c r="AH713" s="3">
        <v>5715492</v>
      </c>
      <c r="AI713" s="4">
        <v>1.17</v>
      </c>
      <c r="AJ713" s="3">
        <v>461589000</v>
      </c>
      <c r="AK713" s="3">
        <v>2056414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5140</v>
      </c>
      <c r="AR713" s="3">
        <v>5760</v>
      </c>
      <c r="AS713" s="3">
        <v>41452093</v>
      </c>
      <c r="AT713" s="2">
        <v>7481.2669999999998</v>
      </c>
      <c r="AV713" s="5" t="s">
        <v>1615</v>
      </c>
      <c r="BA713" s="3">
        <f t="shared" si="290"/>
        <v>5763</v>
      </c>
      <c r="BB713" s="3">
        <f t="shared" si="276"/>
        <v>5140</v>
      </c>
      <c r="BC713" s="3">
        <f t="shared" si="277"/>
        <v>5760</v>
      </c>
      <c r="BD713" s="3">
        <f t="shared" si="278"/>
        <v>5763</v>
      </c>
      <c r="BE713" s="3">
        <f t="shared" si="279"/>
        <v>41452093.737719998</v>
      </c>
      <c r="BF713" s="3">
        <f t="shared" si="291"/>
        <v>40640788.737719998</v>
      </c>
      <c r="BG713" s="2">
        <f t="shared" si="280"/>
        <v>7481.2303630490023</v>
      </c>
      <c r="BH713" s="6">
        <f t="shared" si="281"/>
        <v>1.4999999999999999E-2</v>
      </c>
      <c r="BI713" s="3">
        <f t="shared" si="292"/>
        <v>16509858.486666963</v>
      </c>
      <c r="BJ713" s="3">
        <f t="shared" si="282"/>
        <v>3845352406.6071873</v>
      </c>
      <c r="BK713" s="3">
        <f t="shared" si="293"/>
        <v>0</v>
      </c>
      <c r="BL713" s="3">
        <f t="shared" si="294"/>
        <v>0</v>
      </c>
      <c r="BM713" s="3">
        <f t="shared" si="283"/>
        <v>0</v>
      </c>
      <c r="BN713" s="3">
        <f t="shared" si="284"/>
        <v>0</v>
      </c>
      <c r="BO713" s="3">
        <f t="shared" si="295"/>
        <v>0</v>
      </c>
      <c r="BP713" s="3">
        <f t="shared" si="296"/>
        <v>0</v>
      </c>
      <c r="BQ713" s="3">
        <f t="shared" si="285"/>
        <v>2390253100.9941564</v>
      </c>
      <c r="BR713" s="3">
        <f t="shared" si="297"/>
        <v>0</v>
      </c>
      <c r="BS713" s="3">
        <f t="shared" si="298"/>
        <v>0</v>
      </c>
      <c r="BT713" s="3">
        <f t="shared" si="286"/>
        <v>0</v>
      </c>
      <c r="BU713" s="3">
        <f t="shared" si="287"/>
        <v>0</v>
      </c>
      <c r="BV713" s="3">
        <f t="shared" si="288"/>
        <v>0</v>
      </c>
      <c r="BW713" s="3">
        <f t="shared" si="299"/>
        <v>0</v>
      </c>
      <c r="BX713" s="3">
        <f t="shared" si="289"/>
        <v>0</v>
      </c>
      <c r="BY713" s="3">
        <f t="shared" si="300"/>
        <v>36836203.737719998</v>
      </c>
    </row>
    <row r="714" spans="1:77" x14ac:dyDescent="0.25">
      <c r="A714">
        <v>18902</v>
      </c>
      <c r="B714" t="s">
        <v>775</v>
      </c>
      <c r="C714" s="37">
        <v>42779.493055555555</v>
      </c>
      <c r="D714" s="5" t="s">
        <v>75</v>
      </c>
      <c r="E714" s="2">
        <v>432.06900000000002</v>
      </c>
      <c r="F714" s="2">
        <v>68.825000000000003</v>
      </c>
      <c r="G714" s="2">
        <v>7.02</v>
      </c>
      <c r="H714" s="2">
        <v>0</v>
      </c>
      <c r="I714" s="2">
        <v>0</v>
      </c>
      <c r="J714" s="2">
        <v>0</v>
      </c>
      <c r="K714" s="2">
        <v>0</v>
      </c>
      <c r="L714" s="2">
        <v>34.503</v>
      </c>
      <c r="M714" s="2">
        <v>24.513000000000002</v>
      </c>
      <c r="N714" s="2">
        <v>371.14400000000001</v>
      </c>
      <c r="O714" s="2">
        <v>0.13600000000000001</v>
      </c>
      <c r="P714" s="2">
        <v>23.974</v>
      </c>
      <c r="Q714" s="2">
        <v>0</v>
      </c>
      <c r="R714" s="3">
        <v>39949</v>
      </c>
      <c r="S714" s="3">
        <v>0</v>
      </c>
      <c r="T714" s="3">
        <v>-1786</v>
      </c>
      <c r="U714" s="3">
        <v>-70</v>
      </c>
      <c r="V714" s="3">
        <v>0</v>
      </c>
      <c r="W714" s="3">
        <v>43152</v>
      </c>
      <c r="X714" s="3">
        <v>13416</v>
      </c>
      <c r="Y714" s="4">
        <v>0.81940000000000002</v>
      </c>
      <c r="Z714" s="4">
        <v>1.04</v>
      </c>
      <c r="AA714" s="5" t="s">
        <v>75</v>
      </c>
      <c r="AB714" s="3">
        <v>88418</v>
      </c>
      <c r="AC714" s="3">
        <v>1742678</v>
      </c>
      <c r="AD714" s="2">
        <v>711.36029069999995</v>
      </c>
      <c r="AE714" s="3">
        <v>53520793</v>
      </c>
      <c r="AF714" s="3">
        <v>1311558</v>
      </c>
      <c r="AG714" s="3">
        <v>257061</v>
      </c>
      <c r="AH714" s="3">
        <v>1664657</v>
      </c>
      <c r="AI714" s="4">
        <v>1.04</v>
      </c>
      <c r="AJ714" s="3">
        <v>158936032</v>
      </c>
      <c r="AK714" s="3">
        <v>176957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4212</v>
      </c>
      <c r="AR714" s="3">
        <v>4331</v>
      </c>
      <c r="AS714" s="3">
        <v>3635211</v>
      </c>
      <c r="AT714" s="2">
        <v>832.20799999999997</v>
      </c>
      <c r="AV714" s="5" t="s">
        <v>1331</v>
      </c>
      <c r="BA714" s="3">
        <f t="shared" si="290"/>
        <v>5596</v>
      </c>
      <c r="BB714" s="3">
        <f t="shared" si="276"/>
        <v>4212</v>
      </c>
      <c r="BC714" s="3">
        <f t="shared" si="277"/>
        <v>4331</v>
      </c>
      <c r="BD714" s="3">
        <f t="shared" si="278"/>
        <v>5596</v>
      </c>
      <c r="BE714" s="3">
        <f t="shared" si="279"/>
        <v>3635211.8297199998</v>
      </c>
      <c r="BF714" s="3">
        <f t="shared" si="291"/>
        <v>3553896.8297199998</v>
      </c>
      <c r="BG714" s="2">
        <f t="shared" si="280"/>
        <v>832.16353338566159</v>
      </c>
      <c r="BH714" s="6">
        <f t="shared" si="281"/>
        <v>1.4999999999999999E-2</v>
      </c>
      <c r="BI714" s="3">
        <f t="shared" si="292"/>
        <v>1965095.8208412006</v>
      </c>
      <c r="BJ714" s="3">
        <f t="shared" si="282"/>
        <v>427732056.16023004</v>
      </c>
      <c r="BK714" s="3">
        <f t="shared" si="293"/>
        <v>0</v>
      </c>
      <c r="BL714" s="3">
        <f t="shared" si="294"/>
        <v>0</v>
      </c>
      <c r="BM714" s="3">
        <f t="shared" si="283"/>
        <v>0</v>
      </c>
      <c r="BN714" s="3">
        <f t="shared" si="284"/>
        <v>0</v>
      </c>
      <c r="BO714" s="3">
        <f t="shared" si="295"/>
        <v>0</v>
      </c>
      <c r="BP714" s="3">
        <f t="shared" si="296"/>
        <v>0</v>
      </c>
      <c r="BQ714" s="3">
        <f t="shared" si="285"/>
        <v>265876248.91671887</v>
      </c>
      <c r="BR714" s="3">
        <f t="shared" si="297"/>
        <v>0</v>
      </c>
      <c r="BS714" s="3">
        <f t="shared" si="298"/>
        <v>0</v>
      </c>
      <c r="BT714" s="3">
        <f t="shared" si="286"/>
        <v>0</v>
      </c>
      <c r="BU714" s="3">
        <f t="shared" si="287"/>
        <v>0</v>
      </c>
      <c r="BV714" s="3">
        <f t="shared" si="288"/>
        <v>0</v>
      </c>
      <c r="BW714" s="3">
        <f t="shared" si="299"/>
        <v>0</v>
      </c>
      <c r="BX714" s="3">
        <f t="shared" si="289"/>
        <v>0</v>
      </c>
      <c r="BY714" s="3">
        <f t="shared" si="300"/>
        <v>2332889.9835119997</v>
      </c>
    </row>
    <row r="715" spans="1:77" x14ac:dyDescent="0.25">
      <c r="A715">
        <v>246801</v>
      </c>
      <c r="B715" t="s">
        <v>776</v>
      </c>
      <c r="C715" s="37">
        <v>42776.52847222222</v>
      </c>
      <c r="D715" s="5" t="s">
        <v>76</v>
      </c>
      <c r="E715" s="2">
        <v>1360.4069999999999</v>
      </c>
      <c r="F715" s="2">
        <v>72.787000000000006</v>
      </c>
      <c r="G715" s="2">
        <v>24.053000000000001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84.17</v>
      </c>
      <c r="O715" s="2">
        <v>0</v>
      </c>
      <c r="P715" s="2">
        <v>38.807000000000002</v>
      </c>
      <c r="Q715" s="2">
        <v>0</v>
      </c>
      <c r="R715" s="3">
        <v>50451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25089</v>
      </c>
      <c r="Y715" s="4">
        <v>0</v>
      </c>
      <c r="Z715" s="4">
        <v>1</v>
      </c>
      <c r="AA715" s="5" t="s">
        <v>75</v>
      </c>
      <c r="AB715" s="3">
        <v>0</v>
      </c>
      <c r="AC715" s="3">
        <v>0</v>
      </c>
      <c r="AD715" s="2">
        <v>0</v>
      </c>
      <c r="AE715" s="3">
        <v>0</v>
      </c>
      <c r="AF715" s="3">
        <v>0</v>
      </c>
      <c r="AG715" s="3">
        <v>0</v>
      </c>
      <c r="AH715" s="3">
        <v>0</v>
      </c>
      <c r="AI715" s="4">
        <v>0</v>
      </c>
      <c r="AJ715" s="3">
        <v>0</v>
      </c>
      <c r="AK715" s="3">
        <v>473204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5050</v>
      </c>
      <c r="AR715" s="3">
        <v>5334</v>
      </c>
      <c r="AS715" s="3">
        <v>9621024</v>
      </c>
      <c r="AT715" s="2">
        <v>1844.7629999999999</v>
      </c>
      <c r="AV715" s="5" t="s">
        <v>2031</v>
      </c>
      <c r="AX715" s="3">
        <v>0</v>
      </c>
      <c r="AZ715" s="3">
        <v>0</v>
      </c>
      <c r="BA715" s="3">
        <f t="shared" si="290"/>
        <v>6465</v>
      </c>
      <c r="BB715" s="3">
        <f t="shared" si="276"/>
        <v>5050</v>
      </c>
      <c r="BC715" s="3">
        <f t="shared" si="277"/>
        <v>5335</v>
      </c>
      <c r="BD715" s="3">
        <f t="shared" si="278"/>
        <v>6465</v>
      </c>
      <c r="BE715" s="3">
        <f t="shared" si="279"/>
        <v>9621023.6549999993</v>
      </c>
      <c r="BF715" s="3">
        <f t="shared" si="291"/>
        <v>9570572.6549999993</v>
      </c>
      <c r="BG715" s="2">
        <f t="shared" si="280"/>
        <v>1844.5423371194333</v>
      </c>
      <c r="BH715" s="6">
        <f t="shared" si="281"/>
        <v>1.4999999999999999E-2</v>
      </c>
      <c r="BI715" s="3">
        <f t="shared" si="292"/>
        <v>0</v>
      </c>
      <c r="BJ715" s="3">
        <f t="shared" si="282"/>
        <v>948094761.27938879</v>
      </c>
      <c r="BK715" s="3">
        <f t="shared" si="293"/>
        <v>0</v>
      </c>
      <c r="BL715" s="3">
        <f t="shared" si="294"/>
        <v>0</v>
      </c>
      <c r="BM715" s="3">
        <f t="shared" si="283"/>
        <v>0</v>
      </c>
      <c r="BN715" s="3">
        <f t="shared" si="284"/>
        <v>0</v>
      </c>
      <c r="BO715" s="3">
        <f t="shared" si="295"/>
        <v>0</v>
      </c>
      <c r="BP715" s="3">
        <f t="shared" si="296"/>
        <v>0</v>
      </c>
      <c r="BQ715" s="3">
        <f t="shared" si="285"/>
        <v>589331276.70965898</v>
      </c>
      <c r="BR715" s="3">
        <f t="shared" si="297"/>
        <v>0</v>
      </c>
      <c r="BS715" s="3">
        <f t="shared" si="298"/>
        <v>0</v>
      </c>
      <c r="BT715" s="3">
        <f t="shared" si="286"/>
        <v>0</v>
      </c>
      <c r="BU715" s="3">
        <f t="shared" si="287"/>
        <v>0</v>
      </c>
      <c r="BV715" s="3">
        <f t="shared" si="288"/>
        <v>0</v>
      </c>
      <c r="BW715" s="3">
        <f t="shared" si="299"/>
        <v>0</v>
      </c>
      <c r="BX715" s="3">
        <f t="shared" si="289"/>
        <v>0</v>
      </c>
      <c r="BY715" s="3">
        <f t="shared" si="300"/>
        <v>9621023.6549999993</v>
      </c>
    </row>
    <row r="716" spans="1:77" x14ac:dyDescent="0.25">
      <c r="A716">
        <v>221904</v>
      </c>
      <c r="B716" t="s">
        <v>777</v>
      </c>
      <c r="C716" s="37">
        <v>42779.493055555555</v>
      </c>
      <c r="D716" s="5" t="s">
        <v>75</v>
      </c>
      <c r="E716" s="2">
        <v>1041.4749999999999</v>
      </c>
      <c r="F716" s="2">
        <v>88.930999999999997</v>
      </c>
      <c r="G716" s="2">
        <v>61.296999999999997</v>
      </c>
      <c r="H716" s="2">
        <v>0</v>
      </c>
      <c r="I716" s="2">
        <v>0</v>
      </c>
      <c r="J716" s="2">
        <v>0</v>
      </c>
      <c r="K716" s="2">
        <v>0</v>
      </c>
      <c r="L716" s="2">
        <v>80.971000000000004</v>
      </c>
      <c r="M716" s="2">
        <v>57.555999999999997</v>
      </c>
      <c r="N716" s="2">
        <v>798.13199999999995</v>
      </c>
      <c r="O716" s="2">
        <v>0.20899999999999999</v>
      </c>
      <c r="P716" s="2">
        <v>17.731000000000002</v>
      </c>
      <c r="Q716" s="2">
        <v>0</v>
      </c>
      <c r="R716" s="3">
        <v>86279</v>
      </c>
      <c r="S716" s="3">
        <v>0</v>
      </c>
      <c r="T716" s="3">
        <v>-4357</v>
      </c>
      <c r="U716" s="3">
        <v>-169</v>
      </c>
      <c r="V716" s="3">
        <v>135000</v>
      </c>
      <c r="W716" s="3">
        <v>118205</v>
      </c>
      <c r="X716" s="3">
        <v>11077</v>
      </c>
      <c r="Y716" s="4">
        <v>0.96599999999999997</v>
      </c>
      <c r="Z716" s="4">
        <v>1.04</v>
      </c>
      <c r="AA716" s="5" t="s">
        <v>76</v>
      </c>
      <c r="AB716" s="3">
        <v>345951</v>
      </c>
      <c r="AC716" s="3">
        <v>4340141</v>
      </c>
      <c r="AD716" s="2">
        <v>1833.02856689999</v>
      </c>
      <c r="AE716" s="3">
        <v>102372416</v>
      </c>
      <c r="AF716" s="3">
        <v>3930711</v>
      </c>
      <c r="AG716" s="3">
        <v>56966</v>
      </c>
      <c r="AH716" s="3">
        <v>4231821</v>
      </c>
      <c r="AI716" s="4">
        <v>1.04</v>
      </c>
      <c r="AJ716" s="3">
        <v>387723597</v>
      </c>
      <c r="AK716" s="3">
        <v>394768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4965</v>
      </c>
      <c r="AR716" s="3">
        <v>5106</v>
      </c>
      <c r="AS716" s="3">
        <v>9555240</v>
      </c>
      <c r="AT716" s="2">
        <v>1831.37</v>
      </c>
      <c r="AV716" s="5" t="s">
        <v>1917</v>
      </c>
      <c r="BA716" s="3">
        <f t="shared" si="290"/>
        <v>6247</v>
      </c>
      <c r="BB716" s="3">
        <f t="shared" si="276"/>
        <v>4965</v>
      </c>
      <c r="BC716" s="3">
        <f t="shared" si="277"/>
        <v>5106</v>
      </c>
      <c r="BD716" s="3">
        <f t="shared" si="278"/>
        <v>6247</v>
      </c>
      <c r="BE716" s="3">
        <f t="shared" si="279"/>
        <v>9555239.2646200005</v>
      </c>
      <c r="BF716" s="3">
        <f t="shared" si="291"/>
        <v>9220112.2646200005</v>
      </c>
      <c r="BG716" s="2">
        <f t="shared" si="280"/>
        <v>1831.3811765986666</v>
      </c>
      <c r="BH716" s="6">
        <f t="shared" si="281"/>
        <v>1.4999999999999999E-2</v>
      </c>
      <c r="BI716" s="3">
        <f t="shared" si="292"/>
        <v>4287112.4876148086</v>
      </c>
      <c r="BJ716" s="3">
        <f t="shared" si="282"/>
        <v>941329924.77171457</v>
      </c>
      <c r="BK716" s="3">
        <f t="shared" si="293"/>
        <v>0</v>
      </c>
      <c r="BL716" s="3">
        <f t="shared" si="294"/>
        <v>0</v>
      </c>
      <c r="BM716" s="3">
        <f t="shared" si="283"/>
        <v>0</v>
      </c>
      <c r="BN716" s="3">
        <f t="shared" si="284"/>
        <v>0</v>
      </c>
      <c r="BO716" s="3">
        <f t="shared" si="295"/>
        <v>0</v>
      </c>
      <c r="BP716" s="3">
        <f t="shared" si="296"/>
        <v>0</v>
      </c>
      <c r="BQ716" s="3">
        <f t="shared" si="285"/>
        <v>585126285.92327392</v>
      </c>
      <c r="BR716" s="3">
        <f t="shared" si="297"/>
        <v>0</v>
      </c>
      <c r="BS716" s="3">
        <f t="shared" si="298"/>
        <v>0</v>
      </c>
      <c r="BT716" s="3">
        <f t="shared" si="286"/>
        <v>0</v>
      </c>
      <c r="BU716" s="3">
        <f t="shared" si="287"/>
        <v>0</v>
      </c>
      <c r="BV716" s="3">
        <f t="shared" si="288"/>
        <v>0</v>
      </c>
      <c r="BW716" s="3">
        <f t="shared" si="299"/>
        <v>0</v>
      </c>
      <c r="BX716" s="3">
        <f t="shared" si="289"/>
        <v>0</v>
      </c>
      <c r="BY716" s="3">
        <f t="shared" si="300"/>
        <v>5809829.3176000006</v>
      </c>
    </row>
    <row r="717" spans="1:77" x14ac:dyDescent="0.25">
      <c r="A717">
        <v>57914</v>
      </c>
      <c r="B717" t="s">
        <v>778</v>
      </c>
      <c r="C717" s="37">
        <v>42779.493055555555</v>
      </c>
      <c r="D717" s="5" t="s">
        <v>75</v>
      </c>
      <c r="E717" s="2">
        <v>35369.936000000002</v>
      </c>
      <c r="F717" s="2">
        <v>2590.0349999999999</v>
      </c>
      <c r="G717" s="2">
        <v>1520</v>
      </c>
      <c r="H717" s="2">
        <v>0.90700000000000003</v>
      </c>
      <c r="I717" s="2">
        <v>0</v>
      </c>
      <c r="J717" s="2">
        <v>1.7210000000000001</v>
      </c>
      <c r="K717" s="2">
        <v>0</v>
      </c>
      <c r="L717" s="2">
        <v>2450</v>
      </c>
      <c r="M717" s="2">
        <v>1932.25</v>
      </c>
      <c r="N717" s="2">
        <v>30000</v>
      </c>
      <c r="O717" s="2">
        <v>7.0309999999999997</v>
      </c>
      <c r="P717" s="2">
        <v>8500</v>
      </c>
      <c r="Q717" s="2">
        <v>0</v>
      </c>
      <c r="R717" s="3">
        <v>3107500</v>
      </c>
      <c r="S717" s="3">
        <v>0</v>
      </c>
      <c r="T717" s="3">
        <v>-69034</v>
      </c>
      <c r="U717" s="3">
        <v>-2668</v>
      </c>
      <c r="V717" s="3">
        <v>176811</v>
      </c>
      <c r="W717" s="3">
        <v>1243674</v>
      </c>
      <c r="X717" s="3">
        <v>4707300</v>
      </c>
      <c r="Y717" s="4">
        <v>0.98</v>
      </c>
      <c r="Z717" s="4">
        <v>1.1399999999999999</v>
      </c>
      <c r="AA717" s="5" t="s">
        <v>75</v>
      </c>
      <c r="AB717" s="3">
        <v>0</v>
      </c>
      <c r="AC717" s="3">
        <v>68581479</v>
      </c>
      <c r="AD717" s="2">
        <v>29254.2078827</v>
      </c>
      <c r="AE717" s="3">
        <v>3410153082</v>
      </c>
      <c r="AF717" s="3">
        <v>64110149</v>
      </c>
      <c r="AG717" s="3">
        <v>0</v>
      </c>
      <c r="AH717" s="3">
        <v>68035260</v>
      </c>
      <c r="AI717" s="4">
        <v>1.04</v>
      </c>
      <c r="AJ717" s="3">
        <v>6143390791</v>
      </c>
      <c r="AK717" s="3">
        <v>15116396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5037</v>
      </c>
      <c r="AR717" s="3">
        <v>5538</v>
      </c>
      <c r="AS717" s="3">
        <v>281604605</v>
      </c>
      <c r="AT717" s="2">
        <v>52532.575999999899</v>
      </c>
      <c r="AV717" s="5" t="s">
        <v>1451</v>
      </c>
      <c r="AX717" s="3">
        <v>0</v>
      </c>
      <c r="AZ717" s="3">
        <v>0</v>
      </c>
      <c r="BA717" s="3">
        <f t="shared" si="290"/>
        <v>5538</v>
      </c>
      <c r="BB717" s="3">
        <f t="shared" si="276"/>
        <v>5037</v>
      </c>
      <c r="BC717" s="3">
        <f t="shared" si="277"/>
        <v>5538</v>
      </c>
      <c r="BD717" s="3">
        <f t="shared" si="278"/>
        <v>5538</v>
      </c>
      <c r="BE717" s="3">
        <f t="shared" si="279"/>
        <v>281604603.65258002</v>
      </c>
      <c r="BF717" s="3">
        <f t="shared" si="291"/>
        <v>277145652.65258002</v>
      </c>
      <c r="BG717" s="2">
        <f t="shared" si="280"/>
        <v>52533.162807593508</v>
      </c>
      <c r="BH717" s="6">
        <f t="shared" si="281"/>
        <v>1.4999999999999999E-2</v>
      </c>
      <c r="BI717" s="3">
        <f t="shared" si="292"/>
        <v>108038605.0288652</v>
      </c>
      <c r="BJ717" s="3">
        <f t="shared" si="282"/>
        <v>27002045683.103062</v>
      </c>
      <c r="BK717" s="3">
        <f t="shared" si="293"/>
        <v>0</v>
      </c>
      <c r="BL717" s="3">
        <f t="shared" si="294"/>
        <v>0</v>
      </c>
      <c r="BM717" s="3">
        <f t="shared" si="283"/>
        <v>0</v>
      </c>
      <c r="BN717" s="3">
        <f t="shared" si="284"/>
        <v>0</v>
      </c>
      <c r="BO717" s="3">
        <f t="shared" si="295"/>
        <v>0</v>
      </c>
      <c r="BP717" s="3">
        <f t="shared" si="296"/>
        <v>0</v>
      </c>
      <c r="BQ717" s="3">
        <f t="shared" si="285"/>
        <v>16784345517.026125</v>
      </c>
      <c r="BR717" s="3">
        <f t="shared" si="297"/>
        <v>0</v>
      </c>
      <c r="BS717" s="3">
        <f t="shared" si="298"/>
        <v>0</v>
      </c>
      <c r="BT717" s="3">
        <f t="shared" si="286"/>
        <v>0</v>
      </c>
      <c r="BU717" s="3">
        <f t="shared" si="287"/>
        <v>0</v>
      </c>
      <c r="BV717" s="3">
        <f t="shared" si="288"/>
        <v>0</v>
      </c>
      <c r="BW717" s="3">
        <f t="shared" si="299"/>
        <v>0</v>
      </c>
      <c r="BX717" s="3">
        <f t="shared" si="289"/>
        <v>0</v>
      </c>
      <c r="BY717" s="3">
        <f t="shared" si="300"/>
        <v>221399373.90078002</v>
      </c>
    </row>
    <row r="718" spans="1:77" x14ac:dyDescent="0.25">
      <c r="A718">
        <v>147903</v>
      </c>
      <c r="B718" t="s">
        <v>779</v>
      </c>
      <c r="C718" s="37">
        <v>42779.493055555555</v>
      </c>
      <c r="D718" s="5" t="s">
        <v>75</v>
      </c>
      <c r="E718" s="2">
        <v>1521.66</v>
      </c>
      <c r="F718" s="2">
        <v>132.971</v>
      </c>
      <c r="G718" s="2">
        <v>29.010999999999999</v>
      </c>
      <c r="H718" s="2">
        <v>42.171999999999997</v>
      </c>
      <c r="I718" s="2">
        <v>0.14799999999999999</v>
      </c>
      <c r="J718" s="2">
        <v>0</v>
      </c>
      <c r="K718" s="2">
        <v>0</v>
      </c>
      <c r="L718" s="2">
        <v>75.528000000000006</v>
      </c>
      <c r="M718" s="2">
        <v>62.67</v>
      </c>
      <c r="N718" s="2">
        <v>1604.625</v>
      </c>
      <c r="O718" s="2">
        <v>0.41499999999999998</v>
      </c>
      <c r="P718" s="2">
        <v>235.89400000000001</v>
      </c>
      <c r="Q718" s="2">
        <v>0</v>
      </c>
      <c r="R718" s="3">
        <v>135895</v>
      </c>
      <c r="S718" s="3">
        <v>0</v>
      </c>
      <c r="T718" s="3">
        <v>-4678</v>
      </c>
      <c r="U718" s="3">
        <v>-181</v>
      </c>
      <c r="V718" s="3">
        <v>0</v>
      </c>
      <c r="W718" s="3">
        <v>170284</v>
      </c>
      <c r="X718" s="3">
        <v>137408</v>
      </c>
      <c r="Y718" s="4">
        <v>1</v>
      </c>
      <c r="Z718" s="4">
        <v>1.06</v>
      </c>
      <c r="AA718" s="5" t="s">
        <v>75</v>
      </c>
      <c r="AB718" s="3">
        <v>191463</v>
      </c>
      <c r="AC718" s="3">
        <v>6281137</v>
      </c>
      <c r="AD718" s="2">
        <v>2719.5051152000001</v>
      </c>
      <c r="AE718" s="3">
        <v>185528169</v>
      </c>
      <c r="AF718" s="3">
        <v>4415659</v>
      </c>
      <c r="AG718" s="3">
        <v>0</v>
      </c>
      <c r="AH718" s="3">
        <v>4592285</v>
      </c>
      <c r="AI718" s="4">
        <v>1.04</v>
      </c>
      <c r="AJ718" s="3">
        <v>416232474</v>
      </c>
      <c r="AK718" s="3">
        <v>663796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5140</v>
      </c>
      <c r="AR718" s="3">
        <v>5359</v>
      </c>
      <c r="AS718" s="3">
        <v>13760815</v>
      </c>
      <c r="AT718" s="2">
        <v>2565.0740000000001</v>
      </c>
      <c r="AV718" s="5" t="s">
        <v>1743</v>
      </c>
      <c r="AX718" s="3">
        <v>0</v>
      </c>
      <c r="AZ718" s="3">
        <v>0</v>
      </c>
      <c r="BA718" s="3">
        <f t="shared" si="290"/>
        <v>5825</v>
      </c>
      <c r="BB718" s="3">
        <f t="shared" si="276"/>
        <v>5140</v>
      </c>
      <c r="BC718" s="3">
        <f t="shared" si="277"/>
        <v>5359</v>
      </c>
      <c r="BD718" s="3">
        <f t="shared" si="278"/>
        <v>5825</v>
      </c>
      <c r="BE718" s="3">
        <f t="shared" si="279"/>
        <v>13760816.931249999</v>
      </c>
      <c r="BF718" s="3">
        <f t="shared" si="291"/>
        <v>13459315.931249999</v>
      </c>
      <c r="BG718" s="2">
        <f t="shared" si="280"/>
        <v>2565.0394652690466</v>
      </c>
      <c r="BH718" s="6">
        <f t="shared" si="281"/>
        <v>1.4999999999999999E-2</v>
      </c>
      <c r="BI718" s="3">
        <f t="shared" si="292"/>
        <v>5441165.6528040385</v>
      </c>
      <c r="BJ718" s="3">
        <f t="shared" si="282"/>
        <v>1318430285.1482899</v>
      </c>
      <c r="BK718" s="3">
        <f t="shared" si="293"/>
        <v>0</v>
      </c>
      <c r="BL718" s="3">
        <f t="shared" si="294"/>
        <v>0</v>
      </c>
      <c r="BM718" s="3">
        <f t="shared" si="283"/>
        <v>0</v>
      </c>
      <c r="BN718" s="3">
        <f t="shared" si="284"/>
        <v>0</v>
      </c>
      <c r="BO718" s="3">
        <f t="shared" si="295"/>
        <v>0</v>
      </c>
      <c r="BP718" s="3">
        <f t="shared" si="296"/>
        <v>0</v>
      </c>
      <c r="BQ718" s="3">
        <f t="shared" si="285"/>
        <v>819530109.15346038</v>
      </c>
      <c r="BR718" s="3">
        <f t="shared" si="297"/>
        <v>0</v>
      </c>
      <c r="BS718" s="3">
        <f t="shared" si="298"/>
        <v>0</v>
      </c>
      <c r="BT718" s="3">
        <f t="shared" si="286"/>
        <v>0</v>
      </c>
      <c r="BU718" s="3">
        <f t="shared" si="287"/>
        <v>0</v>
      </c>
      <c r="BV718" s="3">
        <f t="shared" si="288"/>
        <v>0</v>
      </c>
      <c r="BW718" s="3">
        <f t="shared" si="299"/>
        <v>0</v>
      </c>
      <c r="BX718" s="3">
        <f t="shared" si="289"/>
        <v>0</v>
      </c>
      <c r="BY718" s="3">
        <f t="shared" si="300"/>
        <v>9598492.1912499983</v>
      </c>
    </row>
    <row r="719" spans="1:77" x14ac:dyDescent="0.25">
      <c r="A719">
        <v>101855</v>
      </c>
      <c r="B719" t="s">
        <v>780</v>
      </c>
      <c r="C719" s="37">
        <v>42776.52847222222</v>
      </c>
      <c r="D719" s="5" t="s">
        <v>76</v>
      </c>
      <c r="E719" s="2">
        <v>209.00399999999999</v>
      </c>
      <c r="F719" s="2">
        <v>8.64</v>
      </c>
      <c r="G719" s="2">
        <v>1.5549999999999999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208.67</v>
      </c>
      <c r="O719" s="2">
        <v>0</v>
      </c>
      <c r="P719" s="2">
        <v>0</v>
      </c>
      <c r="Q719" s="2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4">
        <v>0</v>
      </c>
      <c r="Z719" s="4">
        <v>1</v>
      </c>
      <c r="AA719" s="5" t="s">
        <v>75</v>
      </c>
      <c r="AB719" s="3">
        <v>0</v>
      </c>
      <c r="AC719" s="3">
        <v>0</v>
      </c>
      <c r="AD719" s="2">
        <v>0</v>
      </c>
      <c r="AE719" s="3">
        <v>0</v>
      </c>
      <c r="AF719" s="3">
        <v>0</v>
      </c>
      <c r="AG719" s="3">
        <v>0</v>
      </c>
      <c r="AH719" s="3">
        <v>0</v>
      </c>
      <c r="AI719" s="4">
        <v>0</v>
      </c>
      <c r="AJ719" s="3">
        <v>0</v>
      </c>
      <c r="AK719" s="3">
        <v>84986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5050</v>
      </c>
      <c r="AR719" s="3">
        <v>5334</v>
      </c>
      <c r="AS719" s="3">
        <v>1687937</v>
      </c>
      <c r="AT719" s="2">
        <v>325.35599999999999</v>
      </c>
      <c r="AV719" s="5" t="s">
        <v>2031</v>
      </c>
      <c r="AX719" s="3">
        <v>0</v>
      </c>
      <c r="AZ719" s="3">
        <v>0</v>
      </c>
      <c r="BA719" s="3">
        <f t="shared" si="290"/>
        <v>6465</v>
      </c>
      <c r="BB719" s="3">
        <f t="shared" si="276"/>
        <v>5050</v>
      </c>
      <c r="BC719" s="3">
        <f t="shared" si="277"/>
        <v>5335</v>
      </c>
      <c r="BD719" s="3">
        <f t="shared" si="278"/>
        <v>6465</v>
      </c>
      <c r="BE719" s="3">
        <f t="shared" si="279"/>
        <v>1687937.1525000001</v>
      </c>
      <c r="BF719" s="3">
        <f t="shared" si="291"/>
        <v>1687937.1525000001</v>
      </c>
      <c r="BG719" s="2">
        <f t="shared" si="280"/>
        <v>325.31716255834351</v>
      </c>
      <c r="BH719" s="6">
        <f t="shared" si="281"/>
        <v>1.4999999999999999E-2</v>
      </c>
      <c r="BI719" s="3">
        <f t="shared" si="292"/>
        <v>0</v>
      </c>
      <c r="BJ719" s="3">
        <f t="shared" si="282"/>
        <v>167213021.55498856</v>
      </c>
      <c r="BK719" s="3">
        <f t="shared" si="293"/>
        <v>0</v>
      </c>
      <c r="BL719" s="3">
        <f t="shared" si="294"/>
        <v>0</v>
      </c>
      <c r="BM719" s="3">
        <f t="shared" si="283"/>
        <v>0</v>
      </c>
      <c r="BN719" s="3">
        <f t="shared" si="284"/>
        <v>0</v>
      </c>
      <c r="BO719" s="3">
        <f t="shared" si="295"/>
        <v>0</v>
      </c>
      <c r="BP719" s="3">
        <f t="shared" si="296"/>
        <v>0</v>
      </c>
      <c r="BQ719" s="3">
        <f t="shared" si="285"/>
        <v>103938833.43739074</v>
      </c>
      <c r="BR719" s="3">
        <f t="shared" si="297"/>
        <v>0</v>
      </c>
      <c r="BS719" s="3">
        <f t="shared" si="298"/>
        <v>0</v>
      </c>
      <c r="BT719" s="3">
        <f t="shared" si="286"/>
        <v>0</v>
      </c>
      <c r="BU719" s="3">
        <f t="shared" si="287"/>
        <v>0</v>
      </c>
      <c r="BV719" s="3">
        <f t="shared" si="288"/>
        <v>0</v>
      </c>
      <c r="BW719" s="3">
        <f t="shared" si="299"/>
        <v>0</v>
      </c>
      <c r="BX719" s="3">
        <f t="shared" si="289"/>
        <v>0</v>
      </c>
      <c r="BY719" s="3">
        <f t="shared" si="300"/>
        <v>1687937.1525000001</v>
      </c>
    </row>
    <row r="720" spans="1:77" x14ac:dyDescent="0.25">
      <c r="A720">
        <v>62906</v>
      </c>
      <c r="B720" t="s">
        <v>781</v>
      </c>
      <c r="C720" s="37">
        <v>42776.52847222222</v>
      </c>
      <c r="D720" s="5" t="s">
        <v>75</v>
      </c>
      <c r="E720" s="2">
        <v>102.661</v>
      </c>
      <c r="F720" s="2">
        <v>7.08</v>
      </c>
      <c r="G720" s="2">
        <v>1.325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2.2450000000000001</v>
      </c>
      <c r="N720" s="2">
        <v>35.68</v>
      </c>
      <c r="O720" s="2">
        <v>0</v>
      </c>
      <c r="P720" s="2">
        <v>0</v>
      </c>
      <c r="Q720" s="2">
        <v>0</v>
      </c>
      <c r="R720" s="3">
        <v>0</v>
      </c>
      <c r="S720" s="3">
        <v>0</v>
      </c>
      <c r="T720" s="3">
        <v>-762</v>
      </c>
      <c r="U720" s="3">
        <v>-30</v>
      </c>
      <c r="V720" s="3">
        <v>0</v>
      </c>
      <c r="W720" s="3">
        <v>27318</v>
      </c>
      <c r="X720" s="3">
        <v>0</v>
      </c>
      <c r="Y720" s="4">
        <v>1</v>
      </c>
      <c r="Z720" s="4">
        <v>1.07</v>
      </c>
      <c r="AA720" s="5" t="s">
        <v>75</v>
      </c>
      <c r="AB720" s="3">
        <v>228291</v>
      </c>
      <c r="AC720" s="3">
        <v>572430</v>
      </c>
      <c r="AD720" s="2">
        <v>314.24883199999999</v>
      </c>
      <c r="AE720" s="3">
        <v>53590410</v>
      </c>
      <c r="AF720" s="3">
        <v>674811</v>
      </c>
      <c r="AG720" s="3">
        <v>0</v>
      </c>
      <c r="AH720" s="3">
        <v>701803</v>
      </c>
      <c r="AI720" s="4">
        <v>1.04</v>
      </c>
      <c r="AJ720" s="3">
        <v>67737758</v>
      </c>
      <c r="AK720" s="3">
        <v>37466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5140</v>
      </c>
      <c r="AR720" s="3">
        <v>5395</v>
      </c>
      <c r="AS720" s="3">
        <v>905975</v>
      </c>
      <c r="AT720" s="2">
        <v>167.05500000000001</v>
      </c>
      <c r="AU720" s="2">
        <v>167.05500000000001</v>
      </c>
      <c r="AV720" s="5" t="s">
        <v>1474</v>
      </c>
      <c r="AW720" s="3">
        <v>0</v>
      </c>
      <c r="AX720" s="3">
        <v>0</v>
      </c>
      <c r="AY720" s="3">
        <v>0</v>
      </c>
      <c r="AZ720" s="3">
        <v>0</v>
      </c>
      <c r="BA720" s="3">
        <f t="shared" si="290"/>
        <v>7415</v>
      </c>
      <c r="BB720" s="3">
        <f t="shared" si="276"/>
        <v>5140</v>
      </c>
      <c r="BC720" s="3">
        <f t="shared" si="277"/>
        <v>5395</v>
      </c>
      <c r="BD720" s="3">
        <f t="shared" si="278"/>
        <v>7415</v>
      </c>
      <c r="BE720" s="3">
        <f t="shared" si="279"/>
        <v>905973.91849999991</v>
      </c>
      <c r="BF720" s="3">
        <f t="shared" si="291"/>
        <v>879417.91849999991</v>
      </c>
      <c r="BG720" s="2">
        <f t="shared" si="280"/>
        <v>167.0495409605648</v>
      </c>
      <c r="BH720" s="6">
        <f t="shared" si="281"/>
        <v>1.4999999999999999E-2</v>
      </c>
      <c r="BI720" s="3">
        <f t="shared" si="292"/>
        <v>388184.19139827514</v>
      </c>
      <c r="BJ720" s="3">
        <f t="shared" si="282"/>
        <v>85863464.053730309</v>
      </c>
      <c r="BK720" s="3">
        <f t="shared" si="293"/>
        <v>0</v>
      </c>
      <c r="BL720" s="3">
        <f t="shared" si="294"/>
        <v>0</v>
      </c>
      <c r="BM720" s="3">
        <f t="shared" si="283"/>
        <v>0</v>
      </c>
      <c r="BN720" s="3">
        <f t="shared" si="284"/>
        <v>0</v>
      </c>
      <c r="BO720" s="3">
        <f t="shared" si="295"/>
        <v>0</v>
      </c>
      <c r="BP720" s="3">
        <f t="shared" si="296"/>
        <v>0</v>
      </c>
      <c r="BQ720" s="3">
        <f t="shared" si="285"/>
        <v>53372328.33690045</v>
      </c>
      <c r="BR720" s="3">
        <f t="shared" si="297"/>
        <v>14365429.66309955</v>
      </c>
      <c r="BS720" s="3">
        <f t="shared" si="298"/>
        <v>0</v>
      </c>
      <c r="BT720" s="3">
        <f t="shared" si="286"/>
        <v>0</v>
      </c>
      <c r="BU720" s="3">
        <f t="shared" si="287"/>
        <v>0</v>
      </c>
      <c r="BV720" s="3">
        <f t="shared" si="288"/>
        <v>0</v>
      </c>
      <c r="BW720" s="3">
        <f t="shared" si="299"/>
        <v>0</v>
      </c>
      <c r="BX720" s="3">
        <f t="shared" si="289"/>
        <v>0</v>
      </c>
      <c r="BY720" s="3">
        <f t="shared" si="300"/>
        <v>228596.33849999995</v>
      </c>
    </row>
    <row r="721" spans="1:77" x14ac:dyDescent="0.25">
      <c r="A721">
        <v>197902</v>
      </c>
      <c r="B721" t="s">
        <v>782</v>
      </c>
      <c r="C721" s="37">
        <v>42779.493055555555</v>
      </c>
      <c r="D721" s="5" t="s">
        <v>75</v>
      </c>
      <c r="E721" s="2">
        <v>217.70699999999999</v>
      </c>
      <c r="F721" s="2">
        <v>9.5839999999999996</v>
      </c>
      <c r="G721" s="2">
        <v>5.4859999999999998</v>
      </c>
      <c r="H721" s="2">
        <v>0</v>
      </c>
      <c r="I721" s="2">
        <v>0</v>
      </c>
      <c r="J721" s="2">
        <v>0</v>
      </c>
      <c r="K721" s="2">
        <v>0</v>
      </c>
      <c r="L721" s="2">
        <v>5.7629999999999999</v>
      </c>
      <c r="M721" s="2">
        <v>11.317</v>
      </c>
      <c r="N721" s="2">
        <v>52.706000000000003</v>
      </c>
      <c r="O721" s="2">
        <v>0</v>
      </c>
      <c r="P721" s="2">
        <v>0</v>
      </c>
      <c r="Q721" s="2">
        <v>0</v>
      </c>
      <c r="R721" s="3">
        <v>18646</v>
      </c>
      <c r="S721" s="3">
        <v>0</v>
      </c>
      <c r="T721" s="3">
        <v>0</v>
      </c>
      <c r="U721" s="3">
        <v>0</v>
      </c>
      <c r="V721" s="3">
        <v>0</v>
      </c>
      <c r="W721" s="3">
        <v>55797</v>
      </c>
      <c r="X721" s="3">
        <v>0</v>
      </c>
      <c r="Y721" s="4">
        <v>1</v>
      </c>
      <c r="Z721" s="4">
        <v>1.08</v>
      </c>
      <c r="AA721" s="5" t="s">
        <v>76</v>
      </c>
      <c r="AB721" s="3">
        <v>458394</v>
      </c>
      <c r="AC721" s="3">
        <v>881991</v>
      </c>
      <c r="AD721" s="2">
        <v>352.91311459999997</v>
      </c>
      <c r="AE721" s="3">
        <v>215291740</v>
      </c>
      <c r="AF721" s="3">
        <v>10646927</v>
      </c>
      <c r="AG721" s="3">
        <v>0</v>
      </c>
      <c r="AH721" s="3">
        <v>11072804</v>
      </c>
      <c r="AI721" s="4">
        <v>1.04</v>
      </c>
      <c r="AJ721" s="3">
        <v>1011295344</v>
      </c>
      <c r="AK721" s="3">
        <v>75712</v>
      </c>
      <c r="AL721" s="3">
        <v>0</v>
      </c>
      <c r="AM721" s="3">
        <v>0</v>
      </c>
      <c r="AN721" s="3">
        <v>100787</v>
      </c>
      <c r="AO721" s="3">
        <v>0</v>
      </c>
      <c r="AP721" s="3">
        <v>0</v>
      </c>
      <c r="AQ721" s="3">
        <v>5140</v>
      </c>
      <c r="AR721" s="3">
        <v>5432</v>
      </c>
      <c r="AS721" s="3">
        <v>2208540</v>
      </c>
      <c r="AT721" s="2">
        <v>404.03399999999999</v>
      </c>
      <c r="AU721" s="2">
        <v>343.24099999999999</v>
      </c>
      <c r="AV721" s="5" t="s">
        <v>1864</v>
      </c>
      <c r="AW721" s="3">
        <v>4928652</v>
      </c>
      <c r="AX721" s="3">
        <v>0</v>
      </c>
      <c r="AY721" s="3">
        <v>129792</v>
      </c>
      <c r="AZ721" s="3">
        <v>0</v>
      </c>
      <c r="BA721" s="3">
        <f t="shared" si="290"/>
        <v>8435</v>
      </c>
      <c r="BB721" s="3">
        <f t="shared" si="276"/>
        <v>5140</v>
      </c>
      <c r="BC721" s="3">
        <f t="shared" si="277"/>
        <v>5432</v>
      </c>
      <c r="BD721" s="3">
        <f t="shared" si="278"/>
        <v>8435</v>
      </c>
      <c r="BE721" s="3">
        <f t="shared" si="279"/>
        <v>2208539.2471499997</v>
      </c>
      <c r="BF721" s="3">
        <f t="shared" si="291"/>
        <v>2134096.2471499997</v>
      </c>
      <c r="BG721" s="2">
        <f t="shared" si="280"/>
        <v>404.03434190368142</v>
      </c>
      <c r="BH721" s="6">
        <f t="shared" si="281"/>
        <v>1.4999999999999999E-2</v>
      </c>
      <c r="BI721" s="3">
        <f t="shared" si="292"/>
        <v>1458834.4619142436</v>
      </c>
      <c r="BJ721" s="3">
        <f t="shared" si="282"/>
        <v>207673651.73849225</v>
      </c>
      <c r="BK721" s="3">
        <f t="shared" si="293"/>
        <v>803621692.26150775</v>
      </c>
      <c r="BL721" s="3">
        <f t="shared" si="294"/>
        <v>8460536.8193257879</v>
      </c>
      <c r="BM721" s="3">
        <f t="shared" si="283"/>
        <v>5411.3968886224793</v>
      </c>
      <c r="BN721" s="3">
        <f t="shared" si="284"/>
        <v>125077.30618856152</v>
      </c>
      <c r="BO721" s="3">
        <f t="shared" si="295"/>
        <v>77009.59254849884</v>
      </c>
      <c r="BP721" s="3">
        <f t="shared" si="296"/>
        <v>8335459.513137226</v>
      </c>
      <c r="BQ721" s="3">
        <f t="shared" si="285"/>
        <v>129088972.23822622</v>
      </c>
      <c r="BR721" s="3">
        <f t="shared" si="297"/>
        <v>882206371.76177382</v>
      </c>
      <c r="BS721" s="3">
        <f t="shared" si="298"/>
        <v>0</v>
      </c>
      <c r="BT721" s="3">
        <f t="shared" si="286"/>
        <v>0</v>
      </c>
      <c r="BU721" s="3">
        <f t="shared" si="287"/>
        <v>0</v>
      </c>
      <c r="BV721" s="3">
        <f t="shared" si="288"/>
        <v>0</v>
      </c>
      <c r="BW721" s="3">
        <f t="shared" si="299"/>
        <v>0</v>
      </c>
      <c r="BX721" s="3">
        <f t="shared" si="289"/>
        <v>8335459.513137226</v>
      </c>
      <c r="BY721" s="3">
        <f t="shared" si="300"/>
        <v>0</v>
      </c>
    </row>
    <row r="722" spans="1:77" x14ac:dyDescent="0.25">
      <c r="A722">
        <v>165802</v>
      </c>
      <c r="B722" t="s">
        <v>783</v>
      </c>
      <c r="C722" s="37">
        <v>42776.52847222222</v>
      </c>
      <c r="D722" s="5" t="s">
        <v>76</v>
      </c>
      <c r="E722" s="2">
        <v>397.39499999999998</v>
      </c>
      <c r="F722" s="2">
        <v>9.3870000000000005</v>
      </c>
      <c r="G722" s="2">
        <v>1.1120000000000001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12</v>
      </c>
      <c r="N722" s="2">
        <v>244.17</v>
      </c>
      <c r="O722" s="2">
        <v>0</v>
      </c>
      <c r="P722" s="2">
        <v>19.766999999999999</v>
      </c>
      <c r="Q722" s="2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12779</v>
      </c>
      <c r="Y722" s="4">
        <v>0</v>
      </c>
      <c r="Z722" s="4">
        <v>1</v>
      </c>
      <c r="AA722" s="5" t="s">
        <v>75</v>
      </c>
      <c r="AB722" s="3">
        <v>0</v>
      </c>
      <c r="AC722" s="3">
        <v>0</v>
      </c>
      <c r="AD722" s="2">
        <v>0</v>
      </c>
      <c r="AE722" s="3">
        <v>0</v>
      </c>
      <c r="AF722" s="3">
        <v>0</v>
      </c>
      <c r="AG722" s="3">
        <v>0</v>
      </c>
      <c r="AH722" s="3">
        <v>0</v>
      </c>
      <c r="AI722" s="4">
        <v>0</v>
      </c>
      <c r="AJ722" s="3">
        <v>0</v>
      </c>
      <c r="AK722" s="3">
        <v>153111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5050</v>
      </c>
      <c r="AR722" s="3">
        <v>5334</v>
      </c>
      <c r="AS722" s="3">
        <v>2975555</v>
      </c>
      <c r="AT722" s="2">
        <v>573.54899999999998</v>
      </c>
      <c r="AV722" s="5" t="s">
        <v>2031</v>
      </c>
      <c r="AX722" s="3">
        <v>0</v>
      </c>
      <c r="AZ722" s="3">
        <v>0</v>
      </c>
      <c r="BA722" s="3">
        <f t="shared" si="290"/>
        <v>6465</v>
      </c>
      <c r="BB722" s="3">
        <f t="shared" si="276"/>
        <v>5050</v>
      </c>
      <c r="BC722" s="3">
        <f t="shared" si="277"/>
        <v>5335</v>
      </c>
      <c r="BD722" s="3">
        <f t="shared" si="278"/>
        <v>6465</v>
      </c>
      <c r="BE722" s="3">
        <f t="shared" si="279"/>
        <v>2975554.3934999998</v>
      </c>
      <c r="BF722" s="3">
        <f t="shared" si="291"/>
        <v>2975554.3934999998</v>
      </c>
      <c r="BG722" s="2">
        <f t="shared" si="280"/>
        <v>573.48042307009564</v>
      </c>
      <c r="BH722" s="6">
        <f t="shared" si="281"/>
        <v>1.4999999999999999E-2</v>
      </c>
      <c r="BI722" s="3">
        <f t="shared" si="292"/>
        <v>0</v>
      </c>
      <c r="BJ722" s="3">
        <f t="shared" si="282"/>
        <v>294768937.45802915</v>
      </c>
      <c r="BK722" s="3">
        <f t="shared" si="293"/>
        <v>0</v>
      </c>
      <c r="BL722" s="3">
        <f t="shared" si="294"/>
        <v>0</v>
      </c>
      <c r="BM722" s="3">
        <f t="shared" si="283"/>
        <v>0</v>
      </c>
      <c r="BN722" s="3">
        <f t="shared" si="284"/>
        <v>0</v>
      </c>
      <c r="BO722" s="3">
        <f t="shared" si="295"/>
        <v>0</v>
      </c>
      <c r="BP722" s="3">
        <f t="shared" si="296"/>
        <v>0</v>
      </c>
      <c r="BQ722" s="3">
        <f t="shared" si="285"/>
        <v>183226995.17089555</v>
      </c>
      <c r="BR722" s="3">
        <f t="shared" si="297"/>
        <v>0</v>
      </c>
      <c r="BS722" s="3">
        <f t="shared" si="298"/>
        <v>0</v>
      </c>
      <c r="BT722" s="3">
        <f t="shared" si="286"/>
        <v>0</v>
      </c>
      <c r="BU722" s="3">
        <f t="shared" si="287"/>
        <v>0</v>
      </c>
      <c r="BV722" s="3">
        <f t="shared" si="288"/>
        <v>0</v>
      </c>
      <c r="BW722" s="3">
        <f t="shared" si="299"/>
        <v>0</v>
      </c>
      <c r="BX722" s="3">
        <f t="shared" si="289"/>
        <v>0</v>
      </c>
      <c r="BY722" s="3">
        <f t="shared" si="300"/>
        <v>2975554.3934999998</v>
      </c>
    </row>
    <row r="723" spans="1:77" x14ac:dyDescent="0.25">
      <c r="A723">
        <v>165901</v>
      </c>
      <c r="B723" t="s">
        <v>784</v>
      </c>
      <c r="C723" s="37">
        <v>42779.493055555555</v>
      </c>
      <c r="D723" s="5" t="s">
        <v>75</v>
      </c>
      <c r="E723" s="2">
        <v>21874.682000000001</v>
      </c>
      <c r="F723" s="2">
        <v>1158.501</v>
      </c>
      <c r="G723" s="2">
        <v>418.52199999999999</v>
      </c>
      <c r="H723" s="2">
        <v>4.8710000000000004</v>
      </c>
      <c r="I723" s="2">
        <v>0</v>
      </c>
      <c r="J723" s="2">
        <v>0</v>
      </c>
      <c r="K723" s="2">
        <v>0</v>
      </c>
      <c r="L723" s="2">
        <v>933.31299999999999</v>
      </c>
      <c r="M723" s="2">
        <v>1159.0889999999999</v>
      </c>
      <c r="N723" s="2">
        <v>13034.915999999999</v>
      </c>
      <c r="O723" s="2">
        <v>5.4779999999999998</v>
      </c>
      <c r="P723" s="2">
        <v>2211.953</v>
      </c>
      <c r="Q723" s="2">
        <v>0</v>
      </c>
      <c r="R723" s="3">
        <v>1632698</v>
      </c>
      <c r="S723" s="3">
        <v>0</v>
      </c>
      <c r="T723" s="3">
        <v>0</v>
      </c>
      <c r="U723" s="3">
        <v>0</v>
      </c>
      <c r="V723" s="3">
        <v>522450</v>
      </c>
      <c r="W723" s="3">
        <v>1516738</v>
      </c>
      <c r="X723" s="3">
        <v>1249975</v>
      </c>
      <c r="Y723" s="4">
        <v>1</v>
      </c>
      <c r="Z723" s="4">
        <v>1.1399999999999999</v>
      </c>
      <c r="AA723" s="5" t="s">
        <v>76</v>
      </c>
      <c r="AB723" s="3">
        <v>11213576</v>
      </c>
      <c r="AC723" s="3">
        <v>57953599</v>
      </c>
      <c r="AD723" s="2">
        <v>24409.381947400001</v>
      </c>
      <c r="AE723" s="3">
        <v>3490156662</v>
      </c>
      <c r="AF723" s="3">
        <v>210148193</v>
      </c>
      <c r="AG723" s="3">
        <v>0</v>
      </c>
      <c r="AH723" s="3">
        <v>218575136</v>
      </c>
      <c r="AI723" s="4">
        <v>1.0401</v>
      </c>
      <c r="AJ723" s="3">
        <v>20183889779</v>
      </c>
      <c r="AK723" s="3">
        <v>8810249</v>
      </c>
      <c r="AL723" s="3">
        <v>0</v>
      </c>
      <c r="AM723" s="3">
        <v>0</v>
      </c>
      <c r="AN723" s="3">
        <v>2081583</v>
      </c>
      <c r="AO723" s="3">
        <v>0</v>
      </c>
      <c r="AP723" s="3">
        <v>0</v>
      </c>
      <c r="AQ723" s="3">
        <v>5140</v>
      </c>
      <c r="AR723" s="3">
        <v>5651</v>
      </c>
      <c r="AS723" s="3">
        <v>160506827</v>
      </c>
      <c r="AT723" s="2">
        <v>29133.058999999899</v>
      </c>
      <c r="AU723" s="2">
        <v>28253.251</v>
      </c>
      <c r="AV723" s="5" t="s">
        <v>1321</v>
      </c>
      <c r="AW723" s="3">
        <v>48344029</v>
      </c>
      <c r="AX723" s="3">
        <v>0</v>
      </c>
      <c r="AY723" s="3">
        <v>835856</v>
      </c>
      <c r="AZ723" s="3">
        <v>0</v>
      </c>
      <c r="BA723" s="3">
        <f t="shared" si="290"/>
        <v>5651</v>
      </c>
      <c r="BB723" s="3">
        <f t="shared" si="276"/>
        <v>5140</v>
      </c>
      <c r="BC723" s="3">
        <f t="shared" si="277"/>
        <v>5651</v>
      </c>
      <c r="BD723" s="3">
        <f t="shared" si="278"/>
        <v>5651</v>
      </c>
      <c r="BE723" s="3">
        <f t="shared" si="279"/>
        <v>160506829.22641</v>
      </c>
      <c r="BF723" s="3">
        <f t="shared" si="291"/>
        <v>156834943.22641</v>
      </c>
      <c r="BG723" s="2">
        <f t="shared" si="280"/>
        <v>29133.05988947568</v>
      </c>
      <c r="BH723" s="6">
        <f t="shared" si="281"/>
        <v>1.4999999999999999E-2</v>
      </c>
      <c r="BI723" s="3">
        <f t="shared" si="292"/>
        <v>73742085.016612858</v>
      </c>
      <c r="BJ723" s="3">
        <f t="shared" si="282"/>
        <v>14974392783.1905</v>
      </c>
      <c r="BK723" s="3">
        <f t="shared" si="293"/>
        <v>5209496995.8094997</v>
      </c>
      <c r="BL723" s="3">
        <f t="shared" si="294"/>
        <v>54239613.478633188</v>
      </c>
      <c r="BM723" s="3">
        <f t="shared" si="283"/>
        <v>5351.6033026688283</v>
      </c>
      <c r="BN723" s="3">
        <f t="shared" si="284"/>
        <v>810816.65304428013</v>
      </c>
      <c r="BO723" s="3">
        <f t="shared" si="295"/>
        <v>516546.66404368018</v>
      </c>
      <c r="BP723" s="3">
        <f t="shared" si="296"/>
        <v>52906346.825588904</v>
      </c>
      <c r="BQ723" s="3">
        <f t="shared" si="285"/>
        <v>9308012634.687479</v>
      </c>
      <c r="BR723" s="3">
        <f t="shared" si="297"/>
        <v>10875877144.312521</v>
      </c>
      <c r="BS723" s="3">
        <f t="shared" si="298"/>
        <v>0</v>
      </c>
      <c r="BT723" s="3">
        <f t="shared" si="286"/>
        <v>0</v>
      </c>
      <c r="BU723" s="3">
        <f t="shared" si="287"/>
        <v>0</v>
      </c>
      <c r="BV723" s="3">
        <f t="shared" si="288"/>
        <v>0</v>
      </c>
      <c r="BW723" s="3">
        <f t="shared" si="299"/>
        <v>0</v>
      </c>
      <c r="BX723" s="3">
        <f t="shared" si="289"/>
        <v>52906346.825588904</v>
      </c>
      <c r="BY723" s="3">
        <f t="shared" si="300"/>
        <v>0</v>
      </c>
    </row>
    <row r="724" spans="1:77" x14ac:dyDescent="0.25">
      <c r="A724">
        <v>70908</v>
      </c>
      <c r="B724" t="s">
        <v>785</v>
      </c>
      <c r="C724" s="37">
        <v>42779.493055555555</v>
      </c>
      <c r="D724" s="5" t="s">
        <v>75</v>
      </c>
      <c r="E724" s="2">
        <v>7468.7479999999996</v>
      </c>
      <c r="F724" s="2">
        <v>624.64</v>
      </c>
      <c r="G724" s="2">
        <v>94.265000000000001</v>
      </c>
      <c r="H724" s="2">
        <v>4.0999999999999996</v>
      </c>
      <c r="I724" s="2">
        <v>0</v>
      </c>
      <c r="J724" s="2">
        <v>0</v>
      </c>
      <c r="K724" s="2">
        <v>0</v>
      </c>
      <c r="L724" s="2">
        <v>347.18</v>
      </c>
      <c r="M724" s="2">
        <v>400.94799999999998</v>
      </c>
      <c r="N724" s="2">
        <v>2229.9740000000002</v>
      </c>
      <c r="O724" s="2">
        <v>0.61399999999999999</v>
      </c>
      <c r="P724" s="2">
        <v>248.81</v>
      </c>
      <c r="Q724" s="2">
        <v>0</v>
      </c>
      <c r="R724" s="3">
        <v>619735</v>
      </c>
      <c r="S724" s="3">
        <v>0</v>
      </c>
      <c r="T724" s="3">
        <v>-35613</v>
      </c>
      <c r="U724" s="3">
        <v>-1377</v>
      </c>
      <c r="V724" s="3">
        <v>119851</v>
      </c>
      <c r="W724" s="3">
        <v>566166</v>
      </c>
      <c r="X724" s="3">
        <v>137866</v>
      </c>
      <c r="Y724" s="4">
        <v>1</v>
      </c>
      <c r="Z724" s="4">
        <v>1.1100000000000001</v>
      </c>
      <c r="AA724" s="5" t="s">
        <v>75</v>
      </c>
      <c r="AB724" s="3">
        <v>2793267</v>
      </c>
      <c r="AC724" s="3">
        <v>7830134</v>
      </c>
      <c r="AD724" s="2">
        <v>3230.2570741</v>
      </c>
      <c r="AE724" s="3">
        <v>687420049</v>
      </c>
      <c r="AF724" s="3">
        <v>32149114</v>
      </c>
      <c r="AG724" s="3">
        <v>0</v>
      </c>
      <c r="AH724" s="3">
        <v>33435079</v>
      </c>
      <c r="AI724" s="4">
        <v>1.04</v>
      </c>
      <c r="AJ724" s="3">
        <v>3169190157</v>
      </c>
      <c r="AK724" s="3">
        <v>3035338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5140</v>
      </c>
      <c r="AR724" s="3">
        <v>5541</v>
      </c>
      <c r="AS724" s="3">
        <v>52260601</v>
      </c>
      <c r="AT724" s="2">
        <v>9561.6170000000002</v>
      </c>
      <c r="AU724" s="2">
        <v>9561.6170000000002</v>
      </c>
      <c r="AV724" s="5" t="s">
        <v>1323</v>
      </c>
      <c r="AW724" s="3">
        <v>0</v>
      </c>
      <c r="AX724" s="3">
        <v>0</v>
      </c>
      <c r="AY724" s="3">
        <v>0</v>
      </c>
      <c r="AZ724" s="3">
        <v>0</v>
      </c>
      <c r="BA724" s="3">
        <f t="shared" si="290"/>
        <v>5541</v>
      </c>
      <c r="BB724" s="3">
        <f t="shared" si="276"/>
        <v>5140</v>
      </c>
      <c r="BC724" s="3">
        <f t="shared" si="277"/>
        <v>5541</v>
      </c>
      <c r="BD724" s="3">
        <f t="shared" si="278"/>
        <v>5541</v>
      </c>
      <c r="BE724" s="3">
        <f t="shared" si="279"/>
        <v>52260600.213799998</v>
      </c>
      <c r="BF724" s="3">
        <f t="shared" si="291"/>
        <v>50990461.213799998</v>
      </c>
      <c r="BG724" s="2">
        <f t="shared" si="280"/>
        <v>9561.3582411236112</v>
      </c>
      <c r="BH724" s="6">
        <f t="shared" si="281"/>
        <v>1.4999999999999999E-2</v>
      </c>
      <c r="BI724" s="3">
        <f t="shared" si="292"/>
        <v>28409262.342965256</v>
      </c>
      <c r="BJ724" s="3">
        <f t="shared" si="282"/>
        <v>4914538135.9375362</v>
      </c>
      <c r="BK724" s="3">
        <f t="shared" si="293"/>
        <v>0</v>
      </c>
      <c r="BL724" s="3">
        <f t="shared" si="294"/>
        <v>0</v>
      </c>
      <c r="BM724" s="3">
        <f t="shared" si="283"/>
        <v>0</v>
      </c>
      <c r="BN724" s="3">
        <f t="shared" si="284"/>
        <v>0</v>
      </c>
      <c r="BO724" s="3">
        <f t="shared" si="295"/>
        <v>0</v>
      </c>
      <c r="BP724" s="3">
        <f t="shared" si="296"/>
        <v>0</v>
      </c>
      <c r="BQ724" s="3">
        <f t="shared" si="285"/>
        <v>3054853958.0389938</v>
      </c>
      <c r="BR724" s="3">
        <f t="shared" si="297"/>
        <v>114336198.96100616</v>
      </c>
      <c r="BS724" s="3">
        <f t="shared" si="298"/>
        <v>0</v>
      </c>
      <c r="BT724" s="3">
        <f t="shared" si="286"/>
        <v>0</v>
      </c>
      <c r="BU724" s="3">
        <f t="shared" si="287"/>
        <v>0</v>
      </c>
      <c r="BV724" s="3">
        <f t="shared" si="288"/>
        <v>0</v>
      </c>
      <c r="BW724" s="3">
        <f t="shared" si="299"/>
        <v>0</v>
      </c>
      <c r="BX724" s="3">
        <f t="shared" si="289"/>
        <v>0</v>
      </c>
      <c r="BY724" s="3">
        <f t="shared" si="300"/>
        <v>20568698.643799998</v>
      </c>
    </row>
    <row r="725" spans="1:77" x14ac:dyDescent="0.25">
      <c r="A725">
        <v>108804</v>
      </c>
      <c r="B725" t="s">
        <v>786</v>
      </c>
      <c r="C725" s="37">
        <v>42776.52847222222</v>
      </c>
      <c r="D725" s="5" t="s">
        <v>76</v>
      </c>
      <c r="E725" s="2">
        <v>297.31200000000001</v>
      </c>
      <c r="F725" s="2">
        <v>0</v>
      </c>
      <c r="G725" s="2">
        <v>30.9</v>
      </c>
      <c r="H725" s="2">
        <v>0</v>
      </c>
      <c r="I725" s="2">
        <v>0</v>
      </c>
      <c r="J725" s="2">
        <v>0</v>
      </c>
      <c r="K725" s="2">
        <v>0</v>
      </c>
      <c r="L725" s="2">
        <v>16.093</v>
      </c>
      <c r="M725" s="2">
        <v>0</v>
      </c>
      <c r="N725" s="2">
        <v>289.17</v>
      </c>
      <c r="O725" s="2">
        <v>3.008</v>
      </c>
      <c r="P725" s="2">
        <v>30.6</v>
      </c>
      <c r="Q725" s="2">
        <v>0</v>
      </c>
      <c r="R725" s="3">
        <v>86186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19783</v>
      </c>
      <c r="Y725" s="4">
        <v>0</v>
      </c>
      <c r="Z725" s="4">
        <v>1</v>
      </c>
      <c r="AA725" s="5" t="s">
        <v>75</v>
      </c>
      <c r="AB725" s="3">
        <v>0</v>
      </c>
      <c r="AC725" s="3">
        <v>0</v>
      </c>
      <c r="AD725" s="2">
        <v>0</v>
      </c>
      <c r="AE725" s="3">
        <v>0</v>
      </c>
      <c r="AF725" s="3">
        <v>0</v>
      </c>
      <c r="AG725" s="3">
        <v>0</v>
      </c>
      <c r="AH725" s="3">
        <v>0</v>
      </c>
      <c r="AI725" s="4">
        <v>0</v>
      </c>
      <c r="AJ725" s="3">
        <v>0</v>
      </c>
      <c r="AK725" s="3">
        <v>109422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5050</v>
      </c>
      <c r="AR725" s="3">
        <v>5334</v>
      </c>
      <c r="AS725" s="3">
        <v>2809056</v>
      </c>
      <c r="AT725" s="2">
        <v>524.84299999999996</v>
      </c>
      <c r="AV725" s="5" t="s">
        <v>2031</v>
      </c>
      <c r="AX725" s="3">
        <v>0</v>
      </c>
      <c r="AZ725" s="3">
        <v>0</v>
      </c>
      <c r="BA725" s="3">
        <f t="shared" si="290"/>
        <v>6465</v>
      </c>
      <c r="BB725" s="3">
        <f t="shared" si="276"/>
        <v>5050</v>
      </c>
      <c r="BC725" s="3">
        <f t="shared" si="277"/>
        <v>5335</v>
      </c>
      <c r="BD725" s="3">
        <f t="shared" si="278"/>
        <v>6465</v>
      </c>
      <c r="BE725" s="3">
        <f t="shared" si="279"/>
        <v>2809055.4159500003</v>
      </c>
      <c r="BF725" s="3">
        <f t="shared" si="291"/>
        <v>2722869.4159500003</v>
      </c>
      <c r="BG725" s="2">
        <f t="shared" si="280"/>
        <v>524.78029238339661</v>
      </c>
      <c r="BH725" s="6">
        <f t="shared" si="281"/>
        <v>1.4999999999999999E-2</v>
      </c>
      <c r="BI725" s="3">
        <f t="shared" si="292"/>
        <v>0</v>
      </c>
      <c r="BJ725" s="3">
        <f t="shared" si="282"/>
        <v>269737070.28506583</v>
      </c>
      <c r="BK725" s="3">
        <f t="shared" si="293"/>
        <v>0</v>
      </c>
      <c r="BL725" s="3">
        <f t="shared" si="294"/>
        <v>0</v>
      </c>
      <c r="BM725" s="3">
        <f t="shared" si="283"/>
        <v>0</v>
      </c>
      <c r="BN725" s="3">
        <f t="shared" si="284"/>
        <v>0</v>
      </c>
      <c r="BO725" s="3">
        <f t="shared" si="295"/>
        <v>0</v>
      </c>
      <c r="BP725" s="3">
        <f t="shared" si="296"/>
        <v>0</v>
      </c>
      <c r="BQ725" s="3">
        <f t="shared" si="285"/>
        <v>167667303.4164952</v>
      </c>
      <c r="BR725" s="3">
        <f t="shared" si="297"/>
        <v>0</v>
      </c>
      <c r="BS725" s="3">
        <f t="shared" si="298"/>
        <v>0</v>
      </c>
      <c r="BT725" s="3">
        <f t="shared" si="286"/>
        <v>0</v>
      </c>
      <c r="BU725" s="3">
        <f t="shared" si="287"/>
        <v>0</v>
      </c>
      <c r="BV725" s="3">
        <f t="shared" si="288"/>
        <v>0</v>
      </c>
      <c r="BW725" s="3">
        <f t="shared" si="299"/>
        <v>0</v>
      </c>
      <c r="BX725" s="3">
        <f t="shared" si="289"/>
        <v>0</v>
      </c>
      <c r="BY725" s="3">
        <f t="shared" si="300"/>
        <v>2809055.4159500003</v>
      </c>
    </row>
    <row r="726" spans="1:77" x14ac:dyDescent="0.25">
      <c r="A726">
        <v>108804</v>
      </c>
      <c r="B726" t="s">
        <v>786</v>
      </c>
      <c r="C726" s="37">
        <v>42776.52847222222</v>
      </c>
      <c r="D726" s="5" t="s">
        <v>76</v>
      </c>
      <c r="E726" s="2">
        <v>297.31200000000001</v>
      </c>
      <c r="F726" s="2">
        <v>0</v>
      </c>
      <c r="G726" s="2">
        <v>30.9</v>
      </c>
      <c r="H726" s="2">
        <v>0</v>
      </c>
      <c r="I726" s="2">
        <v>0</v>
      </c>
      <c r="J726" s="2">
        <v>0</v>
      </c>
      <c r="K726" s="2">
        <v>0</v>
      </c>
      <c r="L726" s="2">
        <v>16.093</v>
      </c>
      <c r="M726" s="2">
        <v>0</v>
      </c>
      <c r="N726" s="2">
        <v>289.17</v>
      </c>
      <c r="O726" s="2">
        <v>3.008</v>
      </c>
      <c r="P726" s="2">
        <v>30.6</v>
      </c>
      <c r="Q726" s="2">
        <v>0</v>
      </c>
      <c r="R726" s="3">
        <v>86186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19783</v>
      </c>
      <c r="Y726" s="4">
        <v>0</v>
      </c>
      <c r="Z726" s="4">
        <v>1</v>
      </c>
      <c r="AA726" s="5" t="s">
        <v>75</v>
      </c>
      <c r="AB726" s="3">
        <v>0</v>
      </c>
      <c r="AC726" s="3">
        <v>0</v>
      </c>
      <c r="AD726" s="2">
        <v>0</v>
      </c>
      <c r="AE726" s="3">
        <v>0</v>
      </c>
      <c r="AF726" s="3">
        <v>0</v>
      </c>
      <c r="AG726" s="3">
        <v>0</v>
      </c>
      <c r="AH726" s="3">
        <v>0</v>
      </c>
      <c r="AI726" s="4">
        <v>0</v>
      </c>
      <c r="AJ726" s="3">
        <v>0</v>
      </c>
      <c r="AK726" s="3">
        <v>109422</v>
      </c>
      <c r="AL726" s="3">
        <v>0</v>
      </c>
      <c r="AM726" s="3">
        <v>0</v>
      </c>
      <c r="AN726" s="3">
        <v>0</v>
      </c>
      <c r="AO726" s="3">
        <v>0</v>
      </c>
      <c r="AP726" s="3">
        <v>0</v>
      </c>
      <c r="AQ726" s="3">
        <v>5050</v>
      </c>
      <c r="AR726" s="3">
        <v>5334</v>
      </c>
      <c r="AS726" s="3">
        <v>2809056</v>
      </c>
      <c r="AT726" s="2">
        <v>524.84299999999996</v>
      </c>
      <c r="AV726" s="5" t="s">
        <v>2031</v>
      </c>
      <c r="AX726" s="3">
        <v>0</v>
      </c>
      <c r="AZ726" s="3">
        <v>0</v>
      </c>
      <c r="BA726" s="3">
        <f t="shared" si="290"/>
        <v>6465</v>
      </c>
      <c r="BB726" s="3">
        <f t="shared" si="276"/>
        <v>5050</v>
      </c>
      <c r="BC726" s="3">
        <f t="shared" si="277"/>
        <v>5335</v>
      </c>
      <c r="BD726" s="3">
        <f t="shared" si="278"/>
        <v>6465</v>
      </c>
      <c r="BE726" s="3">
        <f t="shared" si="279"/>
        <v>2809055.4159500003</v>
      </c>
      <c r="BF726" s="3">
        <f t="shared" si="291"/>
        <v>2722869.4159500003</v>
      </c>
      <c r="BG726" s="2">
        <f t="shared" si="280"/>
        <v>524.78029238339661</v>
      </c>
      <c r="BH726" s="6">
        <f t="shared" si="281"/>
        <v>1.4999999999999999E-2</v>
      </c>
      <c r="BI726" s="3">
        <f t="shared" si="292"/>
        <v>0</v>
      </c>
      <c r="BJ726" s="3">
        <f t="shared" si="282"/>
        <v>269737070.28506583</v>
      </c>
      <c r="BK726" s="3">
        <f t="shared" si="293"/>
        <v>0</v>
      </c>
      <c r="BL726" s="3">
        <f t="shared" si="294"/>
        <v>0</v>
      </c>
      <c r="BM726" s="3">
        <f t="shared" si="283"/>
        <v>0</v>
      </c>
      <c r="BN726" s="3">
        <f t="shared" si="284"/>
        <v>0</v>
      </c>
      <c r="BO726" s="3">
        <f t="shared" si="295"/>
        <v>0</v>
      </c>
      <c r="BP726" s="3">
        <f t="shared" si="296"/>
        <v>0</v>
      </c>
      <c r="BQ726" s="3">
        <f t="shared" si="285"/>
        <v>167667303.4164952</v>
      </c>
      <c r="BR726" s="3">
        <f t="shared" si="297"/>
        <v>0</v>
      </c>
      <c r="BS726" s="3">
        <f t="shared" si="298"/>
        <v>0</v>
      </c>
      <c r="BT726" s="3">
        <f t="shared" si="286"/>
        <v>0</v>
      </c>
      <c r="BU726" s="3">
        <f t="shared" si="287"/>
        <v>0</v>
      </c>
      <c r="BV726" s="3">
        <f t="shared" si="288"/>
        <v>0</v>
      </c>
      <c r="BW726" s="3">
        <f t="shared" si="299"/>
        <v>0</v>
      </c>
      <c r="BX726" s="3">
        <f t="shared" si="289"/>
        <v>0</v>
      </c>
      <c r="BY726" s="3">
        <f t="shared" si="300"/>
        <v>2809055.4159500003</v>
      </c>
    </row>
    <row r="727" spans="1:77" x14ac:dyDescent="0.25">
      <c r="A727">
        <v>39905</v>
      </c>
      <c r="B727" t="s">
        <v>787</v>
      </c>
      <c r="C727" s="37">
        <v>42779.493055555555</v>
      </c>
      <c r="D727" s="5" t="s">
        <v>75</v>
      </c>
      <c r="E727" s="2">
        <v>130</v>
      </c>
      <c r="F727" s="2">
        <v>21.79</v>
      </c>
      <c r="G727" s="2">
        <v>0.4</v>
      </c>
      <c r="H727" s="2">
        <v>0</v>
      </c>
      <c r="I727" s="2">
        <v>0</v>
      </c>
      <c r="J727" s="2">
        <v>0</v>
      </c>
      <c r="K727" s="2">
        <v>0</v>
      </c>
      <c r="L727" s="2">
        <v>10</v>
      </c>
      <c r="M727" s="2">
        <v>1</v>
      </c>
      <c r="N727" s="2">
        <v>46</v>
      </c>
      <c r="O727" s="2">
        <v>0</v>
      </c>
      <c r="P727" s="2">
        <v>0</v>
      </c>
      <c r="Q727" s="2">
        <v>0</v>
      </c>
      <c r="R727" s="3">
        <v>9075</v>
      </c>
      <c r="S727" s="3">
        <v>0</v>
      </c>
      <c r="T727" s="3">
        <v>-908</v>
      </c>
      <c r="U727" s="3">
        <v>-36</v>
      </c>
      <c r="V727" s="3">
        <v>0</v>
      </c>
      <c r="W727" s="3">
        <v>27972</v>
      </c>
      <c r="X727" s="3">
        <v>0</v>
      </c>
      <c r="Y727" s="4">
        <v>1</v>
      </c>
      <c r="Z727" s="4">
        <v>1.06</v>
      </c>
      <c r="AA727" s="5" t="s">
        <v>75</v>
      </c>
      <c r="AB727" s="3">
        <v>211120</v>
      </c>
      <c r="AC727" s="3">
        <v>702018</v>
      </c>
      <c r="AD727" s="2">
        <v>299.78980150000001</v>
      </c>
      <c r="AE727" s="3">
        <v>53329995</v>
      </c>
      <c r="AF727" s="3">
        <v>852565</v>
      </c>
      <c r="AG727" s="3">
        <v>0</v>
      </c>
      <c r="AH727" s="3">
        <v>886668</v>
      </c>
      <c r="AI727" s="4">
        <v>1.04</v>
      </c>
      <c r="AJ727" s="3">
        <v>80798150</v>
      </c>
      <c r="AK727" s="3">
        <v>39297</v>
      </c>
      <c r="AL727" s="3">
        <v>0</v>
      </c>
      <c r="AM727" s="3">
        <v>0</v>
      </c>
      <c r="AN727" s="3">
        <v>20000</v>
      </c>
      <c r="AO727" s="3">
        <v>0</v>
      </c>
      <c r="AP727" s="3">
        <v>0</v>
      </c>
      <c r="AQ727" s="3">
        <v>5140</v>
      </c>
      <c r="AR727" s="3">
        <v>5359</v>
      </c>
      <c r="AS727" s="3">
        <v>1318869</v>
      </c>
      <c r="AT727" s="2">
        <v>244.46600000000001</v>
      </c>
      <c r="AU727" s="2">
        <v>244.46600000000001</v>
      </c>
      <c r="AV727" s="5" t="s">
        <v>1382</v>
      </c>
      <c r="AW727" s="3">
        <v>0</v>
      </c>
      <c r="AX727" s="3">
        <v>0</v>
      </c>
      <c r="AY727" s="3">
        <v>0</v>
      </c>
      <c r="AZ727" s="3">
        <v>0</v>
      </c>
      <c r="BA727" s="3">
        <f t="shared" si="290"/>
        <v>7328</v>
      </c>
      <c r="BB727" s="3">
        <f t="shared" si="276"/>
        <v>5140</v>
      </c>
      <c r="BC727" s="3">
        <f t="shared" si="277"/>
        <v>5359</v>
      </c>
      <c r="BD727" s="3">
        <f t="shared" si="278"/>
        <v>7328</v>
      </c>
      <c r="BE727" s="3">
        <f t="shared" si="279"/>
        <v>1318869.3999999999</v>
      </c>
      <c r="BF727" s="3">
        <f t="shared" si="291"/>
        <v>1282730.3999999999</v>
      </c>
      <c r="BG727" s="2">
        <f t="shared" si="280"/>
        <v>244.4592367180415</v>
      </c>
      <c r="BH727" s="6">
        <f t="shared" si="281"/>
        <v>1.4999999999999999E-2</v>
      </c>
      <c r="BI727" s="3">
        <f t="shared" si="292"/>
        <v>705308.11125238857</v>
      </c>
      <c r="BJ727" s="3">
        <f t="shared" si="282"/>
        <v>125652047.67307332</v>
      </c>
      <c r="BK727" s="3">
        <f t="shared" si="293"/>
        <v>0</v>
      </c>
      <c r="BL727" s="3">
        <f t="shared" si="294"/>
        <v>0</v>
      </c>
      <c r="BM727" s="3">
        <f t="shared" si="283"/>
        <v>0</v>
      </c>
      <c r="BN727" s="3">
        <f t="shared" si="284"/>
        <v>0</v>
      </c>
      <c r="BO727" s="3">
        <f t="shared" si="295"/>
        <v>0</v>
      </c>
      <c r="BP727" s="3">
        <f t="shared" si="296"/>
        <v>0</v>
      </c>
      <c r="BQ727" s="3">
        <f t="shared" si="285"/>
        <v>78104726.131414264</v>
      </c>
      <c r="BR727" s="3">
        <f t="shared" si="297"/>
        <v>2693423.8685857356</v>
      </c>
      <c r="BS727" s="3">
        <f t="shared" si="298"/>
        <v>0</v>
      </c>
      <c r="BT727" s="3">
        <f t="shared" si="286"/>
        <v>0</v>
      </c>
      <c r="BU727" s="3">
        <f t="shared" si="287"/>
        <v>0</v>
      </c>
      <c r="BV727" s="3">
        <f t="shared" si="288"/>
        <v>0</v>
      </c>
      <c r="BW727" s="3">
        <f t="shared" si="299"/>
        <v>0</v>
      </c>
      <c r="BX727" s="3">
        <f t="shared" si="289"/>
        <v>0</v>
      </c>
      <c r="BY727" s="3">
        <f t="shared" si="300"/>
        <v>510887.89999999991</v>
      </c>
    </row>
    <row r="728" spans="1:77" x14ac:dyDescent="0.25">
      <c r="A728">
        <v>161903</v>
      </c>
      <c r="B728" t="s">
        <v>787</v>
      </c>
      <c r="C728" s="37">
        <v>42779.493055555555</v>
      </c>
      <c r="D728" s="5" t="s">
        <v>75</v>
      </c>
      <c r="E728" s="2">
        <v>6982.174</v>
      </c>
      <c r="F728" s="2">
        <v>458.75</v>
      </c>
      <c r="G728" s="2">
        <v>137.27000000000001</v>
      </c>
      <c r="H728" s="2">
        <v>5.0030000000000001</v>
      </c>
      <c r="I728" s="2">
        <v>0</v>
      </c>
      <c r="J728" s="2">
        <v>0</v>
      </c>
      <c r="K728" s="2">
        <v>0</v>
      </c>
      <c r="L728" s="2">
        <v>536.02800000000002</v>
      </c>
      <c r="M728" s="2">
        <v>379.20699999999999</v>
      </c>
      <c r="N728" s="2">
        <v>2625.9090000000001</v>
      </c>
      <c r="O728" s="2">
        <v>0.61</v>
      </c>
      <c r="P728" s="2">
        <v>267.351</v>
      </c>
      <c r="Q728" s="2">
        <v>0</v>
      </c>
      <c r="R728" s="3">
        <v>632497</v>
      </c>
      <c r="S728" s="3">
        <v>0</v>
      </c>
      <c r="T728" s="3">
        <v>-48530</v>
      </c>
      <c r="U728" s="3">
        <v>-1876</v>
      </c>
      <c r="V728" s="3">
        <v>0</v>
      </c>
      <c r="W728" s="3">
        <v>477160</v>
      </c>
      <c r="X728" s="3">
        <v>132847</v>
      </c>
      <c r="Y728" s="4">
        <v>0.91469999999999996</v>
      </c>
      <c r="Z728" s="4">
        <v>1.08</v>
      </c>
      <c r="AA728" s="5" t="s">
        <v>75</v>
      </c>
      <c r="AB728" s="3">
        <v>2784647</v>
      </c>
      <c r="AC728" s="3">
        <v>12985591</v>
      </c>
      <c r="AD728" s="2">
        <v>5763.1912370999999</v>
      </c>
      <c r="AE728" s="3">
        <v>963803773</v>
      </c>
      <c r="AF728" s="3">
        <v>41949609</v>
      </c>
      <c r="AG728" s="3">
        <v>2994763</v>
      </c>
      <c r="AH728" s="3">
        <v>47696068</v>
      </c>
      <c r="AI728" s="4">
        <v>1.04</v>
      </c>
      <c r="AJ728" s="3">
        <v>4318731738</v>
      </c>
      <c r="AK728" s="3">
        <v>2911583</v>
      </c>
      <c r="AL728" s="3">
        <v>0</v>
      </c>
      <c r="AM728" s="3">
        <v>0</v>
      </c>
      <c r="AN728" s="3">
        <v>660000</v>
      </c>
      <c r="AO728" s="3">
        <v>0</v>
      </c>
      <c r="AP728" s="3">
        <v>0</v>
      </c>
      <c r="AQ728" s="3">
        <v>4702</v>
      </c>
      <c r="AR728" s="3">
        <v>4969</v>
      </c>
      <c r="AS728" s="3">
        <v>45454598</v>
      </c>
      <c r="AT728" s="2">
        <v>9188.5759999999991</v>
      </c>
      <c r="AU728" s="2">
        <v>9143.0619999999999</v>
      </c>
      <c r="AV728" s="5" t="s">
        <v>1769</v>
      </c>
      <c r="AW728" s="3">
        <v>0</v>
      </c>
      <c r="AX728" s="3">
        <v>906484</v>
      </c>
      <c r="AY728" s="3">
        <v>0</v>
      </c>
      <c r="AZ728" s="3">
        <v>38323</v>
      </c>
      <c r="BA728" s="3">
        <f t="shared" si="290"/>
        <v>4969</v>
      </c>
      <c r="BB728" s="3">
        <f t="shared" si="276"/>
        <v>4702</v>
      </c>
      <c r="BC728" s="3">
        <f t="shared" si="277"/>
        <v>4969</v>
      </c>
      <c r="BD728" s="3">
        <f t="shared" si="278"/>
        <v>4969</v>
      </c>
      <c r="BE728" s="3">
        <f t="shared" si="279"/>
        <v>45454595.858159997</v>
      </c>
      <c r="BF728" s="3">
        <f t="shared" si="291"/>
        <v>44393468.858159997</v>
      </c>
      <c r="BG728" s="2">
        <f t="shared" si="280"/>
        <v>9187.7431938346399</v>
      </c>
      <c r="BH728" s="6">
        <f t="shared" si="281"/>
        <v>1.4999999999999999E-2</v>
      </c>
      <c r="BI728" s="3">
        <f t="shared" si="292"/>
        <v>22229504.791242819</v>
      </c>
      <c r="BJ728" s="3">
        <f t="shared" si="282"/>
        <v>4722500001.6310053</v>
      </c>
      <c r="BK728" s="3">
        <f t="shared" si="293"/>
        <v>0</v>
      </c>
      <c r="BL728" s="3">
        <f t="shared" si="294"/>
        <v>0</v>
      </c>
      <c r="BM728" s="3">
        <f t="shared" si="283"/>
        <v>0</v>
      </c>
      <c r="BN728" s="3">
        <f t="shared" si="284"/>
        <v>0</v>
      </c>
      <c r="BO728" s="3">
        <f t="shared" si="295"/>
        <v>0</v>
      </c>
      <c r="BP728" s="3">
        <f t="shared" si="296"/>
        <v>0</v>
      </c>
      <c r="BQ728" s="3">
        <f t="shared" si="285"/>
        <v>2935483950.4301677</v>
      </c>
      <c r="BR728" s="3">
        <f t="shared" si="297"/>
        <v>1383247787.5698323</v>
      </c>
      <c r="BS728" s="3">
        <f t="shared" si="298"/>
        <v>959193.47284218692</v>
      </c>
      <c r="BT728" s="3">
        <f t="shared" si="286"/>
        <v>221.55272347226304</v>
      </c>
      <c r="BU728" s="3">
        <f t="shared" si="287"/>
        <v>38323</v>
      </c>
      <c r="BV728" s="3">
        <f t="shared" si="288"/>
        <v>13272.953486980172</v>
      </c>
      <c r="BW728" s="3">
        <f t="shared" si="299"/>
        <v>907597.51935520675</v>
      </c>
      <c r="BX728" s="3">
        <f t="shared" si="289"/>
        <v>907597.51935520675</v>
      </c>
      <c r="BY728" s="3">
        <f t="shared" si="300"/>
        <v>5951156.6506739929</v>
      </c>
    </row>
    <row r="729" spans="1:77" x14ac:dyDescent="0.25">
      <c r="A729">
        <v>166903</v>
      </c>
      <c r="B729" t="s">
        <v>788</v>
      </c>
      <c r="C729" s="37">
        <v>42779.493055555555</v>
      </c>
      <c r="D729" s="5" t="s">
        <v>75</v>
      </c>
      <c r="E729" s="2">
        <v>364.79700000000003</v>
      </c>
      <c r="F729" s="2">
        <v>22.960999999999999</v>
      </c>
      <c r="G729" s="2">
        <v>20.242000000000001</v>
      </c>
      <c r="H729" s="2">
        <v>0</v>
      </c>
      <c r="I729" s="2">
        <v>0</v>
      </c>
      <c r="J729" s="2">
        <v>0</v>
      </c>
      <c r="K729" s="2">
        <v>0</v>
      </c>
      <c r="L729" s="2">
        <v>48.841999999999999</v>
      </c>
      <c r="M729" s="2">
        <v>10.282</v>
      </c>
      <c r="N729" s="2">
        <v>266.24099999999999</v>
      </c>
      <c r="O729" s="2">
        <v>0</v>
      </c>
      <c r="P729" s="2">
        <v>19.831</v>
      </c>
      <c r="Q729" s="2">
        <v>0</v>
      </c>
      <c r="R729" s="3">
        <v>40945</v>
      </c>
      <c r="S729" s="3">
        <v>0</v>
      </c>
      <c r="T729" s="3">
        <v>-1010</v>
      </c>
      <c r="U729" s="3">
        <v>-40</v>
      </c>
      <c r="V729" s="3">
        <v>10116</v>
      </c>
      <c r="W729" s="3">
        <v>38783</v>
      </c>
      <c r="X729" s="3">
        <v>13909</v>
      </c>
      <c r="Y729" s="4">
        <v>1</v>
      </c>
      <c r="Z729" s="4">
        <v>1.06</v>
      </c>
      <c r="AA729" s="5" t="s">
        <v>75</v>
      </c>
      <c r="AB729" s="3">
        <v>127966</v>
      </c>
      <c r="AC729" s="3">
        <v>1312527</v>
      </c>
      <c r="AD729" s="2">
        <v>474.83266889999999</v>
      </c>
      <c r="AE729" s="3">
        <v>36111764</v>
      </c>
      <c r="AF729" s="3">
        <v>866556</v>
      </c>
      <c r="AG729" s="3">
        <v>95321</v>
      </c>
      <c r="AH729" s="3">
        <v>1013870</v>
      </c>
      <c r="AI729" s="4">
        <v>1.17</v>
      </c>
      <c r="AJ729" s="3">
        <v>89881092</v>
      </c>
      <c r="AK729" s="3">
        <v>155859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5140</v>
      </c>
      <c r="AR729" s="3">
        <v>5359</v>
      </c>
      <c r="AS729" s="3">
        <v>3823229</v>
      </c>
      <c r="AT729" s="2">
        <v>711.69799999999998</v>
      </c>
      <c r="AV729" s="5" t="s">
        <v>1786</v>
      </c>
      <c r="BA729" s="3">
        <f t="shared" si="290"/>
        <v>7014</v>
      </c>
      <c r="BB729" s="3">
        <f t="shared" si="276"/>
        <v>5140</v>
      </c>
      <c r="BC729" s="3">
        <f t="shared" si="277"/>
        <v>5359</v>
      </c>
      <c r="BD729" s="3">
        <f t="shared" si="278"/>
        <v>7014</v>
      </c>
      <c r="BE729" s="3">
        <f t="shared" si="279"/>
        <v>3823230.2445600005</v>
      </c>
      <c r="BF729" s="3">
        <f t="shared" si="291"/>
        <v>3734396.2445600005</v>
      </c>
      <c r="BG729" s="2">
        <f t="shared" si="280"/>
        <v>711.69098007489208</v>
      </c>
      <c r="BH729" s="6">
        <f t="shared" si="281"/>
        <v>1.4999999999999999E-2</v>
      </c>
      <c r="BI729" s="3">
        <f t="shared" si="292"/>
        <v>2003187.6328611569</v>
      </c>
      <c r="BJ729" s="3">
        <f t="shared" si="282"/>
        <v>365809163.75849456</v>
      </c>
      <c r="BK729" s="3">
        <f t="shared" si="293"/>
        <v>0</v>
      </c>
      <c r="BL729" s="3">
        <f t="shared" si="294"/>
        <v>0</v>
      </c>
      <c r="BM729" s="3">
        <f t="shared" si="283"/>
        <v>0</v>
      </c>
      <c r="BN729" s="3">
        <f t="shared" si="284"/>
        <v>0</v>
      </c>
      <c r="BO729" s="3">
        <f t="shared" si="295"/>
        <v>0</v>
      </c>
      <c r="BP729" s="3">
        <f t="shared" si="296"/>
        <v>0</v>
      </c>
      <c r="BQ729" s="3">
        <f t="shared" si="285"/>
        <v>227385268.13392803</v>
      </c>
      <c r="BR729" s="3">
        <f t="shared" si="297"/>
        <v>0</v>
      </c>
      <c r="BS729" s="3">
        <f t="shared" si="298"/>
        <v>0</v>
      </c>
      <c r="BT729" s="3">
        <f t="shared" si="286"/>
        <v>0</v>
      </c>
      <c r="BU729" s="3">
        <f t="shared" si="287"/>
        <v>0</v>
      </c>
      <c r="BV729" s="3">
        <f t="shared" si="288"/>
        <v>0</v>
      </c>
      <c r="BW729" s="3">
        <f t="shared" si="299"/>
        <v>0</v>
      </c>
      <c r="BX729" s="3">
        <f t="shared" si="289"/>
        <v>0</v>
      </c>
      <c r="BY729" s="3">
        <f t="shared" si="300"/>
        <v>2924419.3245600006</v>
      </c>
    </row>
    <row r="730" spans="1:77" x14ac:dyDescent="0.25">
      <c r="A730">
        <v>175910</v>
      </c>
      <c r="B730" t="s">
        <v>789</v>
      </c>
      <c r="C730" s="37">
        <v>42779.493055555555</v>
      </c>
      <c r="D730" s="5" t="s">
        <v>75</v>
      </c>
      <c r="E730" s="2">
        <v>605.36</v>
      </c>
      <c r="F730" s="2">
        <v>23.12</v>
      </c>
      <c r="G730" s="2">
        <v>20.189</v>
      </c>
      <c r="H730" s="2">
        <v>4.9569999999999999</v>
      </c>
      <c r="I730" s="2">
        <v>0</v>
      </c>
      <c r="J730" s="2">
        <v>0</v>
      </c>
      <c r="K730" s="2">
        <v>0</v>
      </c>
      <c r="L730" s="2">
        <v>42.563000000000002</v>
      </c>
      <c r="M730" s="2">
        <v>33.012</v>
      </c>
      <c r="N730" s="2">
        <v>302.5</v>
      </c>
      <c r="O730" s="2">
        <v>0</v>
      </c>
      <c r="P730" s="2">
        <v>14.666</v>
      </c>
      <c r="Q730" s="2">
        <v>0</v>
      </c>
      <c r="R730" s="3">
        <v>61014</v>
      </c>
      <c r="S730" s="3">
        <v>0</v>
      </c>
      <c r="T730" s="3">
        <v>-4506</v>
      </c>
      <c r="U730" s="3">
        <v>-175</v>
      </c>
      <c r="V730" s="3">
        <v>0</v>
      </c>
      <c r="W730" s="3">
        <v>73869</v>
      </c>
      <c r="X730" s="3">
        <v>8565</v>
      </c>
      <c r="Y730" s="4">
        <v>0.88470000000000004</v>
      </c>
      <c r="Z730" s="4">
        <v>1.04</v>
      </c>
      <c r="AA730" s="5" t="s">
        <v>75</v>
      </c>
      <c r="AB730" s="3">
        <v>518034</v>
      </c>
      <c r="AC730" s="3">
        <v>1304923</v>
      </c>
      <c r="AD730" s="2">
        <v>442.61009999999999</v>
      </c>
      <c r="AE730" s="3">
        <v>106897354</v>
      </c>
      <c r="AF730" s="3">
        <v>3843796</v>
      </c>
      <c r="AG730" s="3">
        <v>414488</v>
      </c>
      <c r="AH730" s="3">
        <v>4518969</v>
      </c>
      <c r="AI730" s="4">
        <v>1.0401</v>
      </c>
      <c r="AJ730" s="3">
        <v>400937151</v>
      </c>
      <c r="AK730" s="3">
        <v>263250</v>
      </c>
      <c r="AL730" s="3">
        <v>0</v>
      </c>
      <c r="AM730" s="3">
        <v>0</v>
      </c>
      <c r="AN730" s="3">
        <v>87820</v>
      </c>
      <c r="AO730" s="3">
        <v>0</v>
      </c>
      <c r="AP730" s="3">
        <v>0</v>
      </c>
      <c r="AQ730" s="3">
        <v>4547</v>
      </c>
      <c r="AR730" s="3">
        <v>4677</v>
      </c>
      <c r="AS730" s="3">
        <v>4766602</v>
      </c>
      <c r="AT730" s="2">
        <v>1005.45</v>
      </c>
      <c r="AU730" s="2">
        <v>1051.576</v>
      </c>
      <c r="AV730" s="5" t="s">
        <v>1810</v>
      </c>
      <c r="AW730" s="3">
        <v>0</v>
      </c>
      <c r="AX730" s="3">
        <v>56423</v>
      </c>
      <c r="AY730" s="3">
        <v>0</v>
      </c>
      <c r="AZ730" s="3">
        <v>2400</v>
      </c>
      <c r="BA730" s="3">
        <f t="shared" si="290"/>
        <v>5840</v>
      </c>
      <c r="BB730" s="3">
        <f t="shared" si="276"/>
        <v>4547</v>
      </c>
      <c r="BC730" s="3">
        <f t="shared" si="277"/>
        <v>4677</v>
      </c>
      <c r="BD730" s="3">
        <f t="shared" si="278"/>
        <v>5840</v>
      </c>
      <c r="BE730" s="3">
        <f t="shared" si="279"/>
        <v>4766601.3015999999</v>
      </c>
      <c r="BF730" s="3">
        <f t="shared" si="291"/>
        <v>4636224.3015999999</v>
      </c>
      <c r="BG730" s="2">
        <f t="shared" si="280"/>
        <v>1005.4521649458563</v>
      </c>
      <c r="BH730" s="6">
        <f t="shared" si="281"/>
        <v>1.4999999999999999E-2</v>
      </c>
      <c r="BI730" s="3">
        <f t="shared" si="292"/>
        <v>3877857.6300635785</v>
      </c>
      <c r="BJ730" s="3">
        <f t="shared" si="282"/>
        <v>516802412.78217018</v>
      </c>
      <c r="BK730" s="3">
        <f t="shared" si="293"/>
        <v>0</v>
      </c>
      <c r="BL730" s="3">
        <f t="shared" si="294"/>
        <v>0</v>
      </c>
      <c r="BM730" s="3">
        <f t="shared" si="283"/>
        <v>0</v>
      </c>
      <c r="BN730" s="3">
        <f t="shared" si="284"/>
        <v>0</v>
      </c>
      <c r="BO730" s="3">
        <f t="shared" si="295"/>
        <v>0</v>
      </c>
      <c r="BP730" s="3">
        <f t="shared" si="296"/>
        <v>0</v>
      </c>
      <c r="BQ730" s="3">
        <f t="shared" si="285"/>
        <v>321241966.70020109</v>
      </c>
      <c r="BR730" s="3">
        <f t="shared" si="297"/>
        <v>79695184.299798906</v>
      </c>
      <c r="BS730" s="3">
        <f t="shared" si="298"/>
        <v>82388.717203348031</v>
      </c>
      <c r="BT730" s="3">
        <f t="shared" si="286"/>
        <v>330.29844121379512</v>
      </c>
      <c r="BU730" s="3">
        <f t="shared" si="287"/>
        <v>2400</v>
      </c>
      <c r="BV730" s="3">
        <f t="shared" si="288"/>
        <v>1601.1123654085752</v>
      </c>
      <c r="BW730" s="3">
        <f t="shared" si="299"/>
        <v>78387.604837939449</v>
      </c>
      <c r="BX730" s="3">
        <f t="shared" si="289"/>
        <v>78387.604837939449</v>
      </c>
      <c r="BY730" s="3">
        <f t="shared" si="300"/>
        <v>1219510.3267029999</v>
      </c>
    </row>
    <row r="731" spans="1:77" x14ac:dyDescent="0.25">
      <c r="A731">
        <v>200902</v>
      </c>
      <c r="B731" t="s">
        <v>790</v>
      </c>
      <c r="C731" s="37">
        <v>42779.493055555555</v>
      </c>
      <c r="D731" s="5" t="s">
        <v>75</v>
      </c>
      <c r="E731" s="2">
        <v>396.44600000000003</v>
      </c>
      <c r="F731" s="2">
        <v>40.081000000000003</v>
      </c>
      <c r="G731" s="2">
        <v>3.2759999999999998</v>
      </c>
      <c r="H731" s="2">
        <v>0</v>
      </c>
      <c r="I731" s="2">
        <v>0</v>
      </c>
      <c r="J731" s="2">
        <v>0</v>
      </c>
      <c r="K731" s="2">
        <v>0</v>
      </c>
      <c r="L731" s="2">
        <v>26.928999999999998</v>
      </c>
      <c r="M731" s="2">
        <v>21.81</v>
      </c>
      <c r="N731" s="2">
        <v>192.42099999999999</v>
      </c>
      <c r="O731" s="2">
        <v>0</v>
      </c>
      <c r="P731" s="2">
        <v>20.788</v>
      </c>
      <c r="Q731" s="2">
        <v>0</v>
      </c>
      <c r="R731" s="3">
        <v>35602</v>
      </c>
      <c r="S731" s="3">
        <v>0</v>
      </c>
      <c r="T731" s="3">
        <v>-836</v>
      </c>
      <c r="U731" s="3">
        <v>-33</v>
      </c>
      <c r="V731" s="3">
        <v>0</v>
      </c>
      <c r="W731" s="3">
        <v>33595</v>
      </c>
      <c r="X731" s="3">
        <v>14392</v>
      </c>
      <c r="Y731" s="4">
        <v>1</v>
      </c>
      <c r="Z731" s="4">
        <v>1.05</v>
      </c>
      <c r="AA731" s="5" t="s">
        <v>75</v>
      </c>
      <c r="AB731" s="3">
        <v>0</v>
      </c>
      <c r="AC731" s="3">
        <v>1572716</v>
      </c>
      <c r="AD731" s="2">
        <v>543.06462180000005</v>
      </c>
      <c r="AE731" s="3">
        <v>29710412</v>
      </c>
      <c r="AF731" s="3">
        <v>796421</v>
      </c>
      <c r="AG731" s="3">
        <v>87607</v>
      </c>
      <c r="AH731" s="3">
        <v>931813</v>
      </c>
      <c r="AI731" s="4">
        <v>1.17</v>
      </c>
      <c r="AJ731" s="3">
        <v>74320699</v>
      </c>
      <c r="AK731" s="3">
        <v>156038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5140</v>
      </c>
      <c r="AR731" s="3">
        <v>5322</v>
      </c>
      <c r="AS731" s="3">
        <v>3665970</v>
      </c>
      <c r="AT731" s="2">
        <v>687.96199999999999</v>
      </c>
      <c r="AV731" s="5" t="s">
        <v>1871</v>
      </c>
      <c r="BA731" s="3">
        <f t="shared" si="290"/>
        <v>6923</v>
      </c>
      <c r="BB731" s="3">
        <f t="shared" si="276"/>
        <v>5140</v>
      </c>
      <c r="BC731" s="3">
        <f t="shared" si="277"/>
        <v>5322</v>
      </c>
      <c r="BD731" s="3">
        <f t="shared" si="278"/>
        <v>6923</v>
      </c>
      <c r="BE731" s="3">
        <f t="shared" si="279"/>
        <v>3665968.4488500007</v>
      </c>
      <c r="BF731" s="3">
        <f t="shared" si="291"/>
        <v>3597607.4488500007</v>
      </c>
      <c r="BG731" s="2">
        <f t="shared" si="280"/>
        <v>687.95574953296989</v>
      </c>
      <c r="BH731" s="6">
        <f t="shared" si="281"/>
        <v>1.4999999999999999E-2</v>
      </c>
      <c r="BI731" s="3">
        <f t="shared" si="292"/>
        <v>1836282.9341023108</v>
      </c>
      <c r="BJ731" s="3">
        <f t="shared" si="282"/>
        <v>353609255.25994653</v>
      </c>
      <c r="BK731" s="3">
        <f t="shared" si="293"/>
        <v>0</v>
      </c>
      <c r="BL731" s="3">
        <f t="shared" si="294"/>
        <v>0</v>
      </c>
      <c r="BM731" s="3">
        <f t="shared" si="283"/>
        <v>0</v>
      </c>
      <c r="BN731" s="3">
        <f t="shared" si="284"/>
        <v>0</v>
      </c>
      <c r="BO731" s="3">
        <f t="shared" si="295"/>
        <v>0</v>
      </c>
      <c r="BP731" s="3">
        <f t="shared" si="296"/>
        <v>0</v>
      </c>
      <c r="BQ731" s="3">
        <f t="shared" si="285"/>
        <v>219801861.97578388</v>
      </c>
      <c r="BR731" s="3">
        <f t="shared" si="297"/>
        <v>0</v>
      </c>
      <c r="BS731" s="3">
        <f t="shared" si="298"/>
        <v>0</v>
      </c>
      <c r="BT731" s="3">
        <f t="shared" si="286"/>
        <v>0</v>
      </c>
      <c r="BU731" s="3">
        <f t="shared" si="287"/>
        <v>0</v>
      </c>
      <c r="BV731" s="3">
        <f t="shared" si="288"/>
        <v>0</v>
      </c>
      <c r="BW731" s="3">
        <f t="shared" si="299"/>
        <v>0</v>
      </c>
      <c r="BX731" s="3">
        <f t="shared" si="289"/>
        <v>0</v>
      </c>
      <c r="BY731" s="3">
        <f t="shared" si="300"/>
        <v>2922761.458850001</v>
      </c>
    </row>
    <row r="732" spans="1:77" x14ac:dyDescent="0.25">
      <c r="A732">
        <v>70909</v>
      </c>
      <c r="B732" t="s">
        <v>791</v>
      </c>
      <c r="C732" s="37">
        <v>42776.52847222222</v>
      </c>
      <c r="D732" s="5" t="s">
        <v>75</v>
      </c>
      <c r="E732" s="2">
        <v>208.54</v>
      </c>
      <c r="F732" s="2">
        <v>25.4</v>
      </c>
      <c r="G732" s="2">
        <v>6</v>
      </c>
      <c r="H732" s="2">
        <v>0</v>
      </c>
      <c r="I732" s="2">
        <v>0</v>
      </c>
      <c r="J732" s="2">
        <v>0</v>
      </c>
      <c r="K732" s="2">
        <v>0</v>
      </c>
      <c r="L732" s="2">
        <v>8</v>
      </c>
      <c r="M732" s="2">
        <v>9</v>
      </c>
      <c r="N732" s="2">
        <v>202</v>
      </c>
      <c r="O732" s="2">
        <v>0</v>
      </c>
      <c r="P732" s="2">
        <v>18</v>
      </c>
      <c r="Q732" s="2">
        <v>0</v>
      </c>
      <c r="R732" s="3">
        <v>16500</v>
      </c>
      <c r="S732" s="3">
        <v>0</v>
      </c>
      <c r="T732" s="3">
        <v>-866</v>
      </c>
      <c r="U732" s="3">
        <v>-34</v>
      </c>
      <c r="V732" s="3">
        <v>0</v>
      </c>
      <c r="W732" s="3">
        <v>12023</v>
      </c>
      <c r="X732" s="3">
        <v>13356</v>
      </c>
      <c r="Y732" s="4">
        <v>1</v>
      </c>
      <c r="Z732" s="4">
        <v>1.1000000000000001</v>
      </c>
      <c r="AA732" s="5" t="s">
        <v>75</v>
      </c>
      <c r="AB732" s="3">
        <v>0</v>
      </c>
      <c r="AC732" s="3">
        <v>932672</v>
      </c>
      <c r="AD732" s="2">
        <v>399.11319170000002</v>
      </c>
      <c r="AE732" s="3">
        <v>22054347</v>
      </c>
      <c r="AF732" s="3">
        <v>828805</v>
      </c>
      <c r="AG732" s="3">
        <v>91169</v>
      </c>
      <c r="AH732" s="3">
        <v>969702</v>
      </c>
      <c r="AI732" s="4">
        <v>1.17</v>
      </c>
      <c r="AJ732" s="3">
        <v>76992921</v>
      </c>
      <c r="AK732" s="3">
        <v>92853</v>
      </c>
      <c r="AL732" s="3">
        <v>0</v>
      </c>
      <c r="AM732" s="3">
        <v>0</v>
      </c>
      <c r="AN732" s="3">
        <v>0</v>
      </c>
      <c r="AO732" s="3">
        <v>0</v>
      </c>
      <c r="AP732" s="3">
        <v>0</v>
      </c>
      <c r="AQ732" s="3">
        <v>5140</v>
      </c>
      <c r="AR732" s="3">
        <v>5505</v>
      </c>
      <c r="AS732" s="3">
        <v>2213704</v>
      </c>
      <c r="AT732" s="2">
        <v>411.20800000000003</v>
      </c>
      <c r="AV732" s="5" t="s">
        <v>1493</v>
      </c>
      <c r="BA732" s="3">
        <f t="shared" si="290"/>
        <v>7420</v>
      </c>
      <c r="BB732" s="3">
        <f t="shared" si="276"/>
        <v>5140</v>
      </c>
      <c r="BC732" s="3">
        <f t="shared" si="277"/>
        <v>5505</v>
      </c>
      <c r="BD732" s="3">
        <f t="shared" si="278"/>
        <v>7420</v>
      </c>
      <c r="BE732" s="3">
        <f t="shared" si="279"/>
        <v>2213703.4000000004</v>
      </c>
      <c r="BF732" s="3">
        <f t="shared" si="291"/>
        <v>2186046.4000000004</v>
      </c>
      <c r="BG732" s="2">
        <f t="shared" si="280"/>
        <v>411.2014180246469</v>
      </c>
      <c r="BH732" s="6">
        <f t="shared" si="281"/>
        <v>1.4999999999999999E-2</v>
      </c>
      <c r="BI732" s="3">
        <f t="shared" si="292"/>
        <v>868067.50307412446</v>
      </c>
      <c r="BJ732" s="3">
        <f t="shared" si="282"/>
        <v>211357528.86466852</v>
      </c>
      <c r="BK732" s="3">
        <f t="shared" si="293"/>
        <v>0</v>
      </c>
      <c r="BL732" s="3">
        <f t="shared" si="294"/>
        <v>0</v>
      </c>
      <c r="BM732" s="3">
        <f t="shared" si="283"/>
        <v>0</v>
      </c>
      <c r="BN732" s="3">
        <f t="shared" si="284"/>
        <v>0</v>
      </c>
      <c r="BO732" s="3">
        <f t="shared" si="295"/>
        <v>0</v>
      </c>
      <c r="BP732" s="3">
        <f t="shared" si="296"/>
        <v>0</v>
      </c>
      <c r="BQ732" s="3">
        <f t="shared" si="285"/>
        <v>131378853.05887468</v>
      </c>
      <c r="BR732" s="3">
        <f t="shared" si="297"/>
        <v>0</v>
      </c>
      <c r="BS732" s="3">
        <f t="shared" si="298"/>
        <v>0</v>
      </c>
      <c r="BT732" s="3">
        <f t="shared" si="286"/>
        <v>0</v>
      </c>
      <c r="BU732" s="3">
        <f t="shared" si="287"/>
        <v>0</v>
      </c>
      <c r="BV732" s="3">
        <f t="shared" si="288"/>
        <v>0</v>
      </c>
      <c r="BW732" s="3">
        <f t="shared" si="299"/>
        <v>0</v>
      </c>
      <c r="BX732" s="3">
        <f t="shared" si="289"/>
        <v>0</v>
      </c>
      <c r="BY732" s="3">
        <f t="shared" si="300"/>
        <v>1443774.1900000004</v>
      </c>
    </row>
    <row r="733" spans="1:77" x14ac:dyDescent="0.25">
      <c r="A733">
        <v>112907</v>
      </c>
      <c r="B733" t="s">
        <v>792</v>
      </c>
      <c r="C733" s="37">
        <v>42779.493055555555</v>
      </c>
      <c r="D733" s="5" t="s">
        <v>75</v>
      </c>
      <c r="E733" s="2">
        <v>185.392</v>
      </c>
      <c r="F733" s="2">
        <v>12.342000000000001</v>
      </c>
      <c r="G733" s="2">
        <v>8.875</v>
      </c>
      <c r="H733" s="2">
        <v>0</v>
      </c>
      <c r="I733" s="2">
        <v>0</v>
      </c>
      <c r="J733" s="2">
        <v>0</v>
      </c>
      <c r="K733" s="2">
        <v>0</v>
      </c>
      <c r="L733" s="2">
        <v>21.702000000000002</v>
      </c>
      <c r="M733" s="2">
        <v>3.7909999999999999</v>
      </c>
      <c r="N733" s="2">
        <v>153.55099999999999</v>
      </c>
      <c r="O733" s="2">
        <v>0</v>
      </c>
      <c r="P733" s="2">
        <v>19.065000000000001</v>
      </c>
      <c r="Q733" s="2">
        <v>0</v>
      </c>
      <c r="R733" s="3">
        <v>17512</v>
      </c>
      <c r="S733" s="3">
        <v>0</v>
      </c>
      <c r="T733" s="3">
        <v>-555</v>
      </c>
      <c r="U733" s="3">
        <v>-22</v>
      </c>
      <c r="V733" s="3">
        <v>0</v>
      </c>
      <c r="W733" s="3">
        <v>22018</v>
      </c>
      <c r="X733" s="3">
        <v>13641</v>
      </c>
      <c r="Y733" s="4">
        <v>1</v>
      </c>
      <c r="Z733" s="4">
        <v>1.04</v>
      </c>
      <c r="AA733" s="5" t="s">
        <v>75</v>
      </c>
      <c r="AB733" s="3">
        <v>84308</v>
      </c>
      <c r="AC733" s="3">
        <v>709128</v>
      </c>
      <c r="AD733" s="2">
        <v>280.69509540000001</v>
      </c>
      <c r="AE733" s="3">
        <v>25746926</v>
      </c>
      <c r="AF733" s="3">
        <v>536082</v>
      </c>
      <c r="AG733" s="3">
        <v>58969</v>
      </c>
      <c r="AH733" s="3">
        <v>627216</v>
      </c>
      <c r="AI733" s="4">
        <v>1.17</v>
      </c>
      <c r="AJ733" s="3">
        <v>49338271</v>
      </c>
      <c r="AK733" s="3">
        <v>98097</v>
      </c>
      <c r="AL733" s="3">
        <v>0</v>
      </c>
      <c r="AM733" s="3">
        <v>0</v>
      </c>
      <c r="AN733" s="3">
        <v>0</v>
      </c>
      <c r="AO733" s="3">
        <v>0</v>
      </c>
      <c r="AP733" s="3">
        <v>0</v>
      </c>
      <c r="AQ733" s="3">
        <v>5140</v>
      </c>
      <c r="AR733" s="3">
        <v>5286</v>
      </c>
      <c r="AS733" s="3">
        <v>1969842</v>
      </c>
      <c r="AT733" s="2">
        <v>370.471</v>
      </c>
      <c r="AV733" s="5" t="s">
        <v>1643</v>
      </c>
      <c r="BA733" s="3">
        <f t="shared" si="290"/>
        <v>7155</v>
      </c>
      <c r="BB733" s="3">
        <f t="shared" si="276"/>
        <v>5140</v>
      </c>
      <c r="BC733" s="3">
        <f t="shared" si="277"/>
        <v>5286</v>
      </c>
      <c r="BD733" s="3">
        <f t="shared" si="278"/>
        <v>7155</v>
      </c>
      <c r="BE733" s="3">
        <f t="shared" si="279"/>
        <v>1969842.9420999999</v>
      </c>
      <c r="BF733" s="3">
        <f t="shared" si="291"/>
        <v>1930867.9420999999</v>
      </c>
      <c r="BG733" s="2">
        <f t="shared" si="280"/>
        <v>370.46741860399538</v>
      </c>
      <c r="BH733" s="6">
        <f t="shared" si="281"/>
        <v>1.4999999999999999E-2</v>
      </c>
      <c r="BI733" s="3">
        <f t="shared" si="292"/>
        <v>949096.88248876284</v>
      </c>
      <c r="BJ733" s="3">
        <f t="shared" si="282"/>
        <v>190420253.16245362</v>
      </c>
      <c r="BK733" s="3">
        <f t="shared" si="293"/>
        <v>0</v>
      </c>
      <c r="BL733" s="3">
        <f t="shared" si="294"/>
        <v>0</v>
      </c>
      <c r="BM733" s="3">
        <f t="shared" si="283"/>
        <v>0</v>
      </c>
      <c r="BN733" s="3">
        <f t="shared" si="284"/>
        <v>0</v>
      </c>
      <c r="BO733" s="3">
        <f t="shared" si="295"/>
        <v>0</v>
      </c>
      <c r="BP733" s="3">
        <f t="shared" si="296"/>
        <v>0</v>
      </c>
      <c r="BQ733" s="3">
        <f t="shared" si="285"/>
        <v>118364340.24397652</v>
      </c>
      <c r="BR733" s="3">
        <f t="shared" si="297"/>
        <v>0</v>
      </c>
      <c r="BS733" s="3">
        <f t="shared" si="298"/>
        <v>0</v>
      </c>
      <c r="BT733" s="3">
        <f t="shared" si="286"/>
        <v>0</v>
      </c>
      <c r="BU733" s="3">
        <f t="shared" si="287"/>
        <v>0</v>
      </c>
      <c r="BV733" s="3">
        <f t="shared" si="288"/>
        <v>0</v>
      </c>
      <c r="BW733" s="3">
        <f t="shared" si="299"/>
        <v>0</v>
      </c>
      <c r="BX733" s="3">
        <f t="shared" si="289"/>
        <v>0</v>
      </c>
      <c r="BY733" s="3">
        <f t="shared" si="300"/>
        <v>1476460.2320999999</v>
      </c>
    </row>
    <row r="734" spans="1:77" x14ac:dyDescent="0.25">
      <c r="A734">
        <v>184904</v>
      </c>
      <c r="B734" t="s">
        <v>793</v>
      </c>
      <c r="C734" s="37">
        <v>42779.493055555555</v>
      </c>
      <c r="D734" s="5" t="s">
        <v>75</v>
      </c>
      <c r="E734" s="2">
        <v>727.10299999999995</v>
      </c>
      <c r="F734" s="2">
        <v>79.694999999999993</v>
      </c>
      <c r="G734" s="2">
        <v>1.788</v>
      </c>
      <c r="H734" s="2">
        <v>0</v>
      </c>
      <c r="I734" s="2">
        <v>0</v>
      </c>
      <c r="J734" s="2">
        <v>0</v>
      </c>
      <c r="K734" s="2">
        <v>0</v>
      </c>
      <c r="L734" s="2">
        <v>65</v>
      </c>
      <c r="M734" s="2">
        <v>40.9</v>
      </c>
      <c r="N734" s="2">
        <v>415</v>
      </c>
      <c r="O734" s="2">
        <v>0</v>
      </c>
      <c r="P734" s="2">
        <v>18.16</v>
      </c>
      <c r="Q734" s="2">
        <v>0</v>
      </c>
      <c r="R734" s="3">
        <v>66000</v>
      </c>
      <c r="S734" s="3">
        <v>0</v>
      </c>
      <c r="T734" s="3">
        <v>-3341</v>
      </c>
      <c r="U734" s="3">
        <v>-130</v>
      </c>
      <c r="V734" s="3">
        <v>0</v>
      </c>
      <c r="W734" s="3">
        <v>93141</v>
      </c>
      <c r="X734" s="3">
        <v>12178</v>
      </c>
      <c r="Y734" s="4">
        <v>1</v>
      </c>
      <c r="Z734" s="4">
        <v>1.1000000000000001</v>
      </c>
      <c r="AA734" s="5" t="s">
        <v>75</v>
      </c>
      <c r="AB734" s="3">
        <v>81986</v>
      </c>
      <c r="AC734" s="3">
        <v>2151205</v>
      </c>
      <c r="AD734" s="2">
        <v>884.36458830000004</v>
      </c>
      <c r="AE734" s="3">
        <v>63946582</v>
      </c>
      <c r="AF734" s="3">
        <v>3133647</v>
      </c>
      <c r="AG734" s="3">
        <v>344701</v>
      </c>
      <c r="AH734" s="3">
        <v>3666367</v>
      </c>
      <c r="AI734" s="4">
        <v>1.17</v>
      </c>
      <c r="AJ734" s="3">
        <v>297310689</v>
      </c>
      <c r="AK734" s="3">
        <v>340912</v>
      </c>
      <c r="AL734" s="3">
        <v>0</v>
      </c>
      <c r="AM734" s="3">
        <v>0</v>
      </c>
      <c r="AN734" s="3">
        <v>0</v>
      </c>
      <c r="AO734" s="3">
        <v>0</v>
      </c>
      <c r="AP734" s="3">
        <v>0</v>
      </c>
      <c r="AQ734" s="3">
        <v>5140</v>
      </c>
      <c r="AR734" s="3">
        <v>5505</v>
      </c>
      <c r="AS734" s="3">
        <v>6769388</v>
      </c>
      <c r="AT734" s="2">
        <v>1244.059</v>
      </c>
      <c r="AV734" s="5" t="s">
        <v>1838</v>
      </c>
      <c r="BA734" s="3">
        <f t="shared" si="290"/>
        <v>6706</v>
      </c>
      <c r="BB734" s="3">
        <f t="shared" si="276"/>
        <v>5140</v>
      </c>
      <c r="BC734" s="3">
        <f t="shared" si="277"/>
        <v>5505</v>
      </c>
      <c r="BD734" s="3">
        <f t="shared" si="278"/>
        <v>6706</v>
      </c>
      <c r="BE734" s="3">
        <f t="shared" si="279"/>
        <v>6769387.3928000005</v>
      </c>
      <c r="BF734" s="3">
        <f t="shared" si="291"/>
        <v>6613587.3928000005</v>
      </c>
      <c r="BG734" s="2">
        <f t="shared" si="280"/>
        <v>1244.034213614719</v>
      </c>
      <c r="BH734" s="6">
        <f t="shared" si="281"/>
        <v>1.4999999999999999E-2</v>
      </c>
      <c r="BI734" s="3">
        <f t="shared" si="292"/>
        <v>2800514.1112341601</v>
      </c>
      <c r="BJ734" s="3">
        <f t="shared" si="282"/>
        <v>639433585.79796553</v>
      </c>
      <c r="BK734" s="3">
        <f t="shared" si="293"/>
        <v>0</v>
      </c>
      <c r="BL734" s="3">
        <f t="shared" si="294"/>
        <v>0</v>
      </c>
      <c r="BM734" s="3">
        <f t="shared" si="283"/>
        <v>0</v>
      </c>
      <c r="BN734" s="3">
        <f t="shared" si="284"/>
        <v>0</v>
      </c>
      <c r="BO734" s="3">
        <f t="shared" si="295"/>
        <v>0</v>
      </c>
      <c r="BP734" s="3">
        <f t="shared" si="296"/>
        <v>0</v>
      </c>
      <c r="BQ734" s="3">
        <f t="shared" si="285"/>
        <v>397468931.24990273</v>
      </c>
      <c r="BR734" s="3">
        <f t="shared" si="297"/>
        <v>0</v>
      </c>
      <c r="BS734" s="3">
        <f t="shared" si="298"/>
        <v>0</v>
      </c>
      <c r="BT734" s="3">
        <f t="shared" si="286"/>
        <v>0</v>
      </c>
      <c r="BU734" s="3">
        <f t="shared" si="287"/>
        <v>0</v>
      </c>
      <c r="BV734" s="3">
        <f t="shared" si="288"/>
        <v>0</v>
      </c>
      <c r="BW734" s="3">
        <f t="shared" si="299"/>
        <v>0</v>
      </c>
      <c r="BX734" s="3">
        <f t="shared" si="289"/>
        <v>0</v>
      </c>
      <c r="BY734" s="3">
        <f t="shared" si="300"/>
        <v>3796280.5028000004</v>
      </c>
    </row>
    <row r="735" spans="1:77" x14ac:dyDescent="0.25">
      <c r="A735">
        <v>250903</v>
      </c>
      <c r="B735" t="s">
        <v>794</v>
      </c>
      <c r="C735" s="37">
        <v>42776.52847222222</v>
      </c>
      <c r="D735" s="5" t="s">
        <v>75</v>
      </c>
      <c r="E735" s="2">
        <v>1365.6</v>
      </c>
      <c r="F735" s="2">
        <v>59.5</v>
      </c>
      <c r="G735" s="2">
        <v>55</v>
      </c>
      <c r="H735" s="2">
        <v>0</v>
      </c>
      <c r="I735" s="2">
        <v>0</v>
      </c>
      <c r="J735" s="2">
        <v>0</v>
      </c>
      <c r="K735" s="2">
        <v>0</v>
      </c>
      <c r="L735" s="2">
        <v>95</v>
      </c>
      <c r="M735" s="2">
        <v>74</v>
      </c>
      <c r="N735" s="2">
        <v>1025</v>
      </c>
      <c r="O735" s="2">
        <v>0</v>
      </c>
      <c r="P735" s="2">
        <v>125</v>
      </c>
      <c r="Q735" s="2">
        <v>0</v>
      </c>
      <c r="R735" s="3">
        <v>114125</v>
      </c>
      <c r="S735" s="3">
        <v>0</v>
      </c>
      <c r="T735" s="3">
        <v>-5464</v>
      </c>
      <c r="U735" s="3">
        <v>-212</v>
      </c>
      <c r="V735" s="3">
        <v>0</v>
      </c>
      <c r="W735" s="3">
        <v>168246</v>
      </c>
      <c r="X735" s="3">
        <v>72075</v>
      </c>
      <c r="Y735" s="4">
        <v>1</v>
      </c>
      <c r="Z735" s="4">
        <v>1.04</v>
      </c>
      <c r="AA735" s="5" t="s">
        <v>75</v>
      </c>
      <c r="AB735" s="3">
        <v>277999</v>
      </c>
      <c r="AC735" s="3">
        <v>4506280</v>
      </c>
      <c r="AD735" s="2">
        <v>1929.2107258000001</v>
      </c>
      <c r="AE735" s="3">
        <v>260196472</v>
      </c>
      <c r="AF735" s="3">
        <v>5200663</v>
      </c>
      <c r="AG735" s="3">
        <v>572073</v>
      </c>
      <c r="AH735" s="3">
        <v>6084776</v>
      </c>
      <c r="AI735" s="4">
        <v>1.17</v>
      </c>
      <c r="AJ735" s="3">
        <v>486239399</v>
      </c>
      <c r="AK735" s="3">
        <v>583916</v>
      </c>
      <c r="AL735" s="3">
        <v>0</v>
      </c>
      <c r="AM735" s="3">
        <v>0</v>
      </c>
      <c r="AN735" s="3">
        <v>0</v>
      </c>
      <c r="AO735" s="3">
        <v>0</v>
      </c>
      <c r="AP735" s="3">
        <v>0</v>
      </c>
      <c r="AQ735" s="3">
        <v>5140</v>
      </c>
      <c r="AR735" s="3">
        <v>5286</v>
      </c>
      <c r="AS735" s="3">
        <v>10887462</v>
      </c>
      <c r="AT735" s="2">
        <v>2035.8430000000001</v>
      </c>
      <c r="AV735" s="5" t="s">
        <v>1988</v>
      </c>
      <c r="BA735" s="3">
        <f t="shared" si="290"/>
        <v>5766</v>
      </c>
      <c r="BB735" s="3">
        <f t="shared" si="276"/>
        <v>5140</v>
      </c>
      <c r="BC735" s="3">
        <f t="shared" si="277"/>
        <v>5286</v>
      </c>
      <c r="BD735" s="3">
        <f t="shared" si="278"/>
        <v>5766</v>
      </c>
      <c r="BE735" s="3">
        <f t="shared" si="279"/>
        <v>10887461.18</v>
      </c>
      <c r="BF735" s="3">
        <f t="shared" si="291"/>
        <v>10610554.18</v>
      </c>
      <c r="BG735" s="2">
        <f t="shared" si="280"/>
        <v>2035.801895777113</v>
      </c>
      <c r="BH735" s="6">
        <f t="shared" si="281"/>
        <v>1.4999999999999999E-2</v>
      </c>
      <c r="BI735" s="3">
        <f t="shared" si="292"/>
        <v>4464700.0624509994</v>
      </c>
      <c r="BJ735" s="3">
        <f t="shared" si="282"/>
        <v>1046402174.4294361</v>
      </c>
      <c r="BK735" s="3">
        <f t="shared" si="293"/>
        <v>0</v>
      </c>
      <c r="BL735" s="3">
        <f t="shared" si="294"/>
        <v>0</v>
      </c>
      <c r="BM735" s="3">
        <f t="shared" si="283"/>
        <v>0</v>
      </c>
      <c r="BN735" s="3">
        <f t="shared" si="284"/>
        <v>0</v>
      </c>
      <c r="BO735" s="3">
        <f t="shared" si="295"/>
        <v>0</v>
      </c>
      <c r="BP735" s="3">
        <f t="shared" si="296"/>
        <v>0</v>
      </c>
      <c r="BQ735" s="3">
        <f t="shared" si="285"/>
        <v>650438705.70078766</v>
      </c>
      <c r="BR735" s="3">
        <f t="shared" si="297"/>
        <v>0</v>
      </c>
      <c r="BS735" s="3">
        <f t="shared" si="298"/>
        <v>0</v>
      </c>
      <c r="BT735" s="3">
        <f t="shared" si="286"/>
        <v>0</v>
      </c>
      <c r="BU735" s="3">
        <f t="shared" si="287"/>
        <v>0</v>
      </c>
      <c r="BV735" s="3">
        <f t="shared" si="288"/>
        <v>0</v>
      </c>
      <c r="BW735" s="3">
        <f t="shared" si="299"/>
        <v>0</v>
      </c>
      <c r="BX735" s="3">
        <f t="shared" si="289"/>
        <v>0</v>
      </c>
      <c r="BY735" s="3">
        <f t="shared" si="300"/>
        <v>6025067.1899999995</v>
      </c>
    </row>
    <row r="736" spans="1:77" x14ac:dyDescent="0.25">
      <c r="A736">
        <v>182903</v>
      </c>
      <c r="B736" t="s">
        <v>795</v>
      </c>
      <c r="C736" s="37">
        <v>42779.493055555555</v>
      </c>
      <c r="D736" s="5" t="s">
        <v>75</v>
      </c>
      <c r="E736" s="2">
        <v>2756.95</v>
      </c>
      <c r="F736" s="2">
        <v>204.524</v>
      </c>
      <c r="G736" s="2">
        <v>92.528999999999996</v>
      </c>
      <c r="H736" s="2">
        <v>0</v>
      </c>
      <c r="I736" s="2">
        <v>0</v>
      </c>
      <c r="J736" s="2">
        <v>0</v>
      </c>
      <c r="K736" s="2">
        <v>0</v>
      </c>
      <c r="L736" s="2">
        <v>231.262</v>
      </c>
      <c r="M736" s="2">
        <v>152.649</v>
      </c>
      <c r="N736" s="2">
        <v>2385.83</v>
      </c>
      <c r="O736" s="2">
        <v>0.65300000000000002</v>
      </c>
      <c r="P736" s="2">
        <v>249.518</v>
      </c>
      <c r="Q736" s="2">
        <v>0</v>
      </c>
      <c r="R736" s="3">
        <v>236591</v>
      </c>
      <c r="S736" s="3">
        <v>0</v>
      </c>
      <c r="T736" s="3">
        <v>-8314</v>
      </c>
      <c r="U736" s="3">
        <v>-322</v>
      </c>
      <c r="V736" s="3">
        <v>0</v>
      </c>
      <c r="W736" s="3">
        <v>230106</v>
      </c>
      <c r="X736" s="3">
        <v>142175</v>
      </c>
      <c r="Y736" s="4">
        <v>1</v>
      </c>
      <c r="Z736" s="4">
        <v>1.07</v>
      </c>
      <c r="AA736" s="5" t="s">
        <v>75</v>
      </c>
      <c r="AB736" s="3">
        <v>741776</v>
      </c>
      <c r="AC736" s="3">
        <v>9201244</v>
      </c>
      <c r="AD736" s="2">
        <v>3982.7935685000002</v>
      </c>
      <c r="AE736" s="3">
        <v>339938094</v>
      </c>
      <c r="AF736" s="3">
        <v>7849069</v>
      </c>
      <c r="AG736" s="3">
        <v>863398</v>
      </c>
      <c r="AH736" s="3">
        <v>9183411</v>
      </c>
      <c r="AI736" s="4">
        <v>1.17</v>
      </c>
      <c r="AJ736" s="3">
        <v>739873274</v>
      </c>
      <c r="AK736" s="3">
        <v>1161531</v>
      </c>
      <c r="AL736" s="3">
        <v>0</v>
      </c>
      <c r="AM736" s="3">
        <v>0</v>
      </c>
      <c r="AN736" s="3">
        <v>0</v>
      </c>
      <c r="AO736" s="3">
        <v>0</v>
      </c>
      <c r="AP736" s="3">
        <v>0</v>
      </c>
      <c r="AQ736" s="3">
        <v>5140</v>
      </c>
      <c r="AR736" s="3">
        <v>5395</v>
      </c>
      <c r="AS736" s="3">
        <v>22665839</v>
      </c>
      <c r="AT736" s="2">
        <v>4218.4709999999995</v>
      </c>
      <c r="AV736" s="5" t="s">
        <v>1831</v>
      </c>
      <c r="BA736" s="3">
        <f t="shared" si="290"/>
        <v>5698</v>
      </c>
      <c r="BB736" s="3">
        <f t="shared" si="276"/>
        <v>5140</v>
      </c>
      <c r="BC736" s="3">
        <f t="shared" si="277"/>
        <v>5395</v>
      </c>
      <c r="BD736" s="3">
        <f t="shared" si="278"/>
        <v>5698</v>
      </c>
      <c r="BE736" s="3">
        <f t="shared" si="279"/>
        <v>22665839.418979999</v>
      </c>
      <c r="BF736" s="3">
        <f t="shared" si="291"/>
        <v>22207456.418979999</v>
      </c>
      <c r="BG736" s="2">
        <f t="shared" si="280"/>
        <v>4218.4100672180666</v>
      </c>
      <c r="BH736" s="6">
        <f t="shared" si="281"/>
        <v>1.4999999999999999E-2</v>
      </c>
      <c r="BI736" s="3">
        <f t="shared" si="292"/>
        <v>9369704.1607385557</v>
      </c>
      <c r="BJ736" s="3">
        <f t="shared" si="282"/>
        <v>2168262774.550086</v>
      </c>
      <c r="BK736" s="3">
        <f t="shared" si="293"/>
        <v>0</v>
      </c>
      <c r="BL736" s="3">
        <f t="shared" si="294"/>
        <v>0</v>
      </c>
      <c r="BM736" s="3">
        <f t="shared" si="283"/>
        <v>0</v>
      </c>
      <c r="BN736" s="3">
        <f t="shared" si="284"/>
        <v>0</v>
      </c>
      <c r="BO736" s="3">
        <f t="shared" si="295"/>
        <v>0</v>
      </c>
      <c r="BP736" s="3">
        <f t="shared" si="296"/>
        <v>0</v>
      </c>
      <c r="BQ736" s="3">
        <f t="shared" si="285"/>
        <v>1347782016.4761722</v>
      </c>
      <c r="BR736" s="3">
        <f t="shared" si="297"/>
        <v>0</v>
      </c>
      <c r="BS736" s="3">
        <f t="shared" si="298"/>
        <v>0</v>
      </c>
      <c r="BT736" s="3">
        <f t="shared" si="286"/>
        <v>0</v>
      </c>
      <c r="BU736" s="3">
        <f t="shared" si="287"/>
        <v>0</v>
      </c>
      <c r="BV736" s="3">
        <f t="shared" si="288"/>
        <v>0</v>
      </c>
      <c r="BW736" s="3">
        <f t="shared" si="299"/>
        <v>0</v>
      </c>
      <c r="BX736" s="3">
        <f t="shared" si="289"/>
        <v>0</v>
      </c>
      <c r="BY736" s="3">
        <f t="shared" si="300"/>
        <v>15267106.678979998</v>
      </c>
    </row>
    <row r="737" spans="1:77" x14ac:dyDescent="0.25">
      <c r="A737">
        <v>108908</v>
      </c>
      <c r="B737" t="s">
        <v>796</v>
      </c>
      <c r="C737" s="37">
        <v>42779.493055555555</v>
      </c>
      <c r="D737" s="5" t="s">
        <v>75</v>
      </c>
      <c r="E737" s="2">
        <v>12888.674999999999</v>
      </c>
      <c r="F737" s="2">
        <v>1079.9159999999999</v>
      </c>
      <c r="G737" s="2">
        <v>171.98699999999999</v>
      </c>
      <c r="H737" s="2">
        <v>0</v>
      </c>
      <c r="I737" s="2">
        <v>0</v>
      </c>
      <c r="J737" s="2">
        <v>0</v>
      </c>
      <c r="K737" s="2">
        <v>0</v>
      </c>
      <c r="L737" s="2">
        <v>1104.865</v>
      </c>
      <c r="M737" s="2">
        <v>717.20899999999995</v>
      </c>
      <c r="N737" s="2">
        <v>13868.233</v>
      </c>
      <c r="O737" s="2">
        <v>1.329</v>
      </c>
      <c r="P737" s="2">
        <v>4138.8029999999999</v>
      </c>
      <c r="Q737" s="2">
        <v>0</v>
      </c>
      <c r="R737" s="3">
        <v>983703</v>
      </c>
      <c r="S737" s="3">
        <v>0</v>
      </c>
      <c r="T737" s="3">
        <v>-19579</v>
      </c>
      <c r="U737" s="3">
        <v>-757</v>
      </c>
      <c r="V737" s="3">
        <v>3165</v>
      </c>
      <c r="W737" s="3">
        <v>719253</v>
      </c>
      <c r="X737" s="3">
        <v>2414164</v>
      </c>
      <c r="Y737" s="4">
        <v>1</v>
      </c>
      <c r="Z737" s="4">
        <v>1.19</v>
      </c>
      <c r="AA737" s="5" t="s">
        <v>75</v>
      </c>
      <c r="AB737" s="3">
        <v>951203</v>
      </c>
      <c r="AC737" s="3">
        <v>33180988</v>
      </c>
      <c r="AD737" s="2">
        <v>13741.3813058</v>
      </c>
      <c r="AE737" s="3">
        <v>418553436</v>
      </c>
      <c r="AF737" s="3">
        <v>18428548</v>
      </c>
      <c r="AG737" s="3">
        <v>2027140</v>
      </c>
      <c r="AH737" s="3">
        <v>21561401</v>
      </c>
      <c r="AI737" s="4">
        <v>1.17</v>
      </c>
      <c r="AJ737" s="3">
        <v>1742332898</v>
      </c>
      <c r="AK737" s="3">
        <v>5599059</v>
      </c>
      <c r="AL737" s="3">
        <v>0</v>
      </c>
      <c r="AM737" s="3">
        <v>0</v>
      </c>
      <c r="AN737" s="3">
        <v>0</v>
      </c>
      <c r="AO737" s="3">
        <v>0</v>
      </c>
      <c r="AP737" s="3">
        <v>0</v>
      </c>
      <c r="AQ737" s="3">
        <v>5140</v>
      </c>
      <c r="AR737" s="3">
        <v>5833</v>
      </c>
      <c r="AS737" s="3">
        <v>112081956</v>
      </c>
      <c r="AT737" s="2">
        <v>20201.996999999999</v>
      </c>
      <c r="AV737" s="5" t="s">
        <v>1616</v>
      </c>
      <c r="BA737" s="3">
        <f t="shared" si="290"/>
        <v>5833</v>
      </c>
      <c r="BB737" s="3">
        <f t="shared" si="276"/>
        <v>5140</v>
      </c>
      <c r="BC737" s="3">
        <f t="shared" si="277"/>
        <v>5833</v>
      </c>
      <c r="BD737" s="3">
        <f t="shared" si="278"/>
        <v>5833</v>
      </c>
      <c r="BE737" s="3">
        <f t="shared" si="279"/>
        <v>112081955.65356</v>
      </c>
      <c r="BF737" s="3">
        <f t="shared" si="291"/>
        <v>110395413.65356</v>
      </c>
      <c r="BG737" s="2">
        <f t="shared" si="280"/>
        <v>20201.858238822882</v>
      </c>
      <c r="BH737" s="6">
        <f t="shared" si="281"/>
        <v>1.4999999999999999E-2</v>
      </c>
      <c r="BI737" s="3">
        <f t="shared" si="292"/>
        <v>44580298.418121129</v>
      </c>
      <c r="BJ737" s="3">
        <f t="shared" si="282"/>
        <v>10383755134.754961</v>
      </c>
      <c r="BK737" s="3">
        <f t="shared" si="293"/>
        <v>0</v>
      </c>
      <c r="BL737" s="3">
        <f t="shared" si="294"/>
        <v>0</v>
      </c>
      <c r="BM737" s="3">
        <f t="shared" si="283"/>
        <v>0</v>
      </c>
      <c r="BN737" s="3">
        <f t="shared" si="284"/>
        <v>0</v>
      </c>
      <c r="BO737" s="3">
        <f t="shared" si="295"/>
        <v>0</v>
      </c>
      <c r="BP737" s="3">
        <f t="shared" si="296"/>
        <v>0</v>
      </c>
      <c r="BQ737" s="3">
        <f t="shared" si="285"/>
        <v>6454493707.3039112</v>
      </c>
      <c r="BR737" s="3">
        <f t="shared" si="297"/>
        <v>0</v>
      </c>
      <c r="BS737" s="3">
        <f t="shared" si="298"/>
        <v>0</v>
      </c>
      <c r="BT737" s="3">
        <f t="shared" si="286"/>
        <v>0</v>
      </c>
      <c r="BU737" s="3">
        <f t="shared" si="287"/>
        <v>0</v>
      </c>
      <c r="BV737" s="3">
        <f t="shared" si="288"/>
        <v>0</v>
      </c>
      <c r="BW737" s="3">
        <f t="shared" si="299"/>
        <v>0</v>
      </c>
      <c r="BX737" s="3">
        <f t="shared" si="289"/>
        <v>0</v>
      </c>
      <c r="BY737" s="3">
        <f t="shared" si="300"/>
        <v>94658626.673559994</v>
      </c>
    </row>
    <row r="738" spans="1:77" x14ac:dyDescent="0.25">
      <c r="A738">
        <v>238902</v>
      </c>
      <c r="B738" t="s">
        <v>797</v>
      </c>
      <c r="C738" s="37">
        <v>42779.493055555555</v>
      </c>
      <c r="D738" s="5" t="s">
        <v>75</v>
      </c>
      <c r="E738" s="2">
        <v>1940.3</v>
      </c>
      <c r="F738" s="2">
        <v>181.4</v>
      </c>
      <c r="G738" s="2">
        <v>43</v>
      </c>
      <c r="H738" s="2">
        <v>0</v>
      </c>
      <c r="I738" s="2">
        <v>0</v>
      </c>
      <c r="J738" s="2">
        <v>0</v>
      </c>
      <c r="K738" s="2">
        <v>0</v>
      </c>
      <c r="L738" s="2">
        <v>100</v>
      </c>
      <c r="M738" s="2">
        <v>95</v>
      </c>
      <c r="N738" s="2">
        <v>1175</v>
      </c>
      <c r="O738" s="2">
        <v>1</v>
      </c>
      <c r="P738" s="2">
        <v>150</v>
      </c>
      <c r="Q738" s="2">
        <v>0</v>
      </c>
      <c r="R738" s="3">
        <v>149875</v>
      </c>
      <c r="S738" s="3">
        <v>0</v>
      </c>
      <c r="T738" s="3">
        <v>0</v>
      </c>
      <c r="U738" s="3">
        <v>0</v>
      </c>
      <c r="V738" s="3">
        <v>0</v>
      </c>
      <c r="W738" s="3">
        <v>98198</v>
      </c>
      <c r="X738" s="3">
        <v>84060</v>
      </c>
      <c r="Y738" s="4">
        <v>0.93330000000000002</v>
      </c>
      <c r="Z738" s="4">
        <v>1.1200000000000001</v>
      </c>
      <c r="AA738" s="5" t="s">
        <v>76</v>
      </c>
      <c r="AB738" s="3">
        <v>3849711</v>
      </c>
      <c r="AC738" s="3">
        <v>7239863</v>
      </c>
      <c r="AD738" s="2">
        <v>3116.1237603999998</v>
      </c>
      <c r="AE738" s="3">
        <v>900862047</v>
      </c>
      <c r="AF738" s="3">
        <v>20747370</v>
      </c>
      <c r="AG738" s="3">
        <v>1038147</v>
      </c>
      <c r="AH738" s="3">
        <v>23119324</v>
      </c>
      <c r="AI738" s="4">
        <v>1.04</v>
      </c>
      <c r="AJ738" s="3">
        <v>2144364864</v>
      </c>
      <c r="AK738" s="3">
        <v>827884</v>
      </c>
      <c r="AL738" s="3">
        <v>0</v>
      </c>
      <c r="AM738" s="3">
        <v>0</v>
      </c>
      <c r="AN738" s="3">
        <v>208223</v>
      </c>
      <c r="AO738" s="3">
        <v>0</v>
      </c>
      <c r="AP738" s="3">
        <v>0</v>
      </c>
      <c r="AQ738" s="3">
        <v>4797</v>
      </c>
      <c r="AR738" s="3">
        <v>5206</v>
      </c>
      <c r="AS738" s="3">
        <v>14638081</v>
      </c>
      <c r="AT738" s="2">
        <v>2881.9059999999999</v>
      </c>
      <c r="AU738" s="2">
        <v>2986.2939999999999</v>
      </c>
      <c r="AV738" s="5" t="s">
        <v>1954</v>
      </c>
      <c r="AW738" s="3">
        <v>3576994</v>
      </c>
      <c r="AX738" s="3">
        <v>346328</v>
      </c>
      <c r="AY738" s="3">
        <v>93692</v>
      </c>
      <c r="AZ738" s="3">
        <v>14567</v>
      </c>
      <c r="BA738" s="3">
        <f t="shared" si="290"/>
        <v>5604</v>
      </c>
      <c r="BB738" s="3">
        <f t="shared" si="276"/>
        <v>4797</v>
      </c>
      <c r="BC738" s="3">
        <f t="shared" si="277"/>
        <v>5206</v>
      </c>
      <c r="BD738" s="3">
        <f t="shared" si="278"/>
        <v>5604</v>
      </c>
      <c r="BE738" s="3">
        <f t="shared" si="279"/>
        <v>14638080.24</v>
      </c>
      <c r="BF738" s="3">
        <f t="shared" si="291"/>
        <v>14390007.24</v>
      </c>
      <c r="BG738" s="2">
        <f t="shared" si="280"/>
        <v>2881.9563806830865</v>
      </c>
      <c r="BH738" s="6">
        <f t="shared" si="281"/>
        <v>1.4999999999999999E-2</v>
      </c>
      <c r="BI738" s="3">
        <f t="shared" si="292"/>
        <v>9428341.6847766433</v>
      </c>
      <c r="BJ738" s="3">
        <f t="shared" si="282"/>
        <v>1481325579.6711066</v>
      </c>
      <c r="BK738" s="3">
        <f t="shared" si="293"/>
        <v>663039284.32889342</v>
      </c>
      <c r="BL738" s="3">
        <f t="shared" si="294"/>
        <v>6415102.946075297</v>
      </c>
      <c r="BM738" s="3">
        <f t="shared" si="283"/>
        <v>4973.1033925390793</v>
      </c>
      <c r="BN738" s="3">
        <f t="shared" si="284"/>
        <v>93692</v>
      </c>
      <c r="BO738" s="3">
        <f t="shared" si="295"/>
        <v>57777.294039420725</v>
      </c>
      <c r="BP738" s="3">
        <f t="shared" si="296"/>
        <v>6321410.946075297</v>
      </c>
      <c r="BQ738" s="3">
        <f t="shared" si="285"/>
        <v>920785063.62824619</v>
      </c>
      <c r="BR738" s="3">
        <f t="shared" si="297"/>
        <v>1223579800.3717537</v>
      </c>
      <c r="BS738" s="3">
        <f t="shared" si="298"/>
        <v>592369.20000967477</v>
      </c>
      <c r="BT738" s="3">
        <f t="shared" si="286"/>
        <v>154.67888514144207</v>
      </c>
      <c r="BU738" s="3">
        <f t="shared" si="287"/>
        <v>14567</v>
      </c>
      <c r="BV738" s="3">
        <f t="shared" si="288"/>
        <v>5335.1426682551146</v>
      </c>
      <c r="BW738" s="3">
        <f t="shared" si="299"/>
        <v>572467.05734141963</v>
      </c>
      <c r="BX738" s="3">
        <f t="shared" si="289"/>
        <v>6893878.0034167171</v>
      </c>
      <c r="BY738" s="3">
        <f t="shared" si="300"/>
        <v>0</v>
      </c>
    </row>
    <row r="739" spans="1:77" x14ac:dyDescent="0.25">
      <c r="A739">
        <v>169908</v>
      </c>
      <c r="B739" t="s">
        <v>798</v>
      </c>
      <c r="C739" s="37">
        <v>42776.52847222222</v>
      </c>
      <c r="D739" s="5" t="s">
        <v>75</v>
      </c>
      <c r="E739" s="2">
        <v>97.141000000000005</v>
      </c>
      <c r="F739" s="2">
        <v>7.5549999999999997</v>
      </c>
      <c r="G739" s="2">
        <v>0.436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1.06</v>
      </c>
      <c r="N739" s="2">
        <v>43.587000000000003</v>
      </c>
      <c r="O739" s="2">
        <v>0</v>
      </c>
      <c r="P739" s="2">
        <v>0.45800000000000002</v>
      </c>
      <c r="Q739" s="2">
        <v>0</v>
      </c>
      <c r="R739" s="3">
        <v>0</v>
      </c>
      <c r="S739" s="3">
        <v>0</v>
      </c>
      <c r="T739" s="3">
        <v>-389</v>
      </c>
      <c r="U739" s="3">
        <v>-16</v>
      </c>
      <c r="V739" s="3">
        <v>0</v>
      </c>
      <c r="W739" s="3">
        <v>10216</v>
      </c>
      <c r="X739" s="3">
        <v>340</v>
      </c>
      <c r="Y739" s="4">
        <v>1</v>
      </c>
      <c r="Z739" s="4">
        <v>1.07</v>
      </c>
      <c r="AA739" s="5" t="s">
        <v>75</v>
      </c>
      <c r="AB739" s="3">
        <v>21027</v>
      </c>
      <c r="AC739" s="3">
        <v>341112</v>
      </c>
      <c r="AD739" s="2">
        <v>156.0474442</v>
      </c>
      <c r="AE739" s="3">
        <v>9685439</v>
      </c>
      <c r="AF739" s="3">
        <v>355813</v>
      </c>
      <c r="AG739" s="3">
        <v>39139</v>
      </c>
      <c r="AH739" s="3">
        <v>416301</v>
      </c>
      <c r="AI739" s="4">
        <v>1.17</v>
      </c>
      <c r="AJ739" s="3">
        <v>34591025</v>
      </c>
      <c r="AK739" s="3">
        <v>49532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5140</v>
      </c>
      <c r="AR739" s="3">
        <v>5395</v>
      </c>
      <c r="AS739" s="3">
        <v>856410</v>
      </c>
      <c r="AT739" s="2">
        <v>160.815</v>
      </c>
      <c r="AV739" s="5" t="s">
        <v>1795</v>
      </c>
      <c r="BA739" s="3">
        <f t="shared" si="290"/>
        <v>7422</v>
      </c>
      <c r="BB739" s="3">
        <f t="shared" si="276"/>
        <v>5140</v>
      </c>
      <c r="BC739" s="3">
        <f t="shared" si="277"/>
        <v>5395</v>
      </c>
      <c r="BD739" s="3">
        <f t="shared" si="278"/>
        <v>7422</v>
      </c>
      <c r="BE739" s="3">
        <f t="shared" si="279"/>
        <v>856408.85200000007</v>
      </c>
      <c r="BF739" s="3">
        <f t="shared" si="291"/>
        <v>846581.85200000007</v>
      </c>
      <c r="BG739" s="2">
        <f t="shared" si="280"/>
        <v>160.81217676729068</v>
      </c>
      <c r="BH739" s="6">
        <f t="shared" si="281"/>
        <v>1.4999999999999999E-2</v>
      </c>
      <c r="BI739" s="3">
        <f t="shared" si="292"/>
        <v>323664.50559409725</v>
      </c>
      <c r="BJ739" s="3">
        <f t="shared" si="282"/>
        <v>82657458.858387411</v>
      </c>
      <c r="BK739" s="3">
        <f t="shared" si="293"/>
        <v>0</v>
      </c>
      <c r="BL739" s="3">
        <f t="shared" si="294"/>
        <v>0</v>
      </c>
      <c r="BM739" s="3">
        <f t="shared" si="283"/>
        <v>0</v>
      </c>
      <c r="BN739" s="3">
        <f t="shared" si="284"/>
        <v>0</v>
      </c>
      <c r="BO739" s="3">
        <f t="shared" si="295"/>
        <v>0</v>
      </c>
      <c r="BP739" s="3">
        <f t="shared" si="296"/>
        <v>0</v>
      </c>
      <c r="BQ739" s="3">
        <f t="shared" si="285"/>
        <v>51379490.477149375</v>
      </c>
      <c r="BR739" s="3">
        <f t="shared" si="297"/>
        <v>0</v>
      </c>
      <c r="BS739" s="3">
        <f t="shared" si="298"/>
        <v>0</v>
      </c>
      <c r="BT739" s="3">
        <f t="shared" si="286"/>
        <v>0</v>
      </c>
      <c r="BU739" s="3">
        <f t="shared" si="287"/>
        <v>0</v>
      </c>
      <c r="BV739" s="3">
        <f t="shared" si="288"/>
        <v>0</v>
      </c>
      <c r="BW739" s="3">
        <f t="shared" si="299"/>
        <v>0</v>
      </c>
      <c r="BX739" s="3">
        <f t="shared" si="289"/>
        <v>0</v>
      </c>
      <c r="BY739" s="3">
        <f t="shared" si="300"/>
        <v>510498.60200000007</v>
      </c>
    </row>
    <row r="740" spans="1:77" x14ac:dyDescent="0.25">
      <c r="A740">
        <v>108915</v>
      </c>
      <c r="B740" t="s">
        <v>799</v>
      </c>
      <c r="C740" s="37">
        <v>42779.493055555555</v>
      </c>
      <c r="D740" s="5" t="s">
        <v>75</v>
      </c>
      <c r="E740" s="2">
        <v>1076.6089999999999</v>
      </c>
      <c r="F740" s="2">
        <v>40.058999999999997</v>
      </c>
      <c r="G740" s="2">
        <v>21.33</v>
      </c>
      <c r="H740" s="2">
        <v>0</v>
      </c>
      <c r="I740" s="2">
        <v>0</v>
      </c>
      <c r="J740" s="2">
        <v>0</v>
      </c>
      <c r="K740" s="2">
        <v>0</v>
      </c>
      <c r="L740" s="2">
        <v>46.673000000000002</v>
      </c>
      <c r="M740" s="2">
        <v>34.445999999999998</v>
      </c>
      <c r="N740" s="2">
        <v>1124.7190000000001</v>
      </c>
      <c r="O740" s="2">
        <v>0</v>
      </c>
      <c r="P740" s="2">
        <v>390.05900000000003</v>
      </c>
      <c r="Q740" s="2">
        <v>0</v>
      </c>
      <c r="R740" s="3">
        <v>71198</v>
      </c>
      <c r="S740" s="3">
        <v>0</v>
      </c>
      <c r="T740" s="3">
        <v>-1026</v>
      </c>
      <c r="U740" s="3">
        <v>-40</v>
      </c>
      <c r="V740" s="3">
        <v>0</v>
      </c>
      <c r="W740" s="3">
        <v>173102</v>
      </c>
      <c r="X740" s="3">
        <v>232631</v>
      </c>
      <c r="Y740" s="4">
        <v>0.93330000000000002</v>
      </c>
      <c r="Z740" s="4">
        <v>1.1399999999999999</v>
      </c>
      <c r="AA740" s="5" t="s">
        <v>75</v>
      </c>
      <c r="AB740" s="3">
        <v>15791</v>
      </c>
      <c r="AC740" s="3">
        <v>2004596</v>
      </c>
      <c r="AD740" s="2">
        <v>1101.0648837000001</v>
      </c>
      <c r="AE740" s="3">
        <v>32009370</v>
      </c>
      <c r="AF740" s="3">
        <v>913967</v>
      </c>
      <c r="AG740" s="3">
        <v>168143</v>
      </c>
      <c r="AH740" s="3">
        <v>1140867</v>
      </c>
      <c r="AI740" s="4">
        <v>1.165</v>
      </c>
      <c r="AJ740" s="3">
        <v>91258547</v>
      </c>
      <c r="AK740" s="3">
        <v>389873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4797</v>
      </c>
      <c r="AR740" s="3">
        <v>5274</v>
      </c>
      <c r="AS740" s="3">
        <v>9017606</v>
      </c>
      <c r="AT740" s="2">
        <v>1746.39</v>
      </c>
      <c r="AV740" s="5" t="s">
        <v>1619</v>
      </c>
      <c r="BA740" s="3">
        <f t="shared" si="290"/>
        <v>5964</v>
      </c>
      <c r="BB740" s="3">
        <f t="shared" si="276"/>
        <v>4797</v>
      </c>
      <c r="BC740" s="3">
        <f t="shared" si="277"/>
        <v>5274</v>
      </c>
      <c r="BD740" s="3">
        <f t="shared" si="278"/>
        <v>5964</v>
      </c>
      <c r="BE740" s="3">
        <f t="shared" si="279"/>
        <v>9017606.6002799999</v>
      </c>
      <c r="BF740" s="3">
        <f t="shared" si="291"/>
        <v>8774332.6002799999</v>
      </c>
      <c r="BG740" s="2">
        <f t="shared" si="280"/>
        <v>1746.4125722264769</v>
      </c>
      <c r="BH740" s="6">
        <f t="shared" si="281"/>
        <v>1.4999999999999999E-2</v>
      </c>
      <c r="BI740" s="3">
        <f t="shared" si="292"/>
        <v>2814687.70282258</v>
      </c>
      <c r="BJ740" s="3">
        <f t="shared" si="282"/>
        <v>897656062.12440908</v>
      </c>
      <c r="BK740" s="3">
        <f t="shared" si="293"/>
        <v>0</v>
      </c>
      <c r="BL740" s="3">
        <f t="shared" si="294"/>
        <v>0</v>
      </c>
      <c r="BM740" s="3">
        <f t="shared" si="283"/>
        <v>0</v>
      </c>
      <c r="BN740" s="3">
        <f t="shared" si="284"/>
        <v>0</v>
      </c>
      <c r="BO740" s="3">
        <f t="shared" si="295"/>
        <v>0</v>
      </c>
      <c r="BP740" s="3">
        <f t="shared" si="296"/>
        <v>0</v>
      </c>
      <c r="BQ740" s="3">
        <f t="shared" si="285"/>
        <v>557978816.82635939</v>
      </c>
      <c r="BR740" s="3">
        <f t="shared" si="297"/>
        <v>0</v>
      </c>
      <c r="BS740" s="3">
        <f t="shared" si="298"/>
        <v>0</v>
      </c>
      <c r="BT740" s="3">
        <f t="shared" si="286"/>
        <v>0</v>
      </c>
      <c r="BU740" s="3">
        <f t="shared" si="287"/>
        <v>0</v>
      </c>
      <c r="BV740" s="3">
        <f t="shared" si="288"/>
        <v>0</v>
      </c>
      <c r="BW740" s="3">
        <f t="shared" si="299"/>
        <v>0</v>
      </c>
      <c r="BX740" s="3">
        <f t="shared" si="289"/>
        <v>0</v>
      </c>
      <c r="BY740" s="3">
        <f t="shared" si="300"/>
        <v>8165890.5811289996</v>
      </c>
    </row>
    <row r="741" spans="1:77" x14ac:dyDescent="0.25">
      <c r="A741">
        <v>227826</v>
      </c>
      <c r="B741" t="s">
        <v>800</v>
      </c>
      <c r="C741" s="37">
        <v>42776.52847222222</v>
      </c>
      <c r="D741" s="5" t="s">
        <v>76</v>
      </c>
      <c r="E741" s="2">
        <v>269.29500000000002</v>
      </c>
      <c r="F741" s="2">
        <v>15.896000000000001</v>
      </c>
      <c r="G741" s="2">
        <v>5.7750000000000004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151</v>
      </c>
      <c r="O741" s="2">
        <v>0</v>
      </c>
      <c r="P741" s="2">
        <v>71.010000000000005</v>
      </c>
      <c r="Q741" s="2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45908</v>
      </c>
      <c r="Y741" s="4">
        <v>0</v>
      </c>
      <c r="Z741" s="4">
        <v>1</v>
      </c>
      <c r="AA741" s="5" t="s">
        <v>75</v>
      </c>
      <c r="AB741" s="3">
        <v>0</v>
      </c>
      <c r="AC741" s="3">
        <v>0</v>
      </c>
      <c r="AD741" s="2">
        <v>0</v>
      </c>
      <c r="AE741" s="3">
        <v>0</v>
      </c>
      <c r="AF741" s="3">
        <v>0</v>
      </c>
      <c r="AG741" s="3">
        <v>0</v>
      </c>
      <c r="AH741" s="3">
        <v>0</v>
      </c>
      <c r="AI741" s="4">
        <v>0</v>
      </c>
      <c r="AJ741" s="3">
        <v>0</v>
      </c>
      <c r="AK741" s="3">
        <v>97385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5050</v>
      </c>
      <c r="AR741" s="3">
        <v>5334</v>
      </c>
      <c r="AS741" s="3">
        <v>2125980</v>
      </c>
      <c r="AT741" s="2">
        <v>409.79</v>
      </c>
      <c r="AV741" s="5" t="s">
        <v>2031</v>
      </c>
      <c r="AX741" s="3">
        <v>0</v>
      </c>
      <c r="AZ741" s="3">
        <v>0</v>
      </c>
      <c r="BA741" s="3">
        <f t="shared" si="290"/>
        <v>6465</v>
      </c>
      <c r="BB741" s="3">
        <f t="shared" si="276"/>
        <v>5050</v>
      </c>
      <c r="BC741" s="3">
        <f t="shared" si="277"/>
        <v>5335</v>
      </c>
      <c r="BD741" s="3">
        <f t="shared" si="278"/>
        <v>6465</v>
      </c>
      <c r="BE741" s="3">
        <f t="shared" si="279"/>
        <v>2125979.6925000004</v>
      </c>
      <c r="BF741" s="3">
        <f t="shared" si="291"/>
        <v>2125979.6925000004</v>
      </c>
      <c r="BG741" s="2">
        <f t="shared" si="280"/>
        <v>409.74136992980237</v>
      </c>
      <c r="BH741" s="6">
        <f t="shared" si="281"/>
        <v>1.4999999999999999E-2</v>
      </c>
      <c r="BI741" s="3">
        <f t="shared" si="292"/>
        <v>0</v>
      </c>
      <c r="BJ741" s="3">
        <f t="shared" si="282"/>
        <v>210607064.14391842</v>
      </c>
      <c r="BK741" s="3">
        <f t="shared" si="293"/>
        <v>0</v>
      </c>
      <c r="BL741" s="3">
        <f t="shared" si="294"/>
        <v>0</v>
      </c>
      <c r="BM741" s="3">
        <f t="shared" si="283"/>
        <v>0</v>
      </c>
      <c r="BN741" s="3">
        <f t="shared" si="284"/>
        <v>0</v>
      </c>
      <c r="BO741" s="3">
        <f t="shared" si="295"/>
        <v>0</v>
      </c>
      <c r="BP741" s="3">
        <f t="shared" si="296"/>
        <v>0</v>
      </c>
      <c r="BQ741" s="3">
        <f t="shared" si="285"/>
        <v>130912367.69257186</v>
      </c>
      <c r="BR741" s="3">
        <f t="shared" si="297"/>
        <v>0</v>
      </c>
      <c r="BS741" s="3">
        <f t="shared" si="298"/>
        <v>0</v>
      </c>
      <c r="BT741" s="3">
        <f t="shared" si="286"/>
        <v>0</v>
      </c>
      <c r="BU741" s="3">
        <f t="shared" si="287"/>
        <v>0</v>
      </c>
      <c r="BV741" s="3">
        <f t="shared" si="288"/>
        <v>0</v>
      </c>
      <c r="BW741" s="3">
        <f t="shared" si="299"/>
        <v>0</v>
      </c>
      <c r="BX741" s="3">
        <f t="shared" si="289"/>
        <v>0</v>
      </c>
      <c r="BY741" s="3">
        <f t="shared" si="300"/>
        <v>2125979.6925000004</v>
      </c>
    </row>
    <row r="742" spans="1:77" x14ac:dyDescent="0.25">
      <c r="A742">
        <v>170903</v>
      </c>
      <c r="B742" t="s">
        <v>801</v>
      </c>
      <c r="C742" s="37">
        <v>42779.493055555555</v>
      </c>
      <c r="D742" s="5" t="s">
        <v>75</v>
      </c>
      <c r="E742" s="2">
        <v>7359.598</v>
      </c>
      <c r="F742" s="2">
        <v>340.18299999999999</v>
      </c>
      <c r="G742" s="2">
        <v>175</v>
      </c>
      <c r="H742" s="2">
        <v>4.3849999999999998</v>
      </c>
      <c r="I742" s="2">
        <v>0</v>
      </c>
      <c r="J742" s="2">
        <v>0</v>
      </c>
      <c r="K742" s="2">
        <v>0</v>
      </c>
      <c r="L742" s="2">
        <v>628</v>
      </c>
      <c r="M742" s="2">
        <v>401</v>
      </c>
      <c r="N742" s="2">
        <v>2292.1219999999998</v>
      </c>
      <c r="O742" s="2">
        <v>0.14699999999999999</v>
      </c>
      <c r="P742" s="2">
        <v>195.7</v>
      </c>
      <c r="Q742" s="2">
        <v>0</v>
      </c>
      <c r="R742" s="3">
        <v>648827</v>
      </c>
      <c r="S742" s="3">
        <v>0</v>
      </c>
      <c r="T742" s="3">
        <v>-53928</v>
      </c>
      <c r="U742" s="3">
        <v>-2084</v>
      </c>
      <c r="V742" s="3">
        <v>0</v>
      </c>
      <c r="W742" s="3">
        <v>1013087</v>
      </c>
      <c r="X742" s="3">
        <v>106970</v>
      </c>
      <c r="Y742" s="4">
        <v>0.98</v>
      </c>
      <c r="Z742" s="4">
        <v>1.1200000000000001</v>
      </c>
      <c r="AA742" s="5" t="s">
        <v>75</v>
      </c>
      <c r="AB742" s="3">
        <v>3682795</v>
      </c>
      <c r="AC742" s="3">
        <v>6043017</v>
      </c>
      <c r="AD742" s="2">
        <v>2384.9630271999999</v>
      </c>
      <c r="AE742" s="3">
        <v>609617338</v>
      </c>
      <c r="AF742" s="3">
        <v>48706899</v>
      </c>
      <c r="AG742" s="3">
        <v>0</v>
      </c>
      <c r="AH742" s="3">
        <v>51688954</v>
      </c>
      <c r="AI742" s="4">
        <v>1.04</v>
      </c>
      <c r="AJ742" s="3">
        <v>4799082666</v>
      </c>
      <c r="AK742" s="3">
        <v>3008977</v>
      </c>
      <c r="AL742" s="3">
        <v>0</v>
      </c>
      <c r="AM742" s="3">
        <v>0</v>
      </c>
      <c r="AN742" s="3">
        <v>713183</v>
      </c>
      <c r="AO742" s="3">
        <v>0</v>
      </c>
      <c r="AP742" s="3">
        <v>0</v>
      </c>
      <c r="AQ742" s="3">
        <v>5037</v>
      </c>
      <c r="AR742" s="3">
        <v>5466</v>
      </c>
      <c r="AS742" s="3">
        <v>52352737</v>
      </c>
      <c r="AT742" s="2">
        <v>9679.2520000000004</v>
      </c>
      <c r="AU742" s="2">
        <v>9552</v>
      </c>
      <c r="AV742" s="5" t="s">
        <v>1453</v>
      </c>
      <c r="AW742" s="3">
        <v>0</v>
      </c>
      <c r="AX742" s="3">
        <v>0</v>
      </c>
      <c r="AY742" s="3">
        <v>0</v>
      </c>
      <c r="AZ742" s="3">
        <v>0</v>
      </c>
      <c r="BA742" s="3">
        <f t="shared" si="290"/>
        <v>5466</v>
      </c>
      <c r="BB742" s="3">
        <f t="shared" si="276"/>
        <v>5037</v>
      </c>
      <c r="BC742" s="3">
        <f t="shared" si="277"/>
        <v>5466</v>
      </c>
      <c r="BD742" s="3">
        <f t="shared" si="278"/>
        <v>5466</v>
      </c>
      <c r="BE742" s="3">
        <f t="shared" si="279"/>
        <v>52352736.136219993</v>
      </c>
      <c r="BF742" s="3">
        <f t="shared" si="291"/>
        <v>50744750.136219993</v>
      </c>
      <c r="BG742" s="2">
        <f t="shared" si="280"/>
        <v>9679.0539375746921</v>
      </c>
      <c r="BH742" s="6">
        <f t="shared" si="281"/>
        <v>1.4999999999999999E-2</v>
      </c>
      <c r="BI742" s="3">
        <f t="shared" si="292"/>
        <v>36461932.134063073</v>
      </c>
      <c r="BJ742" s="3">
        <f t="shared" si="282"/>
        <v>4975033723.9133921</v>
      </c>
      <c r="BK742" s="3">
        <f t="shared" si="293"/>
        <v>0</v>
      </c>
      <c r="BL742" s="3">
        <f t="shared" si="294"/>
        <v>0</v>
      </c>
      <c r="BM742" s="3">
        <f t="shared" si="283"/>
        <v>0</v>
      </c>
      <c r="BN742" s="3">
        <f t="shared" si="284"/>
        <v>0</v>
      </c>
      <c r="BO742" s="3">
        <f t="shared" si="295"/>
        <v>0</v>
      </c>
      <c r="BP742" s="3">
        <f t="shared" si="296"/>
        <v>0</v>
      </c>
      <c r="BQ742" s="3">
        <f t="shared" si="285"/>
        <v>3092457733.0551143</v>
      </c>
      <c r="BR742" s="3">
        <f t="shared" si="297"/>
        <v>1706624932.9448857</v>
      </c>
      <c r="BS742" s="3">
        <f t="shared" si="298"/>
        <v>0</v>
      </c>
      <c r="BT742" s="3">
        <f t="shared" si="286"/>
        <v>0</v>
      </c>
      <c r="BU742" s="3">
        <f t="shared" si="287"/>
        <v>0</v>
      </c>
      <c r="BV742" s="3">
        <f t="shared" si="288"/>
        <v>0</v>
      </c>
      <c r="BW742" s="3">
        <f t="shared" si="299"/>
        <v>0</v>
      </c>
      <c r="BX742" s="3">
        <f t="shared" si="289"/>
        <v>0</v>
      </c>
      <c r="BY742" s="3">
        <f t="shared" si="300"/>
        <v>5321726.0094199926</v>
      </c>
    </row>
    <row r="743" spans="1:77" x14ac:dyDescent="0.25">
      <c r="A743">
        <v>161910</v>
      </c>
      <c r="B743" t="s">
        <v>802</v>
      </c>
      <c r="C743" s="37">
        <v>42779.493055555555</v>
      </c>
      <c r="D743" s="5" t="s">
        <v>75</v>
      </c>
      <c r="E743" s="2">
        <v>567.05499999999995</v>
      </c>
      <c r="F743" s="2">
        <v>85.144999999999996</v>
      </c>
      <c r="G743" s="2">
        <v>5.9210000000000003</v>
      </c>
      <c r="H743" s="2">
        <v>0</v>
      </c>
      <c r="I743" s="2">
        <v>0</v>
      </c>
      <c r="J743" s="2">
        <v>0</v>
      </c>
      <c r="K743" s="2">
        <v>0</v>
      </c>
      <c r="L743" s="2">
        <v>55.305</v>
      </c>
      <c r="M743" s="2">
        <v>30.49</v>
      </c>
      <c r="N743" s="2">
        <v>471.47399999999999</v>
      </c>
      <c r="O743" s="2">
        <v>3.1E-2</v>
      </c>
      <c r="P743" s="2">
        <v>34.826000000000001</v>
      </c>
      <c r="Q743" s="2">
        <v>0</v>
      </c>
      <c r="R743" s="3">
        <v>56375</v>
      </c>
      <c r="S743" s="3">
        <v>0</v>
      </c>
      <c r="T743" s="3">
        <v>-1745</v>
      </c>
      <c r="U743" s="3">
        <v>-68</v>
      </c>
      <c r="V743" s="3">
        <v>0</v>
      </c>
      <c r="W743" s="3">
        <v>49218</v>
      </c>
      <c r="X743" s="3">
        <v>22080</v>
      </c>
      <c r="Y743" s="4">
        <v>0.94669999999999999</v>
      </c>
      <c r="Z743" s="4">
        <v>1.05</v>
      </c>
      <c r="AA743" s="5" t="s">
        <v>75</v>
      </c>
      <c r="AB743" s="3">
        <v>22395</v>
      </c>
      <c r="AC743" s="3">
        <v>2395118</v>
      </c>
      <c r="AD743" s="2">
        <v>1025.9533297</v>
      </c>
      <c r="AE743" s="3">
        <v>52299068</v>
      </c>
      <c r="AF743" s="3">
        <v>1479717</v>
      </c>
      <c r="AG743" s="3">
        <v>52048</v>
      </c>
      <c r="AH743" s="3">
        <v>1625547</v>
      </c>
      <c r="AI743" s="4">
        <v>1.04</v>
      </c>
      <c r="AJ743" s="3">
        <v>155244817</v>
      </c>
      <c r="AK743" s="3">
        <v>248654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4866</v>
      </c>
      <c r="AR743" s="3">
        <v>5039</v>
      </c>
      <c r="AS743" s="3">
        <v>5396956</v>
      </c>
      <c r="AT743" s="2">
        <v>1069.1110000000001</v>
      </c>
      <c r="AV743" s="5" t="s">
        <v>1771</v>
      </c>
      <c r="BA743" s="3">
        <f t="shared" si="290"/>
        <v>6340</v>
      </c>
      <c r="BB743" s="3">
        <f t="shared" si="276"/>
        <v>4866</v>
      </c>
      <c r="BC743" s="3">
        <f t="shared" si="277"/>
        <v>5039</v>
      </c>
      <c r="BD743" s="3">
        <f t="shared" si="278"/>
        <v>6340</v>
      </c>
      <c r="BE743" s="3">
        <f t="shared" si="279"/>
        <v>5396955.7183999997</v>
      </c>
      <c r="BF743" s="3">
        <f t="shared" si="291"/>
        <v>5293107.7183999997</v>
      </c>
      <c r="BG743" s="2">
        <f t="shared" si="280"/>
        <v>1069.1010437280538</v>
      </c>
      <c r="BH743" s="6">
        <f t="shared" si="281"/>
        <v>1.4999999999999999E-2</v>
      </c>
      <c r="BI743" s="3">
        <f t="shared" si="292"/>
        <v>2270530.4469980854</v>
      </c>
      <c r="BJ743" s="3">
        <f t="shared" si="282"/>
        <v>549517936.47621965</v>
      </c>
      <c r="BK743" s="3">
        <f t="shared" si="293"/>
        <v>0</v>
      </c>
      <c r="BL743" s="3">
        <f t="shared" si="294"/>
        <v>0</v>
      </c>
      <c r="BM743" s="3">
        <f t="shared" si="283"/>
        <v>0</v>
      </c>
      <c r="BN743" s="3">
        <f t="shared" si="284"/>
        <v>0</v>
      </c>
      <c r="BO743" s="3">
        <f t="shared" si="295"/>
        <v>0</v>
      </c>
      <c r="BP743" s="3">
        <f t="shared" si="296"/>
        <v>0</v>
      </c>
      <c r="BQ743" s="3">
        <f t="shared" si="285"/>
        <v>341577783.4711132</v>
      </c>
      <c r="BR743" s="3">
        <f t="shared" si="297"/>
        <v>0</v>
      </c>
      <c r="BS743" s="3">
        <f t="shared" si="298"/>
        <v>0</v>
      </c>
      <c r="BT743" s="3">
        <f t="shared" si="286"/>
        <v>0</v>
      </c>
      <c r="BU743" s="3">
        <f t="shared" si="287"/>
        <v>0</v>
      </c>
      <c r="BV743" s="3">
        <f t="shared" si="288"/>
        <v>0</v>
      </c>
      <c r="BW743" s="3">
        <f t="shared" si="299"/>
        <v>0</v>
      </c>
      <c r="BX743" s="3">
        <f t="shared" si="289"/>
        <v>0</v>
      </c>
      <c r="BY743" s="3">
        <f t="shared" si="300"/>
        <v>3927253.0358609995</v>
      </c>
    </row>
    <row r="744" spans="1:77" x14ac:dyDescent="0.25">
      <c r="A744">
        <v>209902</v>
      </c>
      <c r="B744" t="s">
        <v>803</v>
      </c>
      <c r="C744" s="37">
        <v>42776.52847222222</v>
      </c>
      <c r="D744" s="5" t="s">
        <v>75</v>
      </c>
      <c r="E744" s="2">
        <v>130</v>
      </c>
      <c r="F744" s="2">
        <v>8.4939999999999998</v>
      </c>
      <c r="G744" s="2">
        <v>7.0380000000000003</v>
      </c>
      <c r="H744" s="2">
        <v>0</v>
      </c>
      <c r="I744" s="2">
        <v>0</v>
      </c>
      <c r="J744" s="2">
        <v>0</v>
      </c>
      <c r="K744" s="2">
        <v>0</v>
      </c>
      <c r="L744" s="2">
        <v>9.4380000000000006</v>
      </c>
      <c r="M744" s="2">
        <v>3.2679999999999998</v>
      </c>
      <c r="N744" s="2">
        <v>64.701999999999998</v>
      </c>
      <c r="O744" s="2">
        <v>0</v>
      </c>
      <c r="P744" s="2">
        <v>0</v>
      </c>
      <c r="Q744" s="2">
        <v>0</v>
      </c>
      <c r="R744" s="3">
        <v>6592</v>
      </c>
      <c r="S744" s="3">
        <v>0</v>
      </c>
      <c r="T744" s="3">
        <v>-683</v>
      </c>
      <c r="U744" s="3">
        <v>-27</v>
      </c>
      <c r="V744" s="3">
        <v>0</v>
      </c>
      <c r="W744" s="3">
        <v>8780</v>
      </c>
      <c r="X744" s="3">
        <v>0</v>
      </c>
      <c r="Y744" s="4">
        <v>0.95269999999999999</v>
      </c>
      <c r="Z744" s="4">
        <v>1.05</v>
      </c>
      <c r="AA744" s="5" t="s">
        <v>75</v>
      </c>
      <c r="AB744" s="3">
        <v>149734</v>
      </c>
      <c r="AC744" s="3">
        <v>563102</v>
      </c>
      <c r="AD744" s="2">
        <v>233.67586209999999</v>
      </c>
      <c r="AE744" s="3">
        <v>25535177</v>
      </c>
      <c r="AF744" s="3">
        <v>694868</v>
      </c>
      <c r="AG744" s="3">
        <v>19912</v>
      </c>
      <c r="AH744" s="3">
        <v>758542</v>
      </c>
      <c r="AI744" s="4">
        <v>1.04</v>
      </c>
      <c r="AJ744" s="3">
        <v>60696041</v>
      </c>
      <c r="AK744" s="3">
        <v>43643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4897</v>
      </c>
      <c r="AR744" s="3">
        <v>5071</v>
      </c>
      <c r="AS744" s="3">
        <v>1209629</v>
      </c>
      <c r="AT744" s="2">
        <v>239.83699999999999</v>
      </c>
      <c r="AV744" s="5" t="s">
        <v>1557</v>
      </c>
      <c r="BA744" s="3">
        <f t="shared" si="290"/>
        <v>6935</v>
      </c>
      <c r="BB744" s="3">
        <f t="shared" si="276"/>
        <v>4897</v>
      </c>
      <c r="BC744" s="3">
        <f t="shared" si="277"/>
        <v>5071</v>
      </c>
      <c r="BD744" s="3">
        <f t="shared" si="278"/>
        <v>6935</v>
      </c>
      <c r="BE744" s="3">
        <f t="shared" si="279"/>
        <v>1209629.4921000001</v>
      </c>
      <c r="BF744" s="3">
        <f t="shared" si="291"/>
        <v>1194940.4921000001</v>
      </c>
      <c r="BG744" s="2">
        <f t="shared" si="280"/>
        <v>239.82839282057557</v>
      </c>
      <c r="BH744" s="6">
        <f t="shared" si="281"/>
        <v>1.4999999999999999E-2</v>
      </c>
      <c r="BI744" s="3">
        <f t="shared" si="292"/>
        <v>687961.49987550441</v>
      </c>
      <c r="BJ744" s="3">
        <f t="shared" si="282"/>
        <v>123271793.90977584</v>
      </c>
      <c r="BK744" s="3">
        <f t="shared" si="293"/>
        <v>0</v>
      </c>
      <c r="BL744" s="3">
        <f t="shared" si="294"/>
        <v>0</v>
      </c>
      <c r="BM744" s="3">
        <f t="shared" si="283"/>
        <v>0</v>
      </c>
      <c r="BN744" s="3">
        <f t="shared" si="284"/>
        <v>0</v>
      </c>
      <c r="BO744" s="3">
        <f t="shared" si="295"/>
        <v>0</v>
      </c>
      <c r="BP744" s="3">
        <f t="shared" si="296"/>
        <v>0</v>
      </c>
      <c r="BQ744" s="3">
        <f t="shared" si="285"/>
        <v>76625171.506173894</v>
      </c>
      <c r="BR744" s="3">
        <f t="shared" si="297"/>
        <v>0</v>
      </c>
      <c r="BS744" s="3">
        <f t="shared" si="298"/>
        <v>0</v>
      </c>
      <c r="BT744" s="3">
        <f t="shared" si="286"/>
        <v>0</v>
      </c>
      <c r="BU744" s="3">
        <f t="shared" si="287"/>
        <v>0</v>
      </c>
      <c r="BV744" s="3">
        <f t="shared" si="288"/>
        <v>0</v>
      </c>
      <c r="BW744" s="3">
        <f t="shared" si="299"/>
        <v>0</v>
      </c>
      <c r="BX744" s="3">
        <f t="shared" si="289"/>
        <v>0</v>
      </c>
      <c r="BY744" s="3">
        <f t="shared" si="300"/>
        <v>631378.30949300015</v>
      </c>
    </row>
    <row r="745" spans="1:77" x14ac:dyDescent="0.25">
      <c r="A745">
        <v>18903</v>
      </c>
      <c r="B745" t="s">
        <v>804</v>
      </c>
      <c r="C745" s="37">
        <v>42776.52847222222</v>
      </c>
      <c r="D745" s="5" t="s">
        <v>75</v>
      </c>
      <c r="E745" s="2">
        <v>130</v>
      </c>
      <c r="F745" s="2">
        <v>15.456</v>
      </c>
      <c r="G745" s="2">
        <v>3.9140000000000001</v>
      </c>
      <c r="H745" s="2">
        <v>0</v>
      </c>
      <c r="I745" s="2">
        <v>0</v>
      </c>
      <c r="J745" s="2">
        <v>0</v>
      </c>
      <c r="K745" s="2">
        <v>0</v>
      </c>
      <c r="L745" s="2">
        <v>6.641</v>
      </c>
      <c r="M745" s="2">
        <v>0.90900000000000003</v>
      </c>
      <c r="N745" s="2">
        <v>94.626999999999995</v>
      </c>
      <c r="O745" s="2">
        <v>0</v>
      </c>
      <c r="P745" s="2">
        <v>9.8130000000000006</v>
      </c>
      <c r="Q745" s="2">
        <v>0</v>
      </c>
      <c r="R745" s="3">
        <v>7675</v>
      </c>
      <c r="S745" s="3">
        <v>0</v>
      </c>
      <c r="T745" s="3">
        <v>-639</v>
      </c>
      <c r="U745" s="3">
        <v>-25</v>
      </c>
      <c r="V745" s="3">
        <v>0</v>
      </c>
      <c r="W745" s="3">
        <v>18036</v>
      </c>
      <c r="X745" s="3">
        <v>7096</v>
      </c>
      <c r="Y745" s="4">
        <v>0.98</v>
      </c>
      <c r="Z745" s="4">
        <v>1.07</v>
      </c>
      <c r="AA745" s="5" t="s">
        <v>75</v>
      </c>
      <c r="AB745" s="3">
        <v>105992</v>
      </c>
      <c r="AC745" s="3">
        <v>570414</v>
      </c>
      <c r="AD745" s="2">
        <v>287.34753069999999</v>
      </c>
      <c r="AE745" s="3">
        <v>33096390</v>
      </c>
      <c r="AF745" s="3">
        <v>596273</v>
      </c>
      <c r="AG745" s="3">
        <v>0</v>
      </c>
      <c r="AH745" s="3">
        <v>632780</v>
      </c>
      <c r="AI745" s="4">
        <v>1.04</v>
      </c>
      <c r="AJ745" s="3">
        <v>56831499</v>
      </c>
      <c r="AK745" s="3">
        <v>46860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5037</v>
      </c>
      <c r="AR745" s="3">
        <v>5288</v>
      </c>
      <c r="AS745" s="3">
        <v>1317534</v>
      </c>
      <c r="AT745" s="2">
        <v>250.50399999999999</v>
      </c>
      <c r="AV745" s="5" t="s">
        <v>1332</v>
      </c>
      <c r="AX745" s="3">
        <v>0</v>
      </c>
      <c r="AZ745" s="3">
        <v>0</v>
      </c>
      <c r="BA745" s="3">
        <f t="shared" si="290"/>
        <v>7231</v>
      </c>
      <c r="BB745" s="3">
        <f t="shared" si="276"/>
        <v>5037</v>
      </c>
      <c r="BC745" s="3">
        <f t="shared" si="277"/>
        <v>5288</v>
      </c>
      <c r="BD745" s="3">
        <f t="shared" si="278"/>
        <v>7231</v>
      </c>
      <c r="BE745" s="3">
        <f t="shared" si="279"/>
        <v>1317534.23443</v>
      </c>
      <c r="BF745" s="3">
        <f t="shared" si="291"/>
        <v>1292462.23443</v>
      </c>
      <c r="BG745" s="2">
        <f t="shared" si="280"/>
        <v>250.50392170723615</v>
      </c>
      <c r="BH745" s="6">
        <f t="shared" si="281"/>
        <v>1.4999999999999999E-2</v>
      </c>
      <c r="BI745" s="3">
        <f t="shared" si="292"/>
        <v>542817.43781730288</v>
      </c>
      <c r="BJ745" s="3">
        <f t="shared" si="282"/>
        <v>128759015.75751938</v>
      </c>
      <c r="BK745" s="3">
        <f t="shared" si="293"/>
        <v>0</v>
      </c>
      <c r="BL745" s="3">
        <f t="shared" si="294"/>
        <v>0</v>
      </c>
      <c r="BM745" s="3">
        <f t="shared" si="283"/>
        <v>0</v>
      </c>
      <c r="BN745" s="3">
        <f t="shared" si="284"/>
        <v>0</v>
      </c>
      <c r="BO745" s="3">
        <f t="shared" si="295"/>
        <v>0</v>
      </c>
      <c r="BP745" s="3">
        <f t="shared" si="296"/>
        <v>0</v>
      </c>
      <c r="BQ745" s="3">
        <f t="shared" si="285"/>
        <v>80036002.98546195</v>
      </c>
      <c r="BR745" s="3">
        <f t="shared" si="297"/>
        <v>0</v>
      </c>
      <c r="BS745" s="3">
        <f t="shared" si="298"/>
        <v>0</v>
      </c>
      <c r="BT745" s="3">
        <f t="shared" si="286"/>
        <v>0</v>
      </c>
      <c r="BU745" s="3">
        <f t="shared" si="287"/>
        <v>0</v>
      </c>
      <c r="BV745" s="3">
        <f t="shared" si="288"/>
        <v>0</v>
      </c>
      <c r="BW745" s="3">
        <f t="shared" si="299"/>
        <v>0</v>
      </c>
      <c r="BX745" s="3">
        <f t="shared" si="289"/>
        <v>0</v>
      </c>
      <c r="BY745" s="3">
        <f t="shared" si="300"/>
        <v>760585.54423</v>
      </c>
    </row>
    <row r="746" spans="1:77" x14ac:dyDescent="0.25">
      <c r="A746">
        <v>72910</v>
      </c>
      <c r="B746" t="s">
        <v>805</v>
      </c>
      <c r="C746" s="37">
        <v>42776.52847222222</v>
      </c>
      <c r="D746" s="5" t="s">
        <v>75</v>
      </c>
      <c r="E746" s="2">
        <v>110.79600000000001</v>
      </c>
      <c r="F746" s="2">
        <v>1.1859999999999999</v>
      </c>
      <c r="G746" s="2">
        <v>1.806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5.5579999999999998</v>
      </c>
      <c r="N746" s="2">
        <v>62.344000000000001</v>
      </c>
      <c r="O746" s="2">
        <v>0</v>
      </c>
      <c r="P746" s="2">
        <v>1.0029999999999999</v>
      </c>
      <c r="Q746" s="2">
        <v>0</v>
      </c>
      <c r="R746" s="3">
        <v>0</v>
      </c>
      <c r="S746" s="3">
        <v>0</v>
      </c>
      <c r="T746" s="3">
        <v>-926</v>
      </c>
      <c r="U746" s="3">
        <v>-36</v>
      </c>
      <c r="V746" s="3">
        <v>0</v>
      </c>
      <c r="W746" s="3">
        <v>7880</v>
      </c>
      <c r="X746" s="3">
        <v>674</v>
      </c>
      <c r="Y746" s="4">
        <v>0.9133</v>
      </c>
      <c r="Z746" s="4">
        <v>1.06</v>
      </c>
      <c r="AA746" s="5" t="s">
        <v>75</v>
      </c>
      <c r="AB746" s="3">
        <v>6518</v>
      </c>
      <c r="AC746" s="3">
        <v>301130</v>
      </c>
      <c r="AD746" s="2">
        <v>194.10272509999999</v>
      </c>
      <c r="AE746" s="3">
        <v>24975013</v>
      </c>
      <c r="AF746" s="3">
        <v>769217</v>
      </c>
      <c r="AG746" s="3">
        <v>39333</v>
      </c>
      <c r="AH746" s="3">
        <v>859084</v>
      </c>
      <c r="AI746" s="4">
        <v>1.02</v>
      </c>
      <c r="AJ746" s="3">
        <v>82330715</v>
      </c>
      <c r="AK746" s="3">
        <v>46195</v>
      </c>
      <c r="AL746" s="3">
        <v>0</v>
      </c>
      <c r="AM746" s="3">
        <v>0</v>
      </c>
      <c r="AN746" s="3">
        <v>24563</v>
      </c>
      <c r="AO746" s="3">
        <v>0</v>
      </c>
      <c r="AP746" s="3">
        <v>0</v>
      </c>
      <c r="AQ746" s="3">
        <v>4694</v>
      </c>
      <c r="AR746" s="3">
        <v>4894</v>
      </c>
      <c r="AS746" s="3">
        <v>861224</v>
      </c>
      <c r="AT746" s="2">
        <v>178.274</v>
      </c>
      <c r="AU746" s="2">
        <v>192.953</v>
      </c>
      <c r="AV746" s="5" t="s">
        <v>1671</v>
      </c>
      <c r="AW746" s="3">
        <v>0</v>
      </c>
      <c r="AX746" s="3">
        <v>9203</v>
      </c>
      <c r="AY746" s="3">
        <v>0</v>
      </c>
      <c r="AZ746" s="3">
        <v>395</v>
      </c>
      <c r="BA746" s="3">
        <f t="shared" si="290"/>
        <v>6716</v>
      </c>
      <c r="BB746" s="3">
        <f t="shared" si="276"/>
        <v>4694</v>
      </c>
      <c r="BC746" s="3">
        <f t="shared" si="277"/>
        <v>4894</v>
      </c>
      <c r="BD746" s="3">
        <f t="shared" si="278"/>
        <v>6716</v>
      </c>
      <c r="BE746" s="3">
        <f t="shared" si="279"/>
        <v>861224.49656</v>
      </c>
      <c r="BF746" s="3">
        <f t="shared" si="291"/>
        <v>854270.49656</v>
      </c>
      <c r="BG746" s="2">
        <f t="shared" si="280"/>
        <v>178.2733342040278</v>
      </c>
      <c r="BH746" s="6">
        <f t="shared" si="281"/>
        <v>1.4999999999999999E-2</v>
      </c>
      <c r="BI746" s="3">
        <f t="shared" si="292"/>
        <v>236363.80845024134</v>
      </c>
      <c r="BJ746" s="3">
        <f t="shared" si="282"/>
        <v>91632493.780870289</v>
      </c>
      <c r="BK746" s="3">
        <f t="shared" si="293"/>
        <v>0</v>
      </c>
      <c r="BL746" s="3">
        <f t="shared" si="294"/>
        <v>0</v>
      </c>
      <c r="BM746" s="3">
        <f t="shared" si="283"/>
        <v>0</v>
      </c>
      <c r="BN746" s="3">
        <f t="shared" si="284"/>
        <v>0</v>
      </c>
      <c r="BO746" s="3">
        <f t="shared" si="295"/>
        <v>0</v>
      </c>
      <c r="BP746" s="3">
        <f t="shared" si="296"/>
        <v>0</v>
      </c>
      <c r="BQ746" s="3">
        <f t="shared" si="285"/>
        <v>56958330.27818688</v>
      </c>
      <c r="BR746" s="3">
        <f t="shared" si="297"/>
        <v>25372384.72181312</v>
      </c>
      <c r="BS746" s="3">
        <f t="shared" si="298"/>
        <v>12121.502992693253</v>
      </c>
      <c r="BT746" s="3">
        <f t="shared" si="286"/>
        <v>152.63918818147027</v>
      </c>
      <c r="BU746" s="3">
        <f t="shared" si="287"/>
        <v>395</v>
      </c>
      <c r="BV746" s="3">
        <f t="shared" si="288"/>
        <v>346.57900509091581</v>
      </c>
      <c r="BW746" s="3">
        <f t="shared" si="299"/>
        <v>11379.923987602335</v>
      </c>
      <c r="BX746" s="3">
        <f t="shared" si="289"/>
        <v>11379.923987602335</v>
      </c>
      <c r="BY746" s="3">
        <f t="shared" si="300"/>
        <v>109298.07646500005</v>
      </c>
    </row>
    <row r="747" spans="1:77" x14ac:dyDescent="0.25">
      <c r="A747">
        <v>40901</v>
      </c>
      <c r="B747" t="s">
        <v>806</v>
      </c>
      <c r="C747" s="37">
        <v>42776.52847222222</v>
      </c>
      <c r="D747" s="5" t="s">
        <v>75</v>
      </c>
      <c r="E747" s="2">
        <v>378.916</v>
      </c>
      <c r="F747" s="2">
        <v>39.76</v>
      </c>
      <c r="G747" s="2">
        <v>4</v>
      </c>
      <c r="H747" s="2">
        <v>0</v>
      </c>
      <c r="I747" s="2">
        <v>0</v>
      </c>
      <c r="J747" s="2">
        <v>0</v>
      </c>
      <c r="K747" s="2">
        <v>0</v>
      </c>
      <c r="L747" s="2">
        <v>28</v>
      </c>
      <c r="M747" s="2">
        <v>21</v>
      </c>
      <c r="N747" s="2">
        <v>394</v>
      </c>
      <c r="O747" s="2">
        <v>0.2</v>
      </c>
      <c r="P747" s="2">
        <v>75</v>
      </c>
      <c r="Q747" s="2">
        <v>0</v>
      </c>
      <c r="R747" s="3">
        <v>32175</v>
      </c>
      <c r="S747" s="3">
        <v>0</v>
      </c>
      <c r="T747" s="3">
        <v>-659</v>
      </c>
      <c r="U747" s="3">
        <v>-26</v>
      </c>
      <c r="V747" s="3">
        <v>0</v>
      </c>
      <c r="W747" s="3">
        <v>29368</v>
      </c>
      <c r="X747" s="3">
        <v>53528</v>
      </c>
      <c r="Y747" s="4">
        <v>1</v>
      </c>
      <c r="Z747" s="4">
        <v>1.0900000000000001</v>
      </c>
      <c r="AA747" s="5" t="s">
        <v>75</v>
      </c>
      <c r="AB747" s="3">
        <v>170512</v>
      </c>
      <c r="AC747" s="3">
        <v>2672209</v>
      </c>
      <c r="AD747" s="2">
        <v>1144.4722982999999</v>
      </c>
      <c r="AE747" s="3">
        <v>58638669</v>
      </c>
      <c r="AF747" s="3">
        <v>620297</v>
      </c>
      <c r="AG747" s="3">
        <v>0</v>
      </c>
      <c r="AH747" s="3">
        <v>645109</v>
      </c>
      <c r="AI747" s="4">
        <v>1.04</v>
      </c>
      <c r="AJ747" s="3">
        <v>58559832</v>
      </c>
      <c r="AK747" s="3">
        <v>150327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5140</v>
      </c>
      <c r="AR747" s="3">
        <v>5468</v>
      </c>
      <c r="AS747" s="3">
        <v>3987479</v>
      </c>
      <c r="AT747" s="2">
        <v>741.02200000000005</v>
      </c>
      <c r="AV747" s="5" t="s">
        <v>1406</v>
      </c>
      <c r="AX747" s="3">
        <v>0</v>
      </c>
      <c r="AZ747" s="3">
        <v>0</v>
      </c>
      <c r="BA747" s="3">
        <f t="shared" si="290"/>
        <v>7137</v>
      </c>
      <c r="BB747" s="3">
        <f t="shared" si="276"/>
        <v>5140</v>
      </c>
      <c r="BC747" s="3">
        <f t="shared" si="277"/>
        <v>5468</v>
      </c>
      <c r="BD747" s="3">
        <f t="shared" si="278"/>
        <v>7137</v>
      </c>
      <c r="BE747" s="3">
        <f t="shared" si="279"/>
        <v>3987478.385999999</v>
      </c>
      <c r="BF747" s="3">
        <f t="shared" si="291"/>
        <v>3926594.385999999</v>
      </c>
      <c r="BG747" s="2">
        <f t="shared" si="280"/>
        <v>741.01659116586325</v>
      </c>
      <c r="BH747" s="6">
        <f t="shared" si="281"/>
        <v>1.4999999999999999E-2</v>
      </c>
      <c r="BI747" s="3">
        <f t="shared" si="292"/>
        <v>1690262.263876999</v>
      </c>
      <c r="BJ747" s="3">
        <f t="shared" si="282"/>
        <v>380882527.8592537</v>
      </c>
      <c r="BK747" s="3">
        <f t="shared" si="293"/>
        <v>0</v>
      </c>
      <c r="BL747" s="3">
        <f t="shared" si="294"/>
        <v>0</v>
      </c>
      <c r="BM747" s="3">
        <f t="shared" si="283"/>
        <v>0</v>
      </c>
      <c r="BN747" s="3">
        <f t="shared" si="284"/>
        <v>0</v>
      </c>
      <c r="BO747" s="3">
        <f t="shared" si="295"/>
        <v>0</v>
      </c>
      <c r="BP747" s="3">
        <f t="shared" si="296"/>
        <v>0</v>
      </c>
      <c r="BQ747" s="3">
        <f t="shared" si="285"/>
        <v>236754800.87749332</v>
      </c>
      <c r="BR747" s="3">
        <f t="shared" si="297"/>
        <v>0</v>
      </c>
      <c r="BS747" s="3">
        <f t="shared" si="298"/>
        <v>0</v>
      </c>
      <c r="BT747" s="3">
        <f t="shared" si="286"/>
        <v>0</v>
      </c>
      <c r="BU747" s="3">
        <f t="shared" si="287"/>
        <v>0</v>
      </c>
      <c r="BV747" s="3">
        <f t="shared" si="288"/>
        <v>0</v>
      </c>
      <c r="BW747" s="3">
        <f t="shared" si="299"/>
        <v>0</v>
      </c>
      <c r="BX747" s="3">
        <f t="shared" si="289"/>
        <v>0</v>
      </c>
      <c r="BY747" s="3">
        <f t="shared" si="300"/>
        <v>3401880.0659999992</v>
      </c>
    </row>
    <row r="748" spans="1:77" x14ac:dyDescent="0.25">
      <c r="A748">
        <v>173901</v>
      </c>
      <c r="B748" t="s">
        <v>807</v>
      </c>
      <c r="C748" s="37">
        <v>42776.52847222222</v>
      </c>
      <c r="D748" s="5" t="s">
        <v>75</v>
      </c>
      <c r="E748" s="2">
        <v>135.55000000000001</v>
      </c>
      <c r="F748" s="2">
        <v>13.01</v>
      </c>
      <c r="G748" s="2">
        <v>2.9769999999999999</v>
      </c>
      <c r="H748" s="2">
        <v>0</v>
      </c>
      <c r="I748" s="2">
        <v>0</v>
      </c>
      <c r="J748" s="2">
        <v>0</v>
      </c>
      <c r="K748" s="2">
        <v>0</v>
      </c>
      <c r="L748" s="2">
        <v>32.405000000000001</v>
      </c>
      <c r="M748" s="2">
        <v>8.56</v>
      </c>
      <c r="N748" s="2">
        <v>135.167</v>
      </c>
      <c r="O748" s="2">
        <v>0</v>
      </c>
      <c r="P748" s="2">
        <v>0.92900000000000005</v>
      </c>
      <c r="Q748" s="2">
        <v>0</v>
      </c>
      <c r="R748" s="3">
        <v>14131</v>
      </c>
      <c r="S748" s="3">
        <v>0</v>
      </c>
      <c r="T748" s="3">
        <v>-1285</v>
      </c>
      <c r="U748" s="3">
        <v>-50</v>
      </c>
      <c r="V748" s="3">
        <v>0</v>
      </c>
      <c r="W748" s="3">
        <v>44142</v>
      </c>
      <c r="X748" s="3">
        <v>779</v>
      </c>
      <c r="Y748" s="4">
        <v>1</v>
      </c>
      <c r="Z748" s="4">
        <v>1.04</v>
      </c>
      <c r="AA748" s="5" t="s">
        <v>76</v>
      </c>
      <c r="AB748" s="3">
        <v>9988</v>
      </c>
      <c r="AC748" s="3">
        <v>1239974</v>
      </c>
      <c r="AD748" s="2">
        <v>488.6214526</v>
      </c>
      <c r="AE748" s="3">
        <v>55056403</v>
      </c>
      <c r="AF748" s="3">
        <v>1226813</v>
      </c>
      <c r="AG748" s="3">
        <v>134949</v>
      </c>
      <c r="AH748" s="3">
        <v>1435371</v>
      </c>
      <c r="AI748" s="4">
        <v>1.17</v>
      </c>
      <c r="AJ748" s="3">
        <v>114334570</v>
      </c>
      <c r="AK748" s="3">
        <v>58574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5140</v>
      </c>
      <c r="AR748" s="3">
        <v>5286</v>
      </c>
      <c r="AS748" s="3">
        <v>1932285</v>
      </c>
      <c r="AT748" s="2">
        <v>359.815</v>
      </c>
      <c r="AV748" s="5" t="s">
        <v>1800</v>
      </c>
      <c r="BA748" s="3">
        <f t="shared" si="290"/>
        <v>8382</v>
      </c>
      <c r="BB748" s="3">
        <f t="shared" si="276"/>
        <v>5140</v>
      </c>
      <c r="BC748" s="3">
        <f t="shared" si="277"/>
        <v>5286</v>
      </c>
      <c r="BD748" s="3">
        <f t="shared" si="278"/>
        <v>8382</v>
      </c>
      <c r="BE748" s="3">
        <f t="shared" si="279"/>
        <v>1932284.3509</v>
      </c>
      <c r="BF748" s="3">
        <f t="shared" si="291"/>
        <v>1875296.3509</v>
      </c>
      <c r="BG748" s="2">
        <f t="shared" si="280"/>
        <v>359.80513378860314</v>
      </c>
      <c r="BH748" s="6">
        <f t="shared" si="281"/>
        <v>1.4999999999999999E-2</v>
      </c>
      <c r="BI748" s="3">
        <f t="shared" si="292"/>
        <v>861857.84401247045</v>
      </c>
      <c r="BJ748" s="3">
        <f t="shared" si="282"/>
        <v>184939838.767342</v>
      </c>
      <c r="BK748" s="3">
        <f t="shared" si="293"/>
        <v>0</v>
      </c>
      <c r="BL748" s="3">
        <f t="shared" si="294"/>
        <v>0</v>
      </c>
      <c r="BM748" s="3">
        <f t="shared" si="283"/>
        <v>0</v>
      </c>
      <c r="BN748" s="3">
        <f t="shared" si="284"/>
        <v>0</v>
      </c>
      <c r="BO748" s="3">
        <f t="shared" si="295"/>
        <v>0</v>
      </c>
      <c r="BP748" s="3">
        <f t="shared" si="296"/>
        <v>0</v>
      </c>
      <c r="BQ748" s="3">
        <f t="shared" si="285"/>
        <v>114957740.24545871</v>
      </c>
      <c r="BR748" s="3">
        <f t="shared" si="297"/>
        <v>0</v>
      </c>
      <c r="BS748" s="3">
        <f t="shared" si="298"/>
        <v>0</v>
      </c>
      <c r="BT748" s="3">
        <f t="shared" si="286"/>
        <v>0</v>
      </c>
      <c r="BU748" s="3">
        <f t="shared" si="287"/>
        <v>0</v>
      </c>
      <c r="BV748" s="3">
        <f t="shared" si="288"/>
        <v>0</v>
      </c>
      <c r="BW748" s="3">
        <f t="shared" si="299"/>
        <v>0</v>
      </c>
      <c r="BX748" s="3">
        <f t="shared" si="289"/>
        <v>0</v>
      </c>
      <c r="BY748" s="3">
        <f t="shared" si="300"/>
        <v>788938.65090000001</v>
      </c>
    </row>
    <row r="749" spans="1:77" x14ac:dyDescent="0.25">
      <c r="A749">
        <v>143902</v>
      </c>
      <c r="B749" t="s">
        <v>808</v>
      </c>
      <c r="C749" s="37">
        <v>42776.52847222222</v>
      </c>
      <c r="D749" s="5" t="s">
        <v>75</v>
      </c>
      <c r="E749" s="2">
        <v>293.3</v>
      </c>
      <c r="F749" s="2">
        <v>28.75</v>
      </c>
      <c r="G749" s="2">
        <v>4.5</v>
      </c>
      <c r="H749" s="2">
        <v>0</v>
      </c>
      <c r="I749" s="2">
        <v>0</v>
      </c>
      <c r="J749" s="2">
        <v>0</v>
      </c>
      <c r="K749" s="2">
        <v>0</v>
      </c>
      <c r="L749" s="2">
        <v>16</v>
      </c>
      <c r="M749" s="2">
        <v>8</v>
      </c>
      <c r="N749" s="2">
        <v>177</v>
      </c>
      <c r="O749" s="2">
        <v>0</v>
      </c>
      <c r="P749" s="2">
        <v>22</v>
      </c>
      <c r="Q749" s="2">
        <v>0</v>
      </c>
      <c r="R749" s="3">
        <v>23925</v>
      </c>
      <c r="S749" s="3">
        <v>0</v>
      </c>
      <c r="T749" s="3">
        <v>0</v>
      </c>
      <c r="U749" s="3">
        <v>0</v>
      </c>
      <c r="V749" s="3">
        <v>0</v>
      </c>
      <c r="W749" s="3">
        <v>46771</v>
      </c>
      <c r="X749" s="3">
        <v>14806</v>
      </c>
      <c r="Y749" s="4">
        <v>0.94669999999999999</v>
      </c>
      <c r="Z749" s="4">
        <v>1.06</v>
      </c>
      <c r="AA749" s="5" t="s">
        <v>75</v>
      </c>
      <c r="AB749" s="3">
        <v>90410</v>
      </c>
      <c r="AC749" s="3">
        <v>1206646</v>
      </c>
      <c r="AD749" s="2">
        <v>506.02199350000001</v>
      </c>
      <c r="AE749" s="3">
        <v>36607936</v>
      </c>
      <c r="AF749" s="3">
        <v>4276174</v>
      </c>
      <c r="AG749" s="3">
        <v>0</v>
      </c>
      <c r="AH749" s="3">
        <v>4426588</v>
      </c>
      <c r="AI749" s="4">
        <v>0.98</v>
      </c>
      <c r="AJ749" s="3">
        <v>431833593</v>
      </c>
      <c r="AK749" s="3">
        <v>114937</v>
      </c>
      <c r="AL749" s="3">
        <v>0</v>
      </c>
      <c r="AM749" s="3">
        <v>0</v>
      </c>
      <c r="AN749" s="3">
        <v>138000</v>
      </c>
      <c r="AO749" s="3">
        <v>0</v>
      </c>
      <c r="AP749" s="3">
        <v>0</v>
      </c>
      <c r="AQ749" s="3">
        <v>4866</v>
      </c>
      <c r="AR749" s="3">
        <v>5073</v>
      </c>
      <c r="AS749" s="3">
        <v>2676284</v>
      </c>
      <c r="AT749" s="2">
        <v>524.54100000000005</v>
      </c>
      <c r="AU749" s="2">
        <v>501.10599999999999</v>
      </c>
      <c r="AV749" s="5" t="s">
        <v>1727</v>
      </c>
      <c r="AW749" s="3">
        <v>1042285</v>
      </c>
      <c r="AX749" s="3">
        <v>0</v>
      </c>
      <c r="AY749" s="3">
        <v>26262</v>
      </c>
      <c r="AZ749" s="3">
        <v>0</v>
      </c>
      <c r="BA749" s="3">
        <f t="shared" si="290"/>
        <v>6730</v>
      </c>
      <c r="BB749" s="3">
        <f t="shared" si="276"/>
        <v>4866</v>
      </c>
      <c r="BC749" s="3">
        <f t="shared" si="277"/>
        <v>5073</v>
      </c>
      <c r="BD749" s="3">
        <f t="shared" si="278"/>
        <v>6730</v>
      </c>
      <c r="BE749" s="3">
        <f t="shared" si="279"/>
        <v>2676282.7999999998</v>
      </c>
      <c r="BF749" s="3">
        <f t="shared" si="291"/>
        <v>2605586.7999999998</v>
      </c>
      <c r="BG749" s="2">
        <f t="shared" si="280"/>
        <v>524.5432145910155</v>
      </c>
      <c r="BH749" s="6">
        <f t="shared" si="281"/>
        <v>1.4999999999999999E-2</v>
      </c>
      <c r="BI749" s="3">
        <f t="shared" si="292"/>
        <v>1229593.3415345803</v>
      </c>
      <c r="BJ749" s="3">
        <f t="shared" si="282"/>
        <v>269615212.29978198</v>
      </c>
      <c r="BK749" s="3">
        <f t="shared" si="293"/>
        <v>162218380.70021802</v>
      </c>
      <c r="BL749" s="3">
        <f t="shared" si="294"/>
        <v>1606345.6690651069</v>
      </c>
      <c r="BM749" s="3">
        <f t="shared" si="283"/>
        <v>5089.815780033583</v>
      </c>
      <c r="BN749" s="3">
        <f t="shared" si="284"/>
        <v>25247.996996142883</v>
      </c>
      <c r="BO749" s="3">
        <f t="shared" si="295"/>
        <v>50078.23233853811</v>
      </c>
      <c r="BP749" s="3">
        <f t="shared" si="296"/>
        <v>1581097.672068964</v>
      </c>
      <c r="BQ749" s="3">
        <f t="shared" si="285"/>
        <v>167591557.06182945</v>
      </c>
      <c r="BR749" s="3">
        <f t="shared" si="297"/>
        <v>264242035.93817055</v>
      </c>
      <c r="BS749" s="3">
        <f t="shared" si="298"/>
        <v>0</v>
      </c>
      <c r="BT749" s="3">
        <f t="shared" si="286"/>
        <v>0</v>
      </c>
      <c r="BU749" s="3">
        <f t="shared" si="287"/>
        <v>0</v>
      </c>
      <c r="BV749" s="3">
        <f t="shared" si="288"/>
        <v>0</v>
      </c>
      <c r="BW749" s="3">
        <f t="shared" si="299"/>
        <v>0</v>
      </c>
      <c r="BX749" s="3">
        <f t="shared" si="289"/>
        <v>1581097.672068964</v>
      </c>
      <c r="BY749" s="3">
        <f t="shared" si="300"/>
        <v>0</v>
      </c>
    </row>
    <row r="750" spans="1:77" x14ac:dyDescent="0.25">
      <c r="A750">
        <v>109910</v>
      </c>
      <c r="B750" t="s">
        <v>809</v>
      </c>
      <c r="C750" s="37">
        <v>42779.493055555555</v>
      </c>
      <c r="D750" s="5" t="s">
        <v>75</v>
      </c>
      <c r="E750" s="2">
        <v>142.06700000000001</v>
      </c>
      <c r="F750" s="2">
        <v>8.1649999999999991</v>
      </c>
      <c r="G750" s="2">
        <v>10</v>
      </c>
      <c r="H750" s="2">
        <v>0</v>
      </c>
      <c r="I750" s="2">
        <v>0</v>
      </c>
      <c r="J750" s="2">
        <v>0</v>
      </c>
      <c r="K750" s="2">
        <v>0</v>
      </c>
      <c r="L750" s="2">
        <v>5.5</v>
      </c>
      <c r="M750" s="2">
        <v>1</v>
      </c>
      <c r="N750" s="2">
        <v>136</v>
      </c>
      <c r="O750" s="2">
        <v>0</v>
      </c>
      <c r="P750" s="2">
        <v>7.04</v>
      </c>
      <c r="Q750" s="2">
        <v>0</v>
      </c>
      <c r="R750" s="3">
        <v>12375</v>
      </c>
      <c r="S750" s="3">
        <v>0</v>
      </c>
      <c r="T750" s="3">
        <v>-299</v>
      </c>
      <c r="U750" s="3">
        <v>-12</v>
      </c>
      <c r="V750" s="3">
        <v>0</v>
      </c>
      <c r="W750" s="3">
        <v>17375</v>
      </c>
      <c r="X750" s="3">
        <v>5148</v>
      </c>
      <c r="Y750" s="4">
        <v>1</v>
      </c>
      <c r="Z750" s="4">
        <v>1.06</v>
      </c>
      <c r="AA750" s="5" t="s">
        <v>75</v>
      </c>
      <c r="AB750" s="3">
        <v>8988</v>
      </c>
      <c r="AC750" s="3">
        <v>329387</v>
      </c>
      <c r="AD750" s="2">
        <v>213.35169859999999</v>
      </c>
      <c r="AE750" s="3">
        <v>12689610</v>
      </c>
      <c r="AF750" s="3">
        <v>249539</v>
      </c>
      <c r="AG750" s="3">
        <v>27450</v>
      </c>
      <c r="AH750" s="3">
        <v>307905</v>
      </c>
      <c r="AI750" s="4">
        <v>1.17</v>
      </c>
      <c r="AJ750" s="3">
        <v>26522629</v>
      </c>
      <c r="AK750" s="3">
        <v>64605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5140</v>
      </c>
      <c r="AR750" s="3">
        <v>5359</v>
      </c>
      <c r="AS750" s="3">
        <v>1467570</v>
      </c>
      <c r="AT750" s="2">
        <v>274.07499999999999</v>
      </c>
      <c r="AV750" s="5" t="s">
        <v>1628</v>
      </c>
      <c r="BA750" s="3">
        <f t="shared" si="290"/>
        <v>7312</v>
      </c>
      <c r="BB750" s="3">
        <f t="shared" si="276"/>
        <v>5140</v>
      </c>
      <c r="BC750" s="3">
        <f t="shared" si="277"/>
        <v>5359</v>
      </c>
      <c r="BD750" s="3">
        <f t="shared" si="278"/>
        <v>7312</v>
      </c>
      <c r="BE750" s="3">
        <f t="shared" si="279"/>
        <v>1467570.4720000003</v>
      </c>
      <c r="BF750" s="3">
        <f t="shared" si="291"/>
        <v>1438119.4720000003</v>
      </c>
      <c r="BG750" s="2">
        <f t="shared" si="280"/>
        <v>274.07285929644524</v>
      </c>
      <c r="BH750" s="6">
        <f t="shared" si="281"/>
        <v>1.4999999999999999E-2</v>
      </c>
      <c r="BI750" s="3">
        <f t="shared" si="292"/>
        <v>370073.53489325196</v>
      </c>
      <c r="BJ750" s="3">
        <f t="shared" si="282"/>
        <v>140873449.67837286</v>
      </c>
      <c r="BK750" s="3">
        <f t="shared" si="293"/>
        <v>0</v>
      </c>
      <c r="BL750" s="3">
        <f t="shared" si="294"/>
        <v>0</v>
      </c>
      <c r="BM750" s="3">
        <f t="shared" si="283"/>
        <v>0</v>
      </c>
      <c r="BN750" s="3">
        <f t="shared" si="284"/>
        <v>0</v>
      </c>
      <c r="BO750" s="3">
        <f t="shared" si="295"/>
        <v>0</v>
      </c>
      <c r="BP750" s="3">
        <f t="shared" si="296"/>
        <v>0</v>
      </c>
      <c r="BQ750" s="3">
        <f t="shared" si="285"/>
        <v>87566278.545214251</v>
      </c>
      <c r="BR750" s="3">
        <f t="shared" si="297"/>
        <v>0</v>
      </c>
      <c r="BS750" s="3">
        <f t="shared" si="298"/>
        <v>0</v>
      </c>
      <c r="BT750" s="3">
        <f t="shared" si="286"/>
        <v>0</v>
      </c>
      <c r="BU750" s="3">
        <f t="shared" si="287"/>
        <v>0</v>
      </c>
      <c r="BV750" s="3">
        <f t="shared" si="288"/>
        <v>0</v>
      </c>
      <c r="BW750" s="3">
        <f t="shared" si="299"/>
        <v>0</v>
      </c>
      <c r="BX750" s="3">
        <f t="shared" si="289"/>
        <v>0</v>
      </c>
      <c r="BY750" s="3">
        <f t="shared" si="300"/>
        <v>1202344.1820000003</v>
      </c>
    </row>
    <row r="751" spans="1:77" x14ac:dyDescent="0.25">
      <c r="A751">
        <v>201907</v>
      </c>
      <c r="B751" t="s">
        <v>810</v>
      </c>
      <c r="C751" s="37">
        <v>42779.493055555555</v>
      </c>
      <c r="D751" s="5" t="s">
        <v>75</v>
      </c>
      <c r="E751" s="2">
        <v>346.5</v>
      </c>
      <c r="F751" s="2">
        <v>35.5</v>
      </c>
      <c r="G751" s="2">
        <v>5</v>
      </c>
      <c r="H751" s="2">
        <v>0</v>
      </c>
      <c r="I751" s="2">
        <v>0</v>
      </c>
      <c r="J751" s="2">
        <v>0</v>
      </c>
      <c r="K751" s="2">
        <v>0</v>
      </c>
      <c r="L751" s="2">
        <v>17</v>
      </c>
      <c r="M751" s="2">
        <v>17</v>
      </c>
      <c r="N751" s="2">
        <v>220</v>
      </c>
      <c r="O751" s="2">
        <v>0</v>
      </c>
      <c r="P751" s="2">
        <v>10.5</v>
      </c>
      <c r="Q751" s="2">
        <v>0</v>
      </c>
      <c r="R751" s="3">
        <v>28600</v>
      </c>
      <c r="S751" s="3">
        <v>0</v>
      </c>
      <c r="T751" s="3">
        <v>-662</v>
      </c>
      <c r="U751" s="3">
        <v>-26</v>
      </c>
      <c r="V751" s="3">
        <v>0</v>
      </c>
      <c r="W751" s="3">
        <v>22781</v>
      </c>
      <c r="X751" s="3">
        <v>7290</v>
      </c>
      <c r="Y751" s="4">
        <v>1</v>
      </c>
      <c r="Z751" s="4">
        <v>1.04</v>
      </c>
      <c r="AA751" s="5" t="s">
        <v>75</v>
      </c>
      <c r="AB751" s="3">
        <v>33308</v>
      </c>
      <c r="AC751" s="3">
        <v>1290600</v>
      </c>
      <c r="AD751" s="2">
        <v>488.75818409999999</v>
      </c>
      <c r="AE751" s="3">
        <v>25520616</v>
      </c>
      <c r="AF751" s="3">
        <v>560848</v>
      </c>
      <c r="AG751" s="3">
        <v>61693</v>
      </c>
      <c r="AH751" s="3">
        <v>656192</v>
      </c>
      <c r="AI751" s="4">
        <v>1.17</v>
      </c>
      <c r="AJ751" s="3">
        <v>58891436</v>
      </c>
      <c r="AK751" s="3">
        <v>146297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5140</v>
      </c>
      <c r="AR751" s="3">
        <v>5286</v>
      </c>
      <c r="AS751" s="3">
        <v>3227395</v>
      </c>
      <c r="AT751" s="2">
        <v>609.5</v>
      </c>
      <c r="AV751" s="5" t="s">
        <v>1509</v>
      </c>
      <c r="BA751" s="3">
        <f t="shared" si="290"/>
        <v>6943</v>
      </c>
      <c r="BB751" s="3">
        <f t="shared" si="276"/>
        <v>5140</v>
      </c>
      <c r="BC751" s="3">
        <f t="shared" si="277"/>
        <v>5286</v>
      </c>
      <c r="BD751" s="3">
        <f t="shared" si="278"/>
        <v>6943</v>
      </c>
      <c r="BE751" s="3">
        <f t="shared" si="279"/>
        <v>3227393.22</v>
      </c>
      <c r="BF751" s="3">
        <f t="shared" si="291"/>
        <v>3176674.22</v>
      </c>
      <c r="BG751" s="2">
        <f t="shared" si="280"/>
        <v>609.49496978510149</v>
      </c>
      <c r="BH751" s="6">
        <f t="shared" si="281"/>
        <v>1.4999999999999999E-2</v>
      </c>
      <c r="BI751" s="3">
        <f t="shared" si="292"/>
        <v>1504652.8821878738</v>
      </c>
      <c r="BJ751" s="3">
        <f t="shared" si="282"/>
        <v>313280414.46954215</v>
      </c>
      <c r="BK751" s="3">
        <f t="shared" si="293"/>
        <v>0</v>
      </c>
      <c r="BL751" s="3">
        <f t="shared" si="294"/>
        <v>0</v>
      </c>
      <c r="BM751" s="3">
        <f t="shared" si="283"/>
        <v>0</v>
      </c>
      <c r="BN751" s="3">
        <f t="shared" si="284"/>
        <v>0</v>
      </c>
      <c r="BO751" s="3">
        <f t="shared" si="295"/>
        <v>0</v>
      </c>
      <c r="BP751" s="3">
        <f t="shared" si="296"/>
        <v>0</v>
      </c>
      <c r="BQ751" s="3">
        <f t="shared" si="285"/>
        <v>194733642.84633991</v>
      </c>
      <c r="BR751" s="3">
        <f t="shared" si="297"/>
        <v>0</v>
      </c>
      <c r="BS751" s="3">
        <f t="shared" si="298"/>
        <v>0</v>
      </c>
      <c r="BT751" s="3">
        <f t="shared" si="286"/>
        <v>0</v>
      </c>
      <c r="BU751" s="3">
        <f t="shared" si="287"/>
        <v>0</v>
      </c>
      <c r="BV751" s="3">
        <f t="shared" si="288"/>
        <v>0</v>
      </c>
      <c r="BW751" s="3">
        <f t="shared" si="299"/>
        <v>0</v>
      </c>
      <c r="BX751" s="3">
        <f t="shared" si="289"/>
        <v>0</v>
      </c>
      <c r="BY751" s="3">
        <f t="shared" si="300"/>
        <v>2638478.8600000003</v>
      </c>
    </row>
    <row r="752" spans="1:77" x14ac:dyDescent="0.25">
      <c r="A752">
        <v>225902</v>
      </c>
      <c r="B752" t="s">
        <v>811</v>
      </c>
      <c r="C752" s="37">
        <v>42779.493055555555</v>
      </c>
      <c r="D752" s="5" t="s">
        <v>75</v>
      </c>
      <c r="E752" s="2">
        <v>4365.1989999999996</v>
      </c>
      <c r="F752" s="2">
        <v>369.51199999999898</v>
      </c>
      <c r="G752" s="2">
        <v>121.205</v>
      </c>
      <c r="H752" s="2">
        <v>0</v>
      </c>
      <c r="I752" s="2">
        <v>0</v>
      </c>
      <c r="J752" s="2">
        <v>0</v>
      </c>
      <c r="K752" s="2">
        <v>0</v>
      </c>
      <c r="L752" s="2">
        <v>431.49700000000001</v>
      </c>
      <c r="M752" s="2">
        <v>245.67699999999999</v>
      </c>
      <c r="N752" s="2">
        <v>4670.3</v>
      </c>
      <c r="O752" s="2">
        <v>1.595</v>
      </c>
      <c r="P752" s="2">
        <v>1588.7570000000001</v>
      </c>
      <c r="Q752" s="2">
        <v>0</v>
      </c>
      <c r="R752" s="3">
        <v>376772</v>
      </c>
      <c r="S752" s="3">
        <v>0</v>
      </c>
      <c r="T752" s="3">
        <v>-17582</v>
      </c>
      <c r="U752" s="3">
        <v>-680</v>
      </c>
      <c r="V752" s="3">
        <v>0</v>
      </c>
      <c r="W752" s="3">
        <v>653643</v>
      </c>
      <c r="X752" s="3">
        <v>876676</v>
      </c>
      <c r="Y752" s="4">
        <v>1</v>
      </c>
      <c r="Z752" s="4">
        <v>1.08</v>
      </c>
      <c r="AA752" s="5" t="s">
        <v>75</v>
      </c>
      <c r="AB752" s="3">
        <v>1887755</v>
      </c>
      <c r="AC752" s="3">
        <v>11447891</v>
      </c>
      <c r="AD752" s="2">
        <v>4810.5400243000004</v>
      </c>
      <c r="AE752" s="3">
        <v>794266031</v>
      </c>
      <c r="AF752" s="3">
        <v>13466025</v>
      </c>
      <c r="AG752" s="3">
        <v>0</v>
      </c>
      <c r="AH752" s="3">
        <v>14004666</v>
      </c>
      <c r="AI752" s="4">
        <v>1.04</v>
      </c>
      <c r="AJ752" s="3">
        <v>1564587790</v>
      </c>
      <c r="AK752" s="3">
        <v>1887086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5140</v>
      </c>
      <c r="AR752" s="3">
        <v>5432</v>
      </c>
      <c r="AS752" s="3">
        <v>37303039</v>
      </c>
      <c r="AT752" s="2">
        <v>6870.7139999999999</v>
      </c>
      <c r="AV752" s="5" t="s">
        <v>1923</v>
      </c>
      <c r="AX752" s="3">
        <v>0</v>
      </c>
      <c r="AZ752" s="3">
        <v>0</v>
      </c>
      <c r="BA752" s="3">
        <f t="shared" si="290"/>
        <v>5518</v>
      </c>
      <c r="BB752" s="3">
        <f t="shared" si="276"/>
        <v>5140</v>
      </c>
      <c r="BC752" s="3">
        <f t="shared" si="277"/>
        <v>5432</v>
      </c>
      <c r="BD752" s="3">
        <f t="shared" si="278"/>
        <v>5518</v>
      </c>
      <c r="BE752" s="3">
        <f t="shared" si="279"/>
        <v>37303036.600119993</v>
      </c>
      <c r="BF752" s="3">
        <f t="shared" si="291"/>
        <v>36290203.600119993</v>
      </c>
      <c r="BG752" s="2">
        <f t="shared" si="280"/>
        <v>6870.5844681120916</v>
      </c>
      <c r="BH752" s="6">
        <f t="shared" si="281"/>
        <v>1.4999999999999999E-2</v>
      </c>
      <c r="BI752" s="3">
        <f t="shared" si="292"/>
        <v>17159358.228093423</v>
      </c>
      <c r="BJ752" s="3">
        <f t="shared" si="282"/>
        <v>3531480416.6096148</v>
      </c>
      <c r="BK752" s="3">
        <f t="shared" si="293"/>
        <v>0</v>
      </c>
      <c r="BL752" s="3">
        <f t="shared" si="294"/>
        <v>0</v>
      </c>
      <c r="BM752" s="3">
        <f t="shared" si="283"/>
        <v>0</v>
      </c>
      <c r="BN752" s="3">
        <f t="shared" si="284"/>
        <v>0</v>
      </c>
      <c r="BO752" s="3">
        <f t="shared" si="295"/>
        <v>0</v>
      </c>
      <c r="BP752" s="3">
        <f t="shared" si="296"/>
        <v>0</v>
      </c>
      <c r="BQ752" s="3">
        <f t="shared" si="285"/>
        <v>2195151737.5618134</v>
      </c>
      <c r="BR752" s="3">
        <f t="shared" si="297"/>
        <v>0</v>
      </c>
      <c r="BS752" s="3">
        <f t="shared" si="298"/>
        <v>0</v>
      </c>
      <c r="BT752" s="3">
        <f t="shared" si="286"/>
        <v>0</v>
      </c>
      <c r="BU752" s="3">
        <f t="shared" si="287"/>
        <v>0</v>
      </c>
      <c r="BV752" s="3">
        <f t="shared" si="288"/>
        <v>0</v>
      </c>
      <c r="BW752" s="3">
        <f t="shared" si="299"/>
        <v>0</v>
      </c>
      <c r="BX752" s="3">
        <f t="shared" si="289"/>
        <v>0</v>
      </c>
      <c r="BY752" s="3">
        <f t="shared" si="300"/>
        <v>21657158.700119995</v>
      </c>
    </row>
    <row r="753" spans="1:77" x14ac:dyDescent="0.25">
      <c r="A753">
        <v>80901</v>
      </c>
      <c r="B753" t="s">
        <v>812</v>
      </c>
      <c r="C753" s="37">
        <v>42779.493055555555</v>
      </c>
      <c r="D753" s="5" t="s">
        <v>75</v>
      </c>
      <c r="E753" s="2">
        <v>1458.231</v>
      </c>
      <c r="F753" s="2">
        <v>134.358</v>
      </c>
      <c r="G753" s="2">
        <v>28.884</v>
      </c>
      <c r="H753" s="2">
        <v>0.90200000000000002</v>
      </c>
      <c r="I753" s="2">
        <v>0</v>
      </c>
      <c r="J753" s="2">
        <v>0</v>
      </c>
      <c r="K753" s="2">
        <v>0</v>
      </c>
      <c r="L753" s="2">
        <v>101.49</v>
      </c>
      <c r="M753" s="2">
        <v>80.200999999999993</v>
      </c>
      <c r="N753" s="2">
        <v>1017.415</v>
      </c>
      <c r="O753" s="2">
        <v>0.17499999999999999</v>
      </c>
      <c r="P753" s="2">
        <v>154.352</v>
      </c>
      <c r="Q753" s="2">
        <v>0</v>
      </c>
      <c r="R753" s="3">
        <v>115330</v>
      </c>
      <c r="S753" s="3">
        <v>0</v>
      </c>
      <c r="T753" s="3">
        <v>-10842</v>
      </c>
      <c r="U753" s="3">
        <v>-419</v>
      </c>
      <c r="V753" s="3">
        <v>0</v>
      </c>
      <c r="W753" s="3">
        <v>156977</v>
      </c>
      <c r="X753" s="3">
        <v>80525</v>
      </c>
      <c r="Y753" s="4">
        <v>0.90669999999999995</v>
      </c>
      <c r="Z753" s="4">
        <v>1.04</v>
      </c>
      <c r="AA753" s="5" t="s">
        <v>75</v>
      </c>
      <c r="AB753" s="3">
        <v>410094</v>
      </c>
      <c r="AC753" s="3">
        <v>3833481</v>
      </c>
      <c r="AD753" s="2">
        <v>1656.9196701999999</v>
      </c>
      <c r="AE753" s="3">
        <v>290351874</v>
      </c>
      <c r="AF753" s="3">
        <v>9479557</v>
      </c>
      <c r="AG753" s="3">
        <v>767397</v>
      </c>
      <c r="AH753" s="3">
        <v>10874255</v>
      </c>
      <c r="AI753" s="4">
        <v>1.0401</v>
      </c>
      <c r="AJ753" s="3">
        <v>964837108</v>
      </c>
      <c r="AK753" s="3">
        <v>610382</v>
      </c>
      <c r="AL753" s="3">
        <v>0</v>
      </c>
      <c r="AM753" s="3">
        <v>0</v>
      </c>
      <c r="AN753" s="3">
        <v>311000</v>
      </c>
      <c r="AO753" s="3">
        <v>0</v>
      </c>
      <c r="AP753" s="3">
        <v>0</v>
      </c>
      <c r="AQ753" s="3">
        <v>4660</v>
      </c>
      <c r="AR753" s="3">
        <v>4793</v>
      </c>
      <c r="AS753" s="3">
        <v>10663457</v>
      </c>
      <c r="AT753" s="2">
        <v>2201.201</v>
      </c>
      <c r="AU753" s="2">
        <v>2139.4879999999998</v>
      </c>
      <c r="AV753" s="5" t="s">
        <v>1530</v>
      </c>
      <c r="AW753" s="3">
        <v>0</v>
      </c>
      <c r="AX753" s="3">
        <v>193696</v>
      </c>
      <c r="AY753" s="3">
        <v>0</v>
      </c>
      <c r="AZ753" s="3">
        <v>8318</v>
      </c>
      <c r="BA753" s="3">
        <f t="shared" si="290"/>
        <v>5217</v>
      </c>
      <c r="BB753" s="3">
        <f t="shared" si="276"/>
        <v>4660</v>
      </c>
      <c r="BC753" s="3">
        <f t="shared" si="277"/>
        <v>4793</v>
      </c>
      <c r="BD753" s="3">
        <f t="shared" si="278"/>
        <v>5217</v>
      </c>
      <c r="BE753" s="3">
        <f t="shared" si="279"/>
        <v>10663456.908489998</v>
      </c>
      <c r="BF753" s="3">
        <f t="shared" si="291"/>
        <v>10401991.908489998</v>
      </c>
      <c r="BG753" s="2">
        <f t="shared" si="280"/>
        <v>2201.2168476864053</v>
      </c>
      <c r="BH753" s="6">
        <f t="shared" si="281"/>
        <v>1.4999999999999999E-2</v>
      </c>
      <c r="BI753" s="3">
        <f t="shared" si="292"/>
        <v>5027204.994964771</v>
      </c>
      <c r="BJ753" s="3">
        <f t="shared" si="282"/>
        <v>1131425459.7108123</v>
      </c>
      <c r="BK753" s="3">
        <f t="shared" si="293"/>
        <v>0</v>
      </c>
      <c r="BL753" s="3">
        <f t="shared" si="294"/>
        <v>0</v>
      </c>
      <c r="BM753" s="3">
        <f t="shared" si="283"/>
        <v>0</v>
      </c>
      <c r="BN753" s="3">
        <f t="shared" si="284"/>
        <v>0</v>
      </c>
      <c r="BO753" s="3">
        <f t="shared" si="295"/>
        <v>0</v>
      </c>
      <c r="BP753" s="3">
        <f t="shared" si="296"/>
        <v>0</v>
      </c>
      <c r="BQ753" s="3">
        <f t="shared" si="285"/>
        <v>703288782.83580649</v>
      </c>
      <c r="BR753" s="3">
        <f t="shared" si="297"/>
        <v>261548325.16419351</v>
      </c>
      <c r="BS753" s="3">
        <f t="shared" si="298"/>
        <v>208026.20299511388</v>
      </c>
      <c r="BT753" s="3">
        <f t="shared" si="286"/>
        <v>254.11889682418808</v>
      </c>
      <c r="BU753" s="3">
        <f t="shared" si="287"/>
        <v>8318</v>
      </c>
      <c r="BV753" s="3">
        <f t="shared" si="288"/>
        <v>5949.4787579912754</v>
      </c>
      <c r="BW753" s="3">
        <f t="shared" si="299"/>
        <v>193758.7242371226</v>
      </c>
      <c r="BX753" s="3">
        <f t="shared" si="289"/>
        <v>193758.7242371226</v>
      </c>
      <c r="BY753" s="3">
        <f t="shared" si="300"/>
        <v>1915278.8502539992</v>
      </c>
    </row>
    <row r="754" spans="1:77" x14ac:dyDescent="0.25">
      <c r="A754">
        <v>49902</v>
      </c>
      <c r="B754" t="s">
        <v>813</v>
      </c>
      <c r="C754" s="37">
        <v>42779.493055555555</v>
      </c>
      <c r="D754" s="5" t="s">
        <v>75</v>
      </c>
      <c r="E754" s="2">
        <v>372.00599999999997</v>
      </c>
      <c r="F754" s="2">
        <v>60.927999999999997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43.496000000000002</v>
      </c>
      <c r="M754" s="2">
        <v>21.797000000000001</v>
      </c>
      <c r="N754" s="2">
        <v>89.260999999999996</v>
      </c>
      <c r="O754" s="2">
        <v>0</v>
      </c>
      <c r="P754" s="2">
        <v>1.0029999999999999</v>
      </c>
      <c r="Q754" s="2">
        <v>0</v>
      </c>
      <c r="R754" s="3">
        <v>33964</v>
      </c>
      <c r="S754" s="3">
        <v>0</v>
      </c>
      <c r="T754" s="3">
        <v>-3484</v>
      </c>
      <c r="U754" s="3">
        <v>-135</v>
      </c>
      <c r="V754" s="3">
        <v>0</v>
      </c>
      <c r="W754" s="3">
        <v>28242</v>
      </c>
      <c r="X754" s="3">
        <v>665</v>
      </c>
      <c r="Y754" s="4">
        <v>0.94</v>
      </c>
      <c r="Z754" s="4">
        <v>1.07</v>
      </c>
      <c r="AA754" s="5" t="s">
        <v>75</v>
      </c>
      <c r="AB754" s="3">
        <v>68434</v>
      </c>
      <c r="AC754" s="3">
        <v>1375468</v>
      </c>
      <c r="AD754" s="2">
        <v>511.74894010000003</v>
      </c>
      <c r="AE754" s="3">
        <v>85306617</v>
      </c>
      <c r="AF754" s="3">
        <v>3477967</v>
      </c>
      <c r="AG754" s="3">
        <v>147998</v>
      </c>
      <c r="AH754" s="3">
        <v>3847963</v>
      </c>
      <c r="AI754" s="4">
        <v>1.04</v>
      </c>
      <c r="AJ754" s="3">
        <v>309998557</v>
      </c>
      <c r="AK754" s="3">
        <v>176858</v>
      </c>
      <c r="AL754" s="3">
        <v>0</v>
      </c>
      <c r="AM754" s="3">
        <v>0</v>
      </c>
      <c r="AN754" s="3">
        <v>99000</v>
      </c>
      <c r="AO754" s="3">
        <v>0</v>
      </c>
      <c r="AP754" s="3">
        <v>0</v>
      </c>
      <c r="AQ754" s="3">
        <v>4832</v>
      </c>
      <c r="AR754" s="3">
        <v>5072</v>
      </c>
      <c r="AS754" s="3">
        <v>3454107</v>
      </c>
      <c r="AT754" s="2">
        <v>686.11900000000003</v>
      </c>
      <c r="AU754" s="2">
        <v>744.13300000000004</v>
      </c>
      <c r="AV754" s="5" t="s">
        <v>1432</v>
      </c>
      <c r="AW754" s="3">
        <v>0</v>
      </c>
      <c r="AX754" s="3">
        <v>26721</v>
      </c>
      <c r="AY754" s="3">
        <v>0</v>
      </c>
      <c r="AZ754" s="3">
        <v>1144</v>
      </c>
      <c r="BA754" s="3">
        <f t="shared" si="290"/>
        <v>6629</v>
      </c>
      <c r="BB754" s="3">
        <f t="shared" si="276"/>
        <v>4832</v>
      </c>
      <c r="BC754" s="3">
        <f t="shared" si="277"/>
        <v>5072</v>
      </c>
      <c r="BD754" s="3">
        <f t="shared" si="278"/>
        <v>6629</v>
      </c>
      <c r="BE754" s="3">
        <f t="shared" si="279"/>
        <v>3454104.9144599997</v>
      </c>
      <c r="BF754" s="3">
        <f t="shared" si="291"/>
        <v>3395382.9144599997</v>
      </c>
      <c r="BG754" s="2">
        <f t="shared" si="280"/>
        <v>686.06177796379154</v>
      </c>
      <c r="BH754" s="6">
        <f t="shared" si="281"/>
        <v>1.4999999999999999E-2</v>
      </c>
      <c r="BI754" s="3">
        <f t="shared" si="292"/>
        <v>1758868.4777761959</v>
      </c>
      <c r="BJ754" s="3">
        <f t="shared" si="282"/>
        <v>352635753.87338883</v>
      </c>
      <c r="BK754" s="3">
        <f t="shared" si="293"/>
        <v>0</v>
      </c>
      <c r="BL754" s="3">
        <f t="shared" si="294"/>
        <v>0</v>
      </c>
      <c r="BM754" s="3">
        <f t="shared" si="283"/>
        <v>0</v>
      </c>
      <c r="BN754" s="3">
        <f t="shared" si="284"/>
        <v>0</v>
      </c>
      <c r="BO754" s="3">
        <f t="shared" si="295"/>
        <v>0</v>
      </c>
      <c r="BP754" s="3">
        <f t="shared" si="296"/>
        <v>0</v>
      </c>
      <c r="BQ754" s="3">
        <f t="shared" si="285"/>
        <v>219196738.0594314</v>
      </c>
      <c r="BR754" s="3">
        <f t="shared" si="297"/>
        <v>90801818.940568596</v>
      </c>
      <c r="BS754" s="3">
        <f t="shared" si="298"/>
        <v>43350.161786612029</v>
      </c>
      <c r="BT754" s="3">
        <f t="shared" si="286"/>
        <v>152.53413260243013</v>
      </c>
      <c r="BU754" s="3">
        <f t="shared" si="287"/>
        <v>1144</v>
      </c>
      <c r="BV754" s="3">
        <f t="shared" si="288"/>
        <v>1115.3085455537362</v>
      </c>
      <c r="BW754" s="3">
        <f t="shared" si="299"/>
        <v>41090.853241058292</v>
      </c>
      <c r="BX754" s="3">
        <f t="shared" si="289"/>
        <v>41090.853241058292</v>
      </c>
      <c r="BY754" s="3">
        <f t="shared" si="300"/>
        <v>540118.47866000002</v>
      </c>
    </row>
    <row r="755" spans="1:77" x14ac:dyDescent="0.25">
      <c r="A755">
        <v>9901</v>
      </c>
      <c r="B755" t="s">
        <v>814</v>
      </c>
      <c r="C755" s="37">
        <v>42779.493055555555</v>
      </c>
      <c r="D755" s="5" t="s">
        <v>75</v>
      </c>
      <c r="E755" s="2">
        <v>1219.0219999999999</v>
      </c>
      <c r="F755" s="2">
        <v>111.322</v>
      </c>
      <c r="G755" s="2">
        <v>44.277000000000001</v>
      </c>
      <c r="H755" s="2">
        <v>0</v>
      </c>
      <c r="I755" s="2">
        <v>0</v>
      </c>
      <c r="J755" s="2">
        <v>0</v>
      </c>
      <c r="K755" s="2">
        <v>0</v>
      </c>
      <c r="L755" s="2">
        <v>86.983999999999995</v>
      </c>
      <c r="M755" s="2">
        <v>31</v>
      </c>
      <c r="N755" s="2">
        <v>1255</v>
      </c>
      <c r="O755" s="2">
        <v>0.56999999999999995</v>
      </c>
      <c r="P755" s="2">
        <v>242.858</v>
      </c>
      <c r="Q755" s="2">
        <v>0</v>
      </c>
      <c r="R755" s="3">
        <v>92718</v>
      </c>
      <c r="S755" s="3">
        <v>0</v>
      </c>
      <c r="T755" s="3">
        <v>-2863</v>
      </c>
      <c r="U755" s="3">
        <v>-111</v>
      </c>
      <c r="V755" s="3">
        <v>0</v>
      </c>
      <c r="W755" s="3">
        <v>118250</v>
      </c>
      <c r="X755" s="3">
        <v>149989</v>
      </c>
      <c r="Y755" s="4">
        <v>1</v>
      </c>
      <c r="Z755" s="4">
        <v>1.06</v>
      </c>
      <c r="AA755" s="5" t="s">
        <v>76</v>
      </c>
      <c r="AB755" s="3">
        <v>746753</v>
      </c>
      <c r="AC755" s="3">
        <v>4752922</v>
      </c>
      <c r="AD755" s="2">
        <v>2005.1340600000001</v>
      </c>
      <c r="AE755" s="3">
        <v>168064658</v>
      </c>
      <c r="AF755" s="3">
        <v>2725190</v>
      </c>
      <c r="AG755" s="3">
        <v>299771</v>
      </c>
      <c r="AH755" s="3">
        <v>3188472</v>
      </c>
      <c r="AI755" s="4">
        <v>1.17</v>
      </c>
      <c r="AJ755" s="3">
        <v>254733327</v>
      </c>
      <c r="AK755" s="3">
        <v>526252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5140</v>
      </c>
      <c r="AR755" s="3">
        <v>5359</v>
      </c>
      <c r="AS755" s="3">
        <v>11181861</v>
      </c>
      <c r="AT755" s="2">
        <v>2091.3690000000001</v>
      </c>
      <c r="AV755" s="5" t="s">
        <v>1294</v>
      </c>
      <c r="BA755" s="3">
        <f t="shared" si="290"/>
        <v>6176</v>
      </c>
      <c r="BB755" s="3">
        <f t="shared" si="276"/>
        <v>5140</v>
      </c>
      <c r="BC755" s="3">
        <f t="shared" si="277"/>
        <v>5359</v>
      </c>
      <c r="BD755" s="3">
        <f t="shared" si="278"/>
        <v>6176</v>
      </c>
      <c r="BE755" s="3">
        <f t="shared" si="279"/>
        <v>11181860.361600002</v>
      </c>
      <c r="BF755" s="3">
        <f t="shared" si="291"/>
        <v>10973755.361600002</v>
      </c>
      <c r="BG755" s="2">
        <f t="shared" si="280"/>
        <v>2091.3481582936306</v>
      </c>
      <c r="BH755" s="6">
        <f t="shared" si="281"/>
        <v>1.4999999999999999E-2</v>
      </c>
      <c r="BI755" s="3">
        <f t="shared" si="292"/>
        <v>5209890.7407320198</v>
      </c>
      <c r="BJ755" s="3">
        <f t="shared" si="282"/>
        <v>1074952953.3629262</v>
      </c>
      <c r="BK755" s="3">
        <f t="shared" si="293"/>
        <v>0</v>
      </c>
      <c r="BL755" s="3">
        <f t="shared" si="294"/>
        <v>0</v>
      </c>
      <c r="BM755" s="3">
        <f t="shared" si="283"/>
        <v>0</v>
      </c>
      <c r="BN755" s="3">
        <f t="shared" si="284"/>
        <v>0</v>
      </c>
      <c r="BO755" s="3">
        <f t="shared" si="295"/>
        <v>0</v>
      </c>
      <c r="BP755" s="3">
        <f t="shared" si="296"/>
        <v>0</v>
      </c>
      <c r="BQ755" s="3">
        <f t="shared" si="285"/>
        <v>668185736.57481503</v>
      </c>
      <c r="BR755" s="3">
        <f t="shared" si="297"/>
        <v>0</v>
      </c>
      <c r="BS755" s="3">
        <f t="shared" si="298"/>
        <v>0</v>
      </c>
      <c r="BT755" s="3">
        <f t="shared" si="286"/>
        <v>0</v>
      </c>
      <c r="BU755" s="3">
        <f t="shared" si="287"/>
        <v>0</v>
      </c>
      <c r="BV755" s="3">
        <f t="shared" si="288"/>
        <v>0</v>
      </c>
      <c r="BW755" s="3">
        <f t="shared" si="299"/>
        <v>0</v>
      </c>
      <c r="BX755" s="3">
        <f t="shared" si="289"/>
        <v>0</v>
      </c>
      <c r="BY755" s="3">
        <f t="shared" si="300"/>
        <v>8634527.0916000027</v>
      </c>
    </row>
    <row r="756" spans="1:77" x14ac:dyDescent="0.25">
      <c r="A756">
        <v>167902</v>
      </c>
      <c r="B756" t="s">
        <v>815</v>
      </c>
      <c r="C756" s="37">
        <v>42776.52847222222</v>
      </c>
      <c r="D756" s="5" t="s">
        <v>75</v>
      </c>
      <c r="E756" s="2">
        <v>138.494</v>
      </c>
      <c r="F756" s="2">
        <v>13.357999999999899</v>
      </c>
      <c r="G756" s="2">
        <v>11.4</v>
      </c>
      <c r="H756" s="2">
        <v>56.027000000000001</v>
      </c>
      <c r="I756" s="2">
        <v>0</v>
      </c>
      <c r="J756" s="2">
        <v>0</v>
      </c>
      <c r="K756" s="2">
        <v>0</v>
      </c>
      <c r="L756" s="2">
        <v>31.925999999999998</v>
      </c>
      <c r="M756" s="2">
        <v>7.1760000000000002</v>
      </c>
      <c r="N756" s="2">
        <v>143.459</v>
      </c>
      <c r="O756" s="2">
        <v>0.105</v>
      </c>
      <c r="P756" s="2">
        <v>5.7050000000000001</v>
      </c>
      <c r="Q756" s="2">
        <v>0</v>
      </c>
      <c r="R756" s="3">
        <v>42524</v>
      </c>
      <c r="S756" s="3">
        <v>0</v>
      </c>
      <c r="T756" s="3">
        <v>-841</v>
      </c>
      <c r="U756" s="3">
        <v>-33</v>
      </c>
      <c r="V756" s="3">
        <v>0</v>
      </c>
      <c r="W756" s="3">
        <v>16276</v>
      </c>
      <c r="X756" s="3">
        <v>4063</v>
      </c>
      <c r="Y756" s="4">
        <v>0.98</v>
      </c>
      <c r="Z756" s="4">
        <v>1.05</v>
      </c>
      <c r="AA756" s="5" t="s">
        <v>75</v>
      </c>
      <c r="AB756" s="3">
        <v>52442</v>
      </c>
      <c r="AC756" s="3">
        <v>739606</v>
      </c>
      <c r="AD756" s="2">
        <v>365.56025030000001</v>
      </c>
      <c r="AE756" s="3">
        <v>23223099</v>
      </c>
      <c r="AF756" s="3">
        <v>784425</v>
      </c>
      <c r="AG756" s="3">
        <v>0</v>
      </c>
      <c r="AH756" s="3">
        <v>832451</v>
      </c>
      <c r="AI756" s="4">
        <v>1.04</v>
      </c>
      <c r="AJ756" s="3">
        <v>74773227</v>
      </c>
      <c r="AK756" s="3">
        <v>150655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5037</v>
      </c>
      <c r="AR756" s="3">
        <v>5216</v>
      </c>
      <c r="AS756" s="3">
        <v>3348123</v>
      </c>
      <c r="AT756" s="2">
        <v>641.98500000000001</v>
      </c>
      <c r="AV756" s="5" t="s">
        <v>1791</v>
      </c>
      <c r="AX756" s="3">
        <v>0</v>
      </c>
      <c r="AZ756" s="3">
        <v>0</v>
      </c>
      <c r="BA756" s="3">
        <f t="shared" si="290"/>
        <v>7122</v>
      </c>
      <c r="BB756" s="3">
        <f t="shared" si="276"/>
        <v>5037</v>
      </c>
      <c r="BC756" s="3">
        <f t="shared" si="277"/>
        <v>5216</v>
      </c>
      <c r="BD756" s="3">
        <f t="shared" si="278"/>
        <v>7122</v>
      </c>
      <c r="BE756" s="3">
        <f t="shared" si="279"/>
        <v>3348123.131539999</v>
      </c>
      <c r="BF756" s="3">
        <f t="shared" si="291"/>
        <v>3290164.131539999</v>
      </c>
      <c r="BG756" s="2">
        <f t="shared" si="280"/>
        <v>641.99107662879828</v>
      </c>
      <c r="BH756" s="6">
        <f t="shared" si="281"/>
        <v>1.4999999999999999E-2</v>
      </c>
      <c r="BI756" s="3">
        <f t="shared" si="292"/>
        <v>1240327.0551999069</v>
      </c>
      <c r="BJ756" s="3">
        <f t="shared" si="282"/>
        <v>329983413.38720232</v>
      </c>
      <c r="BK756" s="3">
        <f t="shared" si="293"/>
        <v>0</v>
      </c>
      <c r="BL756" s="3">
        <f t="shared" si="294"/>
        <v>0</v>
      </c>
      <c r="BM756" s="3">
        <f t="shared" si="283"/>
        <v>0</v>
      </c>
      <c r="BN756" s="3">
        <f t="shared" si="284"/>
        <v>0</v>
      </c>
      <c r="BO756" s="3">
        <f t="shared" si="295"/>
        <v>0</v>
      </c>
      <c r="BP756" s="3">
        <f t="shared" si="296"/>
        <v>0</v>
      </c>
      <c r="BQ756" s="3">
        <f t="shared" si="285"/>
        <v>205116148.98290104</v>
      </c>
      <c r="BR756" s="3">
        <f t="shared" si="297"/>
        <v>0</v>
      </c>
      <c r="BS756" s="3">
        <f t="shared" si="298"/>
        <v>0</v>
      </c>
      <c r="BT756" s="3">
        <f t="shared" si="286"/>
        <v>0</v>
      </c>
      <c r="BU756" s="3">
        <f t="shared" si="287"/>
        <v>0</v>
      </c>
      <c r="BV756" s="3">
        <f t="shared" si="288"/>
        <v>0</v>
      </c>
      <c r="BW756" s="3">
        <f t="shared" si="299"/>
        <v>0</v>
      </c>
      <c r="BX756" s="3">
        <f t="shared" si="289"/>
        <v>0</v>
      </c>
      <c r="BY756" s="3">
        <f t="shared" si="300"/>
        <v>2615345.5069399988</v>
      </c>
    </row>
    <row r="757" spans="1:77" x14ac:dyDescent="0.25">
      <c r="A757">
        <v>198906</v>
      </c>
      <c r="B757" t="s">
        <v>816</v>
      </c>
      <c r="C757" s="37">
        <v>42776.52847222222</v>
      </c>
      <c r="D757" s="5" t="s">
        <v>75</v>
      </c>
      <c r="E757" s="2">
        <v>501.81699999999898</v>
      </c>
      <c r="F757" s="2">
        <v>21.2029999999999</v>
      </c>
      <c r="G757" s="2">
        <v>20.283999999999999</v>
      </c>
      <c r="H757" s="2">
        <v>0</v>
      </c>
      <c r="I757" s="2">
        <v>0</v>
      </c>
      <c r="J757" s="2">
        <v>0</v>
      </c>
      <c r="K757" s="2">
        <v>0</v>
      </c>
      <c r="L757" s="2">
        <v>20.86</v>
      </c>
      <c r="M757" s="2">
        <v>26.45</v>
      </c>
      <c r="N757" s="2">
        <v>517.71199999999999</v>
      </c>
      <c r="O757" s="2">
        <v>0</v>
      </c>
      <c r="P757" s="2">
        <v>76.591999999999999</v>
      </c>
      <c r="Q757" s="2">
        <v>0</v>
      </c>
      <c r="R757" s="3">
        <v>37096</v>
      </c>
      <c r="S757" s="3">
        <v>0</v>
      </c>
      <c r="T757" s="3">
        <v>-779</v>
      </c>
      <c r="U757" s="3">
        <v>-31</v>
      </c>
      <c r="V757" s="3">
        <v>0</v>
      </c>
      <c r="W757" s="3">
        <v>10086</v>
      </c>
      <c r="X757" s="3">
        <v>53714</v>
      </c>
      <c r="Y757" s="4">
        <v>0.98</v>
      </c>
      <c r="Z757" s="4">
        <v>1.1299999999999999</v>
      </c>
      <c r="AA757" s="5" t="s">
        <v>75</v>
      </c>
      <c r="AB757" s="3">
        <v>20598</v>
      </c>
      <c r="AC757" s="3">
        <v>348518</v>
      </c>
      <c r="AD757" s="2">
        <v>161.23502569999999</v>
      </c>
      <c r="AE757" s="3">
        <v>11561346</v>
      </c>
      <c r="AF757" s="3">
        <v>670363</v>
      </c>
      <c r="AG757" s="3">
        <v>0</v>
      </c>
      <c r="AH757" s="3">
        <v>711406</v>
      </c>
      <c r="AI757" s="4">
        <v>1.04</v>
      </c>
      <c r="AJ757" s="3">
        <v>69320508</v>
      </c>
      <c r="AK757" s="3">
        <v>214728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5037</v>
      </c>
      <c r="AR757" s="3">
        <v>5502</v>
      </c>
      <c r="AS757" s="3">
        <v>4870398</v>
      </c>
      <c r="AT757" s="2">
        <v>917.22799999999995</v>
      </c>
      <c r="AV757" s="5" t="s">
        <v>1868</v>
      </c>
      <c r="AX757" s="3">
        <v>0</v>
      </c>
      <c r="AZ757" s="3">
        <v>0</v>
      </c>
      <c r="BA757" s="3">
        <f t="shared" si="290"/>
        <v>7013</v>
      </c>
      <c r="BB757" s="3">
        <f t="shared" si="276"/>
        <v>5037</v>
      </c>
      <c r="BC757" s="3">
        <f t="shared" si="277"/>
        <v>5502</v>
      </c>
      <c r="BD757" s="3">
        <f t="shared" si="278"/>
        <v>7013</v>
      </c>
      <c r="BE757" s="3">
        <f t="shared" si="279"/>
        <v>4870397.2969999928</v>
      </c>
      <c r="BF757" s="3">
        <f t="shared" si="291"/>
        <v>4823994.2969999928</v>
      </c>
      <c r="BG757" s="2">
        <f t="shared" si="280"/>
        <v>917.24141924247886</v>
      </c>
      <c r="BH757" s="6">
        <f t="shared" si="281"/>
        <v>1.4999999999999999E-2</v>
      </c>
      <c r="BI757" s="3">
        <f t="shared" si="292"/>
        <v>1885116.5110497284</v>
      </c>
      <c r="BJ757" s="3">
        <f t="shared" si="282"/>
        <v>471462089.49063414</v>
      </c>
      <c r="BK757" s="3">
        <f t="shared" si="293"/>
        <v>0</v>
      </c>
      <c r="BL757" s="3">
        <f t="shared" si="294"/>
        <v>0</v>
      </c>
      <c r="BM757" s="3">
        <f t="shared" si="283"/>
        <v>0</v>
      </c>
      <c r="BN757" s="3">
        <f t="shared" si="284"/>
        <v>0</v>
      </c>
      <c r="BO757" s="3">
        <f t="shared" si="295"/>
        <v>0</v>
      </c>
      <c r="BP757" s="3">
        <f t="shared" si="296"/>
        <v>0</v>
      </c>
      <c r="BQ757" s="3">
        <f t="shared" si="285"/>
        <v>293058633.447972</v>
      </c>
      <c r="BR757" s="3">
        <f t="shared" si="297"/>
        <v>0</v>
      </c>
      <c r="BS757" s="3">
        <f t="shared" si="298"/>
        <v>0</v>
      </c>
      <c r="BT757" s="3">
        <f t="shared" si="286"/>
        <v>0</v>
      </c>
      <c r="BU757" s="3">
        <f t="shared" si="287"/>
        <v>0</v>
      </c>
      <c r="BV757" s="3">
        <f t="shared" si="288"/>
        <v>0</v>
      </c>
      <c r="BW757" s="3">
        <f t="shared" si="299"/>
        <v>0</v>
      </c>
      <c r="BX757" s="3">
        <f t="shared" si="289"/>
        <v>0</v>
      </c>
      <c r="BY757" s="3">
        <f t="shared" si="300"/>
        <v>4191056.3185999929</v>
      </c>
    </row>
    <row r="758" spans="1:77" x14ac:dyDescent="0.25">
      <c r="A758">
        <v>138903</v>
      </c>
      <c r="B758" t="s">
        <v>817</v>
      </c>
      <c r="C758" s="37">
        <v>42779.493055555555</v>
      </c>
      <c r="D758" s="5" t="s">
        <v>75</v>
      </c>
      <c r="E758" s="2">
        <v>323.43400000000003</v>
      </c>
      <c r="F758" s="2">
        <v>50.898999999999901</v>
      </c>
      <c r="G758" s="2">
        <v>15.603999999999999</v>
      </c>
      <c r="H758" s="2">
        <v>0</v>
      </c>
      <c r="I758" s="2">
        <v>0</v>
      </c>
      <c r="J758" s="2">
        <v>0</v>
      </c>
      <c r="K758" s="2">
        <v>0</v>
      </c>
      <c r="L758" s="2">
        <v>22.441999999999901</v>
      </c>
      <c r="M758" s="2">
        <v>18.091000000000001</v>
      </c>
      <c r="N758" s="2">
        <v>289.94600000000003</v>
      </c>
      <c r="O758" s="2">
        <v>2.5999999999999999E-2</v>
      </c>
      <c r="P758" s="2">
        <v>22.050999999999998</v>
      </c>
      <c r="Q758" s="2">
        <v>0</v>
      </c>
      <c r="R758" s="3">
        <v>27414</v>
      </c>
      <c r="S758" s="3">
        <v>0</v>
      </c>
      <c r="T758" s="3">
        <v>-697</v>
      </c>
      <c r="U758" s="3">
        <v>-27</v>
      </c>
      <c r="V758" s="3">
        <v>0</v>
      </c>
      <c r="W758" s="3">
        <v>13718</v>
      </c>
      <c r="X758" s="3">
        <v>15802</v>
      </c>
      <c r="Y758" s="4">
        <v>1</v>
      </c>
      <c r="Z758" s="4">
        <v>1.08</v>
      </c>
      <c r="AA758" s="5" t="s">
        <v>75</v>
      </c>
      <c r="AB758" s="3">
        <v>72266</v>
      </c>
      <c r="AC758" s="3">
        <v>2284551</v>
      </c>
      <c r="AD758" s="2">
        <v>939.79725689999896</v>
      </c>
      <c r="AE758" s="3">
        <v>36764347</v>
      </c>
      <c r="AF758" s="3">
        <v>649614</v>
      </c>
      <c r="AG758" s="3">
        <v>71457</v>
      </c>
      <c r="AH758" s="3">
        <v>760048</v>
      </c>
      <c r="AI758" s="4">
        <v>1.17</v>
      </c>
      <c r="AJ758" s="3">
        <v>62015155</v>
      </c>
      <c r="AK758" s="3">
        <v>135784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5140</v>
      </c>
      <c r="AR758" s="3">
        <v>5432</v>
      </c>
      <c r="AS758" s="3">
        <v>3510343</v>
      </c>
      <c r="AT758" s="2">
        <v>656.94</v>
      </c>
      <c r="AV758" s="5" t="s">
        <v>1715</v>
      </c>
      <c r="BA758" s="3">
        <f t="shared" si="290"/>
        <v>7166</v>
      </c>
      <c r="BB758" s="3">
        <f t="shared" si="276"/>
        <v>5140</v>
      </c>
      <c r="BC758" s="3">
        <f t="shared" si="277"/>
        <v>5432</v>
      </c>
      <c r="BD758" s="3">
        <f t="shared" si="278"/>
        <v>7166</v>
      </c>
      <c r="BE758" s="3">
        <f t="shared" si="279"/>
        <v>3510342.7086799992</v>
      </c>
      <c r="BF758" s="3">
        <f t="shared" si="291"/>
        <v>3469907.7086799992</v>
      </c>
      <c r="BG758" s="2">
        <f t="shared" si="280"/>
        <v>656.93469983619468</v>
      </c>
      <c r="BH758" s="6">
        <f t="shared" si="281"/>
        <v>1.4999999999999999E-2</v>
      </c>
      <c r="BI758" s="3">
        <f t="shared" si="292"/>
        <v>1511672.2540977793</v>
      </c>
      <c r="BJ758" s="3">
        <f t="shared" si="282"/>
        <v>337664435.71580404</v>
      </c>
      <c r="BK758" s="3">
        <f t="shared" si="293"/>
        <v>0</v>
      </c>
      <c r="BL758" s="3">
        <f t="shared" si="294"/>
        <v>0</v>
      </c>
      <c r="BM758" s="3">
        <f t="shared" si="283"/>
        <v>0</v>
      </c>
      <c r="BN758" s="3">
        <f t="shared" si="284"/>
        <v>0</v>
      </c>
      <c r="BO758" s="3">
        <f t="shared" si="295"/>
        <v>0</v>
      </c>
      <c r="BP758" s="3">
        <f t="shared" si="296"/>
        <v>0</v>
      </c>
      <c r="BQ758" s="3">
        <f t="shared" si="285"/>
        <v>209890636.59766421</v>
      </c>
      <c r="BR758" s="3">
        <f t="shared" si="297"/>
        <v>0</v>
      </c>
      <c r="BS758" s="3">
        <f t="shared" si="298"/>
        <v>0</v>
      </c>
      <c r="BT758" s="3">
        <f t="shared" si="286"/>
        <v>0</v>
      </c>
      <c r="BU758" s="3">
        <f t="shared" si="287"/>
        <v>0</v>
      </c>
      <c r="BV758" s="3">
        <f t="shared" si="288"/>
        <v>0</v>
      </c>
      <c r="BW758" s="3">
        <f t="shared" si="299"/>
        <v>0</v>
      </c>
      <c r="BX758" s="3">
        <f t="shared" si="289"/>
        <v>0</v>
      </c>
      <c r="BY758" s="3">
        <f t="shared" si="300"/>
        <v>2890191.1586799994</v>
      </c>
    </row>
    <row r="759" spans="1:77" x14ac:dyDescent="0.25">
      <c r="A759">
        <v>107908</v>
      </c>
      <c r="B759" t="s">
        <v>818</v>
      </c>
      <c r="C759" s="37">
        <v>42776.52847222222</v>
      </c>
      <c r="D759" s="5" t="s">
        <v>75</v>
      </c>
      <c r="E759" s="2">
        <v>209.47099999999901</v>
      </c>
      <c r="F759" s="2">
        <v>33.363</v>
      </c>
      <c r="G759" s="2">
        <v>2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11</v>
      </c>
      <c r="N759" s="2">
        <v>125</v>
      </c>
      <c r="O759" s="2">
        <v>0</v>
      </c>
      <c r="P759" s="2">
        <v>16.420000000000002</v>
      </c>
      <c r="Q759" s="2">
        <v>0</v>
      </c>
      <c r="R759" s="3">
        <v>0</v>
      </c>
      <c r="S759" s="3">
        <v>0</v>
      </c>
      <c r="T759" s="3">
        <v>-411</v>
      </c>
      <c r="U759" s="3">
        <v>-16</v>
      </c>
      <c r="V759" s="3">
        <v>0</v>
      </c>
      <c r="W759" s="3">
        <v>4464</v>
      </c>
      <c r="X759" s="3">
        <v>11542</v>
      </c>
      <c r="Y759" s="4">
        <v>0.98</v>
      </c>
      <c r="Z759" s="4">
        <v>1.05</v>
      </c>
      <c r="AA759" s="5" t="s">
        <v>75</v>
      </c>
      <c r="AB759" s="3">
        <v>80842</v>
      </c>
      <c r="AC759" s="3">
        <v>517393</v>
      </c>
      <c r="AD759" s="2">
        <v>259.99852449999997</v>
      </c>
      <c r="AE759" s="3">
        <v>23199738</v>
      </c>
      <c r="AF759" s="3">
        <v>339080</v>
      </c>
      <c r="AG759" s="3">
        <v>0</v>
      </c>
      <c r="AH759" s="3">
        <v>385909</v>
      </c>
      <c r="AI759" s="4">
        <v>1.04</v>
      </c>
      <c r="AJ759" s="3">
        <v>36495978</v>
      </c>
      <c r="AK759" s="3">
        <v>69324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5037</v>
      </c>
      <c r="AR759" s="3">
        <v>5216</v>
      </c>
      <c r="AS759" s="3">
        <v>1922927</v>
      </c>
      <c r="AT759" s="2">
        <v>374.41500000000002</v>
      </c>
      <c r="AV759" s="5" t="s">
        <v>1612</v>
      </c>
      <c r="AX759" s="3">
        <v>0</v>
      </c>
      <c r="AZ759" s="3">
        <v>0</v>
      </c>
      <c r="BA759" s="3">
        <f t="shared" si="290"/>
        <v>7029</v>
      </c>
      <c r="BB759" s="3">
        <f t="shared" si="276"/>
        <v>5037</v>
      </c>
      <c r="BC759" s="3">
        <f t="shared" si="277"/>
        <v>5216</v>
      </c>
      <c r="BD759" s="3">
        <f t="shared" si="278"/>
        <v>7029</v>
      </c>
      <c r="BE759" s="3">
        <f t="shared" si="279"/>
        <v>1922925.8839999931</v>
      </c>
      <c r="BF759" s="3">
        <f t="shared" si="291"/>
        <v>1918872.8839999931</v>
      </c>
      <c r="BG759" s="2">
        <f t="shared" si="280"/>
        <v>374.41878868710364</v>
      </c>
      <c r="BH759" s="6">
        <f t="shared" si="281"/>
        <v>1.4999999999999999E-2</v>
      </c>
      <c r="BI759" s="3">
        <f t="shared" si="292"/>
        <v>792182.52001192211</v>
      </c>
      <c r="BJ759" s="3">
        <f t="shared" si="282"/>
        <v>192451257.38517126</v>
      </c>
      <c r="BK759" s="3">
        <f t="shared" si="293"/>
        <v>0</v>
      </c>
      <c r="BL759" s="3">
        <f t="shared" si="294"/>
        <v>0</v>
      </c>
      <c r="BM759" s="3">
        <f t="shared" si="283"/>
        <v>0</v>
      </c>
      <c r="BN759" s="3">
        <f t="shared" si="284"/>
        <v>0</v>
      </c>
      <c r="BO759" s="3">
        <f t="shared" si="295"/>
        <v>0</v>
      </c>
      <c r="BP759" s="3">
        <f t="shared" si="296"/>
        <v>0</v>
      </c>
      <c r="BQ759" s="3">
        <f t="shared" si="285"/>
        <v>119626802.98552962</v>
      </c>
      <c r="BR759" s="3">
        <f t="shared" si="297"/>
        <v>0</v>
      </c>
      <c r="BS759" s="3">
        <f t="shared" si="298"/>
        <v>0</v>
      </c>
      <c r="BT759" s="3">
        <f t="shared" si="286"/>
        <v>0</v>
      </c>
      <c r="BU759" s="3">
        <f t="shared" si="287"/>
        <v>0</v>
      </c>
      <c r="BV759" s="3">
        <f t="shared" si="288"/>
        <v>0</v>
      </c>
      <c r="BW759" s="3">
        <f t="shared" si="299"/>
        <v>0</v>
      </c>
      <c r="BX759" s="3">
        <f t="shared" si="289"/>
        <v>0</v>
      </c>
      <c r="BY759" s="3">
        <f t="shared" si="300"/>
        <v>1565265.299599993</v>
      </c>
    </row>
    <row r="760" spans="1:77" x14ac:dyDescent="0.25">
      <c r="A760">
        <v>174904</v>
      </c>
      <c r="B760" t="s">
        <v>819</v>
      </c>
      <c r="C760" s="37">
        <v>42779.493055555555</v>
      </c>
      <c r="D760" s="5" t="s">
        <v>75</v>
      </c>
      <c r="E760" s="2">
        <v>5434.8180000000002</v>
      </c>
      <c r="F760" s="2">
        <v>470.06599999999997</v>
      </c>
      <c r="G760" s="2">
        <v>29.4</v>
      </c>
      <c r="H760" s="2">
        <v>0</v>
      </c>
      <c r="I760" s="2">
        <v>0</v>
      </c>
      <c r="J760" s="2">
        <v>0</v>
      </c>
      <c r="K760" s="2">
        <v>0</v>
      </c>
      <c r="L760" s="2">
        <v>374.79</v>
      </c>
      <c r="M760" s="2">
        <v>298.06200000000001</v>
      </c>
      <c r="N760" s="2">
        <v>5575.723</v>
      </c>
      <c r="O760" s="2">
        <v>3.85</v>
      </c>
      <c r="P760" s="2">
        <v>1575.3679999999999</v>
      </c>
      <c r="Q760" s="2">
        <v>0</v>
      </c>
      <c r="R760" s="3">
        <v>437989</v>
      </c>
      <c r="S760" s="3">
        <v>0</v>
      </c>
      <c r="T760" s="3">
        <v>-21604</v>
      </c>
      <c r="U760" s="3">
        <v>-835</v>
      </c>
      <c r="V760" s="3">
        <v>0</v>
      </c>
      <c r="W760" s="3">
        <v>719449</v>
      </c>
      <c r="X760" s="3">
        <v>844240</v>
      </c>
      <c r="Y760" s="4">
        <v>1</v>
      </c>
      <c r="Z760" s="4">
        <v>1.06</v>
      </c>
      <c r="AA760" s="5" t="s">
        <v>75</v>
      </c>
      <c r="AB760" s="3">
        <v>2161882</v>
      </c>
      <c r="AC760" s="3">
        <v>16327932</v>
      </c>
      <c r="AD760" s="2">
        <v>6958.6716788000003</v>
      </c>
      <c r="AE760" s="3">
        <v>850604470</v>
      </c>
      <c r="AF760" s="3">
        <v>19359851</v>
      </c>
      <c r="AG760" s="3">
        <v>2129584</v>
      </c>
      <c r="AH760" s="3">
        <v>22651026</v>
      </c>
      <c r="AI760" s="4">
        <v>1.17</v>
      </c>
      <c r="AJ760" s="3">
        <v>1922513627</v>
      </c>
      <c r="AK760" s="3">
        <v>2330949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5140</v>
      </c>
      <c r="AR760" s="3">
        <v>5359</v>
      </c>
      <c r="AS760" s="3">
        <v>42725756</v>
      </c>
      <c r="AT760" s="2">
        <v>7926.2520000000004</v>
      </c>
      <c r="AV760" s="5" t="s">
        <v>1276</v>
      </c>
      <c r="BA760" s="3">
        <f t="shared" si="290"/>
        <v>5359</v>
      </c>
      <c r="BB760" s="3">
        <f t="shared" si="276"/>
        <v>5140</v>
      </c>
      <c r="BC760" s="3">
        <f t="shared" si="277"/>
        <v>5359</v>
      </c>
      <c r="BD760" s="3">
        <f t="shared" si="278"/>
        <v>5359</v>
      </c>
      <c r="BE760" s="3">
        <f t="shared" si="279"/>
        <v>42725757.704559997</v>
      </c>
      <c r="BF760" s="3">
        <f t="shared" si="291"/>
        <v>41589923.704559997</v>
      </c>
      <c r="BG760" s="2">
        <f t="shared" si="280"/>
        <v>7926.09343629676</v>
      </c>
      <c r="BH760" s="6">
        <f t="shared" si="281"/>
        <v>1.4999999999999999E-2</v>
      </c>
      <c r="BI760" s="3">
        <f t="shared" si="292"/>
        <v>18729391.270144828</v>
      </c>
      <c r="BJ760" s="3">
        <f t="shared" si="282"/>
        <v>4074012026.2565346</v>
      </c>
      <c r="BK760" s="3">
        <f t="shared" si="293"/>
        <v>0</v>
      </c>
      <c r="BL760" s="3">
        <f t="shared" si="294"/>
        <v>0</v>
      </c>
      <c r="BM760" s="3">
        <f t="shared" si="283"/>
        <v>0</v>
      </c>
      <c r="BN760" s="3">
        <f t="shared" si="284"/>
        <v>0</v>
      </c>
      <c r="BO760" s="3">
        <f t="shared" si="295"/>
        <v>0</v>
      </c>
      <c r="BP760" s="3">
        <f t="shared" si="296"/>
        <v>0</v>
      </c>
      <c r="BQ760" s="3">
        <f t="shared" si="285"/>
        <v>2532386852.8968148</v>
      </c>
      <c r="BR760" s="3">
        <f t="shared" si="297"/>
        <v>0</v>
      </c>
      <c r="BS760" s="3">
        <f t="shared" si="298"/>
        <v>0</v>
      </c>
      <c r="BT760" s="3">
        <f t="shared" si="286"/>
        <v>0</v>
      </c>
      <c r="BU760" s="3">
        <f t="shared" si="287"/>
        <v>0</v>
      </c>
      <c r="BV760" s="3">
        <f t="shared" si="288"/>
        <v>0</v>
      </c>
      <c r="BW760" s="3">
        <f t="shared" si="299"/>
        <v>0</v>
      </c>
      <c r="BX760" s="3">
        <f t="shared" si="289"/>
        <v>0</v>
      </c>
      <c r="BY760" s="3">
        <f t="shared" si="300"/>
        <v>23500621.434559997</v>
      </c>
    </row>
    <row r="761" spans="1:77" x14ac:dyDescent="0.25">
      <c r="A761">
        <v>163903</v>
      </c>
      <c r="B761" t="s">
        <v>820</v>
      </c>
      <c r="C761" s="37">
        <v>42779.493055555555</v>
      </c>
      <c r="D761" s="5" t="s">
        <v>75</v>
      </c>
      <c r="E761" s="2">
        <v>930.56399999999996</v>
      </c>
      <c r="F761" s="2">
        <v>75.457999999999998</v>
      </c>
      <c r="G761" s="2">
        <v>29</v>
      </c>
      <c r="H761" s="2">
        <v>0</v>
      </c>
      <c r="I761" s="2">
        <v>0</v>
      </c>
      <c r="J761" s="2">
        <v>1.423</v>
      </c>
      <c r="K761" s="2">
        <v>0</v>
      </c>
      <c r="L761" s="2">
        <v>70</v>
      </c>
      <c r="M761" s="2">
        <v>50</v>
      </c>
      <c r="N761" s="2">
        <v>956.72799999999995</v>
      </c>
      <c r="O761" s="2">
        <v>0</v>
      </c>
      <c r="P761" s="2">
        <v>42.54</v>
      </c>
      <c r="Q761" s="2">
        <v>0</v>
      </c>
      <c r="R761" s="3">
        <v>72875</v>
      </c>
      <c r="S761" s="3">
        <v>0</v>
      </c>
      <c r="T761" s="3">
        <v>-1992</v>
      </c>
      <c r="U761" s="3">
        <v>-77</v>
      </c>
      <c r="V761" s="3">
        <v>0</v>
      </c>
      <c r="W761" s="3">
        <v>104324</v>
      </c>
      <c r="X761" s="3">
        <v>26792</v>
      </c>
      <c r="Y761" s="4">
        <v>1</v>
      </c>
      <c r="Z761" s="4">
        <v>1.07</v>
      </c>
      <c r="AA761" s="5" t="s">
        <v>75</v>
      </c>
      <c r="AB761" s="3">
        <v>50192</v>
      </c>
      <c r="AC761" s="3">
        <v>3000960</v>
      </c>
      <c r="AD761" s="2">
        <v>1278.0713289</v>
      </c>
      <c r="AE761" s="3">
        <v>45419346</v>
      </c>
      <c r="AF761" s="3">
        <v>1568421</v>
      </c>
      <c r="AG761" s="3">
        <v>172527</v>
      </c>
      <c r="AH761" s="3">
        <v>1835053</v>
      </c>
      <c r="AI761" s="4">
        <v>1.17</v>
      </c>
      <c r="AJ761" s="3">
        <v>177200115</v>
      </c>
      <c r="AK761" s="3">
        <v>375205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5140</v>
      </c>
      <c r="AR761" s="3">
        <v>5395</v>
      </c>
      <c r="AS761" s="3">
        <v>8592033</v>
      </c>
      <c r="AT761" s="2">
        <v>1598.83</v>
      </c>
      <c r="AV761" s="5" t="s">
        <v>1781</v>
      </c>
      <c r="BA761" s="3">
        <f t="shared" si="290"/>
        <v>6298</v>
      </c>
      <c r="BB761" s="3">
        <f t="shared" si="276"/>
        <v>5140</v>
      </c>
      <c r="BC761" s="3">
        <f t="shared" si="277"/>
        <v>5395</v>
      </c>
      <c r="BD761" s="3">
        <f t="shared" si="278"/>
        <v>6298</v>
      </c>
      <c r="BE761" s="3">
        <f t="shared" si="279"/>
        <v>8592033.5285999998</v>
      </c>
      <c r="BF761" s="3">
        <f t="shared" si="291"/>
        <v>8416826.5285999998</v>
      </c>
      <c r="BG761" s="2">
        <f t="shared" si="280"/>
        <v>1598.8155100882609</v>
      </c>
      <c r="BH761" s="6">
        <f t="shared" si="281"/>
        <v>1.4999999999999999E-2</v>
      </c>
      <c r="BI761" s="3">
        <f t="shared" si="292"/>
        <v>3441662.6746980716</v>
      </c>
      <c r="BJ761" s="3">
        <f t="shared" si="282"/>
        <v>821791172.18536615</v>
      </c>
      <c r="BK761" s="3">
        <f t="shared" si="293"/>
        <v>0</v>
      </c>
      <c r="BL761" s="3">
        <f t="shared" si="294"/>
        <v>0</v>
      </c>
      <c r="BM761" s="3">
        <f t="shared" si="283"/>
        <v>0</v>
      </c>
      <c r="BN761" s="3">
        <f t="shared" si="284"/>
        <v>0</v>
      </c>
      <c r="BO761" s="3">
        <f t="shared" si="295"/>
        <v>0</v>
      </c>
      <c r="BP761" s="3">
        <f t="shared" si="296"/>
        <v>0</v>
      </c>
      <c r="BQ761" s="3">
        <f t="shared" si="285"/>
        <v>510821555.47319937</v>
      </c>
      <c r="BR761" s="3">
        <f t="shared" si="297"/>
        <v>0</v>
      </c>
      <c r="BS761" s="3">
        <f t="shared" si="298"/>
        <v>0</v>
      </c>
      <c r="BT761" s="3">
        <f t="shared" si="286"/>
        <v>0</v>
      </c>
      <c r="BU761" s="3">
        <f t="shared" si="287"/>
        <v>0</v>
      </c>
      <c r="BV761" s="3">
        <f t="shared" si="288"/>
        <v>0</v>
      </c>
      <c r="BW761" s="3">
        <f t="shared" si="299"/>
        <v>0</v>
      </c>
      <c r="BX761" s="3">
        <f t="shared" si="289"/>
        <v>0</v>
      </c>
      <c r="BY761" s="3">
        <f t="shared" si="300"/>
        <v>6820032.3785999995</v>
      </c>
    </row>
    <row r="762" spans="1:77" x14ac:dyDescent="0.25">
      <c r="A762">
        <v>94903</v>
      </c>
      <c r="B762" t="s">
        <v>821</v>
      </c>
      <c r="C762" s="37">
        <v>42779.493055555555</v>
      </c>
      <c r="D762" s="5" t="s">
        <v>75</v>
      </c>
      <c r="E762" s="2">
        <v>1537.2670000000001</v>
      </c>
      <c r="F762" s="2">
        <v>101.399</v>
      </c>
      <c r="G762" s="2">
        <v>41.140999999999998</v>
      </c>
      <c r="H762" s="2">
        <v>0</v>
      </c>
      <c r="I762" s="2">
        <v>0</v>
      </c>
      <c r="J762" s="2">
        <v>0</v>
      </c>
      <c r="K762" s="2">
        <v>0</v>
      </c>
      <c r="L762" s="2">
        <v>126.288</v>
      </c>
      <c r="M762" s="2">
        <v>84.805999999999997</v>
      </c>
      <c r="N762" s="2">
        <v>721.21100000000001</v>
      </c>
      <c r="O762" s="2">
        <v>0</v>
      </c>
      <c r="P762" s="2">
        <v>39.325000000000003</v>
      </c>
      <c r="Q762" s="2">
        <v>0</v>
      </c>
      <c r="R762" s="3">
        <v>146113</v>
      </c>
      <c r="S762" s="3">
        <v>0</v>
      </c>
      <c r="T762" s="3">
        <v>-7944</v>
      </c>
      <c r="U762" s="3">
        <v>-307</v>
      </c>
      <c r="V762" s="3">
        <v>0</v>
      </c>
      <c r="W762" s="3">
        <v>140672</v>
      </c>
      <c r="X762" s="3">
        <v>22899</v>
      </c>
      <c r="Y762" s="4">
        <v>1</v>
      </c>
      <c r="Z762" s="4">
        <v>1.06</v>
      </c>
      <c r="AA762" s="5" t="s">
        <v>75</v>
      </c>
      <c r="AB762" s="3">
        <v>333562</v>
      </c>
      <c r="AC762" s="3">
        <v>1944027</v>
      </c>
      <c r="AD762" s="2">
        <v>772.98548189999997</v>
      </c>
      <c r="AE762" s="3">
        <v>112953371</v>
      </c>
      <c r="AF762" s="3">
        <v>7304821</v>
      </c>
      <c r="AG762" s="3">
        <v>289271</v>
      </c>
      <c r="AH762" s="3">
        <v>8032381</v>
      </c>
      <c r="AI762" s="4">
        <v>1.0995999999999999</v>
      </c>
      <c r="AJ762" s="3">
        <v>706881629</v>
      </c>
      <c r="AK762" s="3">
        <v>673125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5140</v>
      </c>
      <c r="AR762" s="3">
        <v>5359</v>
      </c>
      <c r="AS762" s="3">
        <v>11998844</v>
      </c>
      <c r="AT762" s="2">
        <v>2233.6239999999998</v>
      </c>
      <c r="AV762" s="5" t="s">
        <v>1573</v>
      </c>
      <c r="BA762" s="3">
        <f t="shared" si="290"/>
        <v>5823</v>
      </c>
      <c r="BB762" s="3">
        <f t="shared" si="276"/>
        <v>5140</v>
      </c>
      <c r="BC762" s="3">
        <f t="shared" si="277"/>
        <v>5359</v>
      </c>
      <c r="BD762" s="3">
        <f t="shared" si="278"/>
        <v>5823</v>
      </c>
      <c r="BE762" s="3">
        <f t="shared" si="279"/>
        <v>11998843.16636</v>
      </c>
      <c r="BF762" s="3">
        <f t="shared" si="291"/>
        <v>11720002.16636</v>
      </c>
      <c r="BG762" s="2">
        <f t="shared" si="280"/>
        <v>2233.5658248390764</v>
      </c>
      <c r="BH762" s="6">
        <f t="shared" si="281"/>
        <v>1.4999999999999999E-2</v>
      </c>
      <c r="BI762" s="3">
        <f t="shared" si="292"/>
        <v>5908039.9410609808</v>
      </c>
      <c r="BJ762" s="3">
        <f t="shared" si="282"/>
        <v>1148052833.9672854</v>
      </c>
      <c r="BK762" s="3">
        <f t="shared" si="293"/>
        <v>0</v>
      </c>
      <c r="BL762" s="3">
        <f t="shared" si="294"/>
        <v>0</v>
      </c>
      <c r="BM762" s="3">
        <f t="shared" si="283"/>
        <v>0</v>
      </c>
      <c r="BN762" s="3">
        <f t="shared" si="284"/>
        <v>0</v>
      </c>
      <c r="BO762" s="3">
        <f t="shared" si="295"/>
        <v>0</v>
      </c>
      <c r="BP762" s="3">
        <f t="shared" si="296"/>
        <v>0</v>
      </c>
      <c r="BQ762" s="3">
        <f t="shared" si="285"/>
        <v>713624281.03608489</v>
      </c>
      <c r="BR762" s="3">
        <f t="shared" si="297"/>
        <v>0</v>
      </c>
      <c r="BS762" s="3">
        <f t="shared" si="298"/>
        <v>0</v>
      </c>
      <c r="BT762" s="3">
        <f t="shared" si="286"/>
        <v>0</v>
      </c>
      <c r="BU762" s="3">
        <f t="shared" si="287"/>
        <v>0</v>
      </c>
      <c r="BV762" s="3">
        <f t="shared" si="288"/>
        <v>0</v>
      </c>
      <c r="BW762" s="3">
        <f t="shared" si="299"/>
        <v>0</v>
      </c>
      <c r="BX762" s="3">
        <f t="shared" si="289"/>
        <v>0</v>
      </c>
      <c r="BY762" s="3">
        <f t="shared" si="300"/>
        <v>4930026.8763600001</v>
      </c>
    </row>
    <row r="763" spans="1:77" x14ac:dyDescent="0.25">
      <c r="A763">
        <v>93904</v>
      </c>
      <c r="B763" t="s">
        <v>822</v>
      </c>
      <c r="C763" s="37">
        <v>42779.493055555555</v>
      </c>
      <c r="D763" s="5" t="s">
        <v>75</v>
      </c>
      <c r="E763" s="2">
        <v>2520.23</v>
      </c>
      <c r="F763" s="2">
        <v>171.45</v>
      </c>
      <c r="G763" s="2">
        <v>35</v>
      </c>
      <c r="H763" s="2">
        <v>0</v>
      </c>
      <c r="I763" s="2">
        <v>0</v>
      </c>
      <c r="J763" s="2">
        <v>0</v>
      </c>
      <c r="K763" s="2">
        <v>0</v>
      </c>
      <c r="L763" s="2">
        <v>225</v>
      </c>
      <c r="M763" s="2">
        <v>92</v>
      </c>
      <c r="N763" s="2">
        <v>2475</v>
      </c>
      <c r="O763" s="2">
        <v>0.3</v>
      </c>
      <c r="P763" s="2">
        <v>475</v>
      </c>
      <c r="Q763" s="2">
        <v>0</v>
      </c>
      <c r="R763" s="3">
        <v>197725</v>
      </c>
      <c r="S763" s="3">
        <v>0</v>
      </c>
      <c r="T763" s="3">
        <v>-19435</v>
      </c>
      <c r="U763" s="3">
        <v>-751</v>
      </c>
      <c r="V763" s="3">
        <v>0</v>
      </c>
      <c r="W763" s="3">
        <v>439611</v>
      </c>
      <c r="X763" s="3">
        <v>279538</v>
      </c>
      <c r="Y763" s="4">
        <v>1</v>
      </c>
      <c r="Z763" s="4">
        <v>1.1100000000000001</v>
      </c>
      <c r="AA763" s="5" t="s">
        <v>76</v>
      </c>
      <c r="AB763" s="3">
        <v>545083</v>
      </c>
      <c r="AC763" s="3">
        <v>8223034</v>
      </c>
      <c r="AD763" s="2">
        <v>3466.4094943</v>
      </c>
      <c r="AE763" s="3">
        <v>333203394</v>
      </c>
      <c r="AF763" s="3">
        <v>17393895</v>
      </c>
      <c r="AG763" s="3">
        <v>0</v>
      </c>
      <c r="AH763" s="3">
        <v>18089651</v>
      </c>
      <c r="AI763" s="4">
        <v>1.04</v>
      </c>
      <c r="AJ763" s="3">
        <v>1729524119</v>
      </c>
      <c r="AK763" s="3">
        <v>1097328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5140</v>
      </c>
      <c r="AR763" s="3">
        <v>5541</v>
      </c>
      <c r="AS763" s="3">
        <v>21733667</v>
      </c>
      <c r="AT763" s="2">
        <v>3959.6149999999998</v>
      </c>
      <c r="AU763" s="2">
        <v>3959.6149999999998</v>
      </c>
      <c r="AV763" s="5" t="s">
        <v>1571</v>
      </c>
      <c r="AW763" s="3">
        <v>0</v>
      </c>
      <c r="AX763" s="3">
        <v>0</v>
      </c>
      <c r="AY763" s="3">
        <v>0</v>
      </c>
      <c r="AZ763" s="3">
        <v>0</v>
      </c>
      <c r="BA763" s="3">
        <f t="shared" si="290"/>
        <v>5885</v>
      </c>
      <c r="BB763" s="3">
        <f t="shared" si="276"/>
        <v>5140</v>
      </c>
      <c r="BC763" s="3">
        <f t="shared" si="277"/>
        <v>5541</v>
      </c>
      <c r="BD763" s="3">
        <f t="shared" si="278"/>
        <v>5885</v>
      </c>
      <c r="BE763" s="3">
        <f t="shared" si="279"/>
        <v>21733665.805</v>
      </c>
      <c r="BF763" s="3">
        <f t="shared" si="291"/>
        <v>21115764.805</v>
      </c>
      <c r="BG763" s="2">
        <f t="shared" si="280"/>
        <v>3959.4737335161408</v>
      </c>
      <c r="BH763" s="6">
        <f t="shared" si="281"/>
        <v>1.4999999999999999E-2</v>
      </c>
      <c r="BI763" s="3">
        <f t="shared" si="292"/>
        <v>8917971.4073503297</v>
      </c>
      <c r="BJ763" s="3">
        <f t="shared" si="282"/>
        <v>2035169499.0272963</v>
      </c>
      <c r="BK763" s="3">
        <f t="shared" si="293"/>
        <v>0</v>
      </c>
      <c r="BL763" s="3">
        <f t="shared" si="294"/>
        <v>0</v>
      </c>
      <c r="BM763" s="3">
        <f t="shared" si="283"/>
        <v>0</v>
      </c>
      <c r="BN763" s="3">
        <f t="shared" si="284"/>
        <v>0</v>
      </c>
      <c r="BO763" s="3">
        <f t="shared" si="295"/>
        <v>0</v>
      </c>
      <c r="BP763" s="3">
        <f t="shared" si="296"/>
        <v>0</v>
      </c>
      <c r="BQ763" s="3">
        <f t="shared" si="285"/>
        <v>1265051857.858407</v>
      </c>
      <c r="BR763" s="3">
        <f t="shared" si="297"/>
        <v>464472261.14159298</v>
      </c>
      <c r="BS763" s="3">
        <f t="shared" si="298"/>
        <v>0</v>
      </c>
      <c r="BT763" s="3">
        <f t="shared" si="286"/>
        <v>0</v>
      </c>
      <c r="BU763" s="3">
        <f t="shared" si="287"/>
        <v>0</v>
      </c>
      <c r="BV763" s="3">
        <f t="shared" si="288"/>
        <v>0</v>
      </c>
      <c r="BW763" s="3">
        <f t="shared" si="299"/>
        <v>0</v>
      </c>
      <c r="BX763" s="3">
        <f t="shared" si="289"/>
        <v>0</v>
      </c>
      <c r="BY763" s="3">
        <f t="shared" si="300"/>
        <v>4438424.6149999984</v>
      </c>
    </row>
    <row r="764" spans="1:77" x14ac:dyDescent="0.25">
      <c r="A764">
        <v>35903</v>
      </c>
      <c r="B764" t="s">
        <v>823</v>
      </c>
      <c r="C764" s="37">
        <v>42779.493055555555</v>
      </c>
      <c r="D764" s="5" t="s">
        <v>75</v>
      </c>
      <c r="E764" s="2">
        <v>196.95699999999999</v>
      </c>
      <c r="F764" s="2">
        <v>12.573</v>
      </c>
      <c r="G764" s="2">
        <v>0.99199999999999999</v>
      </c>
      <c r="H764" s="2">
        <v>0</v>
      </c>
      <c r="I764" s="2">
        <v>0</v>
      </c>
      <c r="J764" s="2">
        <v>0</v>
      </c>
      <c r="K764" s="2">
        <v>0</v>
      </c>
      <c r="L764" s="2">
        <v>15.297000000000001</v>
      </c>
      <c r="M764" s="2">
        <v>4.883</v>
      </c>
      <c r="N764" s="2">
        <v>54.482999999999997</v>
      </c>
      <c r="O764" s="2">
        <v>0</v>
      </c>
      <c r="P764" s="2">
        <v>5.8120000000000003</v>
      </c>
      <c r="Q764" s="2">
        <v>0</v>
      </c>
      <c r="R764" s="3">
        <v>17060</v>
      </c>
      <c r="S764" s="3">
        <v>0</v>
      </c>
      <c r="T764" s="3">
        <v>-662</v>
      </c>
      <c r="U764" s="3">
        <v>-26</v>
      </c>
      <c r="V764" s="3">
        <v>0</v>
      </c>
      <c r="W764" s="3">
        <v>7647</v>
      </c>
      <c r="X764" s="3">
        <v>4178</v>
      </c>
      <c r="Y764" s="4">
        <v>1</v>
      </c>
      <c r="Z764" s="4">
        <v>1.05</v>
      </c>
      <c r="AA764" s="5" t="s">
        <v>75</v>
      </c>
      <c r="AB764" s="3">
        <v>101040</v>
      </c>
      <c r="AC764" s="3">
        <v>907491</v>
      </c>
      <c r="AD764" s="2">
        <v>331.36606449999999</v>
      </c>
      <c r="AE764" s="3">
        <v>17145321</v>
      </c>
      <c r="AF764" s="3">
        <v>652083</v>
      </c>
      <c r="AG764" s="3">
        <v>71729</v>
      </c>
      <c r="AH764" s="3">
        <v>762937</v>
      </c>
      <c r="AI764" s="4">
        <v>1.17</v>
      </c>
      <c r="AJ764" s="3">
        <v>58900780</v>
      </c>
      <c r="AK764" s="3">
        <v>86048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5140</v>
      </c>
      <c r="AR764" s="3">
        <v>5322</v>
      </c>
      <c r="AS764" s="3">
        <v>1773361</v>
      </c>
      <c r="AT764" s="2">
        <v>334.52</v>
      </c>
      <c r="AV764" s="5" t="s">
        <v>1394</v>
      </c>
      <c r="BA764" s="3">
        <f t="shared" si="290"/>
        <v>7189</v>
      </c>
      <c r="BB764" s="3">
        <f t="shared" si="276"/>
        <v>5140</v>
      </c>
      <c r="BC764" s="3">
        <f t="shared" si="277"/>
        <v>5322</v>
      </c>
      <c r="BD764" s="3">
        <f t="shared" si="278"/>
        <v>7189</v>
      </c>
      <c r="BE764" s="3">
        <f t="shared" si="279"/>
        <v>1773360.85699</v>
      </c>
      <c r="BF764" s="3">
        <f t="shared" si="291"/>
        <v>1749315.85699</v>
      </c>
      <c r="BG764" s="2">
        <f t="shared" si="280"/>
        <v>334.51451240188987</v>
      </c>
      <c r="BH764" s="6">
        <f t="shared" si="281"/>
        <v>1.4999999999999999E-2</v>
      </c>
      <c r="BI764" s="3">
        <f t="shared" si="292"/>
        <v>932065.47585108678</v>
      </c>
      <c r="BJ764" s="3">
        <f t="shared" si="282"/>
        <v>171940459.37457138</v>
      </c>
      <c r="BK764" s="3">
        <f t="shared" si="293"/>
        <v>0</v>
      </c>
      <c r="BL764" s="3">
        <f t="shared" si="294"/>
        <v>0</v>
      </c>
      <c r="BM764" s="3">
        <f t="shared" si="283"/>
        <v>0</v>
      </c>
      <c r="BN764" s="3">
        <f t="shared" si="284"/>
        <v>0</v>
      </c>
      <c r="BO764" s="3">
        <f t="shared" si="295"/>
        <v>0</v>
      </c>
      <c r="BP764" s="3">
        <f t="shared" si="296"/>
        <v>0</v>
      </c>
      <c r="BQ764" s="3">
        <f t="shared" si="285"/>
        <v>106877386.71240382</v>
      </c>
      <c r="BR764" s="3">
        <f t="shared" si="297"/>
        <v>0</v>
      </c>
      <c r="BS764" s="3">
        <f t="shared" si="298"/>
        <v>0</v>
      </c>
      <c r="BT764" s="3">
        <f t="shared" si="286"/>
        <v>0</v>
      </c>
      <c r="BU764" s="3">
        <f t="shared" si="287"/>
        <v>0</v>
      </c>
      <c r="BV764" s="3">
        <f t="shared" si="288"/>
        <v>0</v>
      </c>
      <c r="BW764" s="3">
        <f t="shared" si="299"/>
        <v>0</v>
      </c>
      <c r="BX764" s="3">
        <f t="shared" si="289"/>
        <v>0</v>
      </c>
      <c r="BY764" s="3">
        <f t="shared" si="300"/>
        <v>1184353.05699</v>
      </c>
    </row>
    <row r="765" spans="1:77" x14ac:dyDescent="0.25">
      <c r="A765">
        <v>1906</v>
      </c>
      <c r="B765" t="s">
        <v>824</v>
      </c>
      <c r="C765" s="37">
        <v>42779.493055555555</v>
      </c>
      <c r="D765" s="5" t="s">
        <v>75</v>
      </c>
      <c r="E765" s="2">
        <v>353.52</v>
      </c>
      <c r="F765" s="2">
        <v>45.618000000000002</v>
      </c>
      <c r="G765" s="2">
        <v>0.41499999999999998</v>
      </c>
      <c r="H765" s="2">
        <v>0</v>
      </c>
      <c r="I765" s="2">
        <v>0</v>
      </c>
      <c r="J765" s="2">
        <v>0</v>
      </c>
      <c r="K765" s="2">
        <v>0</v>
      </c>
      <c r="L765" s="2">
        <v>23.66</v>
      </c>
      <c r="M765" s="2">
        <v>19.619</v>
      </c>
      <c r="N765" s="2">
        <v>191.227</v>
      </c>
      <c r="O765" s="2">
        <v>0</v>
      </c>
      <c r="P765" s="2">
        <v>3.0750000000000002</v>
      </c>
      <c r="Q765" s="2">
        <v>0</v>
      </c>
      <c r="R765" s="3">
        <v>33372</v>
      </c>
      <c r="S765" s="3">
        <v>0</v>
      </c>
      <c r="T765" s="3">
        <v>-1170</v>
      </c>
      <c r="U765" s="3">
        <v>-46</v>
      </c>
      <c r="V765" s="3">
        <v>0</v>
      </c>
      <c r="W765" s="3">
        <v>38873</v>
      </c>
      <c r="X765" s="3">
        <v>2117</v>
      </c>
      <c r="Y765" s="4">
        <v>1</v>
      </c>
      <c r="Z765" s="4">
        <v>1.03</v>
      </c>
      <c r="AA765" s="5" t="s">
        <v>75</v>
      </c>
      <c r="AB765" s="3">
        <v>285789</v>
      </c>
      <c r="AC765" s="3">
        <v>1046929</v>
      </c>
      <c r="AD765" s="2">
        <v>366.55956379999998</v>
      </c>
      <c r="AE765" s="3">
        <v>50010452</v>
      </c>
      <c r="AF765" s="3">
        <v>1103660</v>
      </c>
      <c r="AG765" s="3">
        <v>121402</v>
      </c>
      <c r="AH765" s="3">
        <v>1291282</v>
      </c>
      <c r="AI765" s="4">
        <v>1.17</v>
      </c>
      <c r="AJ765" s="3">
        <v>104058674</v>
      </c>
      <c r="AK765" s="3">
        <v>139980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5140</v>
      </c>
      <c r="AR765" s="3">
        <v>5249</v>
      </c>
      <c r="AS765" s="3">
        <v>3323796</v>
      </c>
      <c r="AT765" s="2">
        <v>626.26300000000003</v>
      </c>
      <c r="AV765" s="5" t="s">
        <v>1270</v>
      </c>
      <c r="BA765" s="3">
        <f t="shared" si="290"/>
        <v>6885</v>
      </c>
      <c r="BB765" s="3">
        <f t="shared" si="276"/>
        <v>5140</v>
      </c>
      <c r="BC765" s="3">
        <f t="shared" si="277"/>
        <v>5249</v>
      </c>
      <c r="BD765" s="3">
        <f t="shared" si="278"/>
        <v>6885</v>
      </c>
      <c r="BE765" s="3">
        <f t="shared" si="279"/>
        <v>3323796.8517999998</v>
      </c>
      <c r="BF765" s="3">
        <f t="shared" si="291"/>
        <v>3252721.8517999998</v>
      </c>
      <c r="BG765" s="2">
        <f t="shared" si="280"/>
        <v>626.25468253634745</v>
      </c>
      <c r="BH765" s="6">
        <f t="shared" si="281"/>
        <v>1.4999999999999999E-2</v>
      </c>
      <c r="BI765" s="3">
        <f t="shared" si="292"/>
        <v>2136923.8661772762</v>
      </c>
      <c r="BJ765" s="3">
        <f t="shared" si="282"/>
        <v>321894906.82368261</v>
      </c>
      <c r="BK765" s="3">
        <f t="shared" si="293"/>
        <v>0</v>
      </c>
      <c r="BL765" s="3">
        <f t="shared" si="294"/>
        <v>0</v>
      </c>
      <c r="BM765" s="3">
        <f t="shared" si="283"/>
        <v>0</v>
      </c>
      <c r="BN765" s="3">
        <f t="shared" si="284"/>
        <v>0</v>
      </c>
      <c r="BO765" s="3">
        <f t="shared" si="295"/>
        <v>0</v>
      </c>
      <c r="BP765" s="3">
        <f t="shared" si="296"/>
        <v>0</v>
      </c>
      <c r="BQ765" s="3">
        <f t="shared" si="285"/>
        <v>200088371.07036301</v>
      </c>
      <c r="BR765" s="3">
        <f t="shared" si="297"/>
        <v>0</v>
      </c>
      <c r="BS765" s="3">
        <f t="shared" si="298"/>
        <v>0</v>
      </c>
      <c r="BT765" s="3">
        <f t="shared" si="286"/>
        <v>0</v>
      </c>
      <c r="BU765" s="3">
        <f t="shared" si="287"/>
        <v>0</v>
      </c>
      <c r="BV765" s="3">
        <f t="shared" si="288"/>
        <v>0</v>
      </c>
      <c r="BW765" s="3">
        <f t="shared" si="299"/>
        <v>0</v>
      </c>
      <c r="BX765" s="3">
        <f t="shared" si="289"/>
        <v>0</v>
      </c>
      <c r="BY765" s="3">
        <f t="shared" si="300"/>
        <v>2283210.1118000001</v>
      </c>
    </row>
    <row r="766" spans="1:77" x14ac:dyDescent="0.25">
      <c r="A766">
        <v>123905</v>
      </c>
      <c r="B766" t="s">
        <v>825</v>
      </c>
      <c r="C766" s="37">
        <v>42779.493055555555</v>
      </c>
      <c r="D766" s="5" t="s">
        <v>75</v>
      </c>
      <c r="E766" s="2">
        <v>4330.12</v>
      </c>
      <c r="F766" s="2">
        <v>512.101</v>
      </c>
      <c r="G766" s="2">
        <v>57.96</v>
      </c>
      <c r="H766" s="2">
        <v>0</v>
      </c>
      <c r="I766" s="2">
        <v>0</v>
      </c>
      <c r="J766" s="2">
        <v>0</v>
      </c>
      <c r="K766" s="2">
        <v>0</v>
      </c>
      <c r="L766" s="2">
        <v>310.274</v>
      </c>
      <c r="M766" s="2">
        <v>150</v>
      </c>
      <c r="N766" s="2">
        <v>2275.5189999999998</v>
      </c>
      <c r="O766" s="2">
        <v>0.26400000000000001</v>
      </c>
      <c r="P766" s="2">
        <v>265.24900000000002</v>
      </c>
      <c r="Q766" s="2">
        <v>0</v>
      </c>
      <c r="R766" s="3">
        <v>411267</v>
      </c>
      <c r="S766" s="3">
        <v>0</v>
      </c>
      <c r="T766" s="3">
        <v>-25819</v>
      </c>
      <c r="U766" s="3">
        <v>-998</v>
      </c>
      <c r="V766" s="3">
        <v>0</v>
      </c>
      <c r="W766" s="3">
        <v>135094</v>
      </c>
      <c r="X766" s="3">
        <v>147425</v>
      </c>
      <c r="Y766" s="4">
        <v>0.98</v>
      </c>
      <c r="Z766" s="4">
        <v>1.1200000000000001</v>
      </c>
      <c r="AA766" s="5" t="s">
        <v>75</v>
      </c>
      <c r="AB766" s="3">
        <v>4043420</v>
      </c>
      <c r="AC766" s="3">
        <v>13553757</v>
      </c>
      <c r="AD766" s="2">
        <v>5817.1598895999996</v>
      </c>
      <c r="AE766" s="3">
        <v>759282610</v>
      </c>
      <c r="AF766" s="3">
        <v>23702847</v>
      </c>
      <c r="AG766" s="3">
        <v>0</v>
      </c>
      <c r="AH766" s="3">
        <v>25154042</v>
      </c>
      <c r="AI766" s="4">
        <v>1.04</v>
      </c>
      <c r="AJ766" s="3">
        <v>2297668229</v>
      </c>
      <c r="AK766" s="3">
        <v>1925376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5037</v>
      </c>
      <c r="AR766" s="3">
        <v>5466</v>
      </c>
      <c r="AS766" s="3">
        <v>32895516</v>
      </c>
      <c r="AT766" s="2">
        <v>6175.2650000000003</v>
      </c>
      <c r="AU766" s="2">
        <v>6175.2650000000003</v>
      </c>
      <c r="AV766" s="5" t="s">
        <v>1677</v>
      </c>
      <c r="AW766" s="3">
        <v>0</v>
      </c>
      <c r="AX766" s="3">
        <v>0</v>
      </c>
      <c r="AY766" s="3">
        <v>0</v>
      </c>
      <c r="AZ766" s="3">
        <v>0</v>
      </c>
      <c r="BA766" s="3">
        <f t="shared" si="290"/>
        <v>5558</v>
      </c>
      <c r="BB766" s="3">
        <f t="shared" si="276"/>
        <v>5037</v>
      </c>
      <c r="BC766" s="3">
        <f t="shared" si="277"/>
        <v>5466</v>
      </c>
      <c r="BD766" s="3">
        <f t="shared" si="278"/>
        <v>5558</v>
      </c>
      <c r="BE766" s="3">
        <f t="shared" si="279"/>
        <v>32895515.606719997</v>
      </c>
      <c r="BF766" s="3">
        <f t="shared" si="291"/>
        <v>32374973.606719997</v>
      </c>
      <c r="BG766" s="2">
        <f t="shared" si="280"/>
        <v>6175.2026549704915</v>
      </c>
      <c r="BH766" s="6">
        <f t="shared" si="281"/>
        <v>1.4999999999999999E-2</v>
      </c>
      <c r="BI766" s="3">
        <f t="shared" si="292"/>
        <v>16754896.88104295</v>
      </c>
      <c r="BJ766" s="3">
        <f t="shared" si="282"/>
        <v>3174054164.6548328</v>
      </c>
      <c r="BK766" s="3">
        <f t="shared" si="293"/>
        <v>0</v>
      </c>
      <c r="BL766" s="3">
        <f t="shared" si="294"/>
        <v>0</v>
      </c>
      <c r="BM766" s="3">
        <f t="shared" si="283"/>
        <v>0</v>
      </c>
      <c r="BN766" s="3">
        <f t="shared" si="284"/>
        <v>0</v>
      </c>
      <c r="BO766" s="3">
        <f t="shared" si="295"/>
        <v>0</v>
      </c>
      <c r="BP766" s="3">
        <f t="shared" si="296"/>
        <v>0</v>
      </c>
      <c r="BQ766" s="3">
        <f t="shared" si="285"/>
        <v>1972977248.263072</v>
      </c>
      <c r="BR766" s="3">
        <f t="shared" si="297"/>
        <v>324690980.73692799</v>
      </c>
      <c r="BS766" s="3">
        <f t="shared" si="298"/>
        <v>0</v>
      </c>
      <c r="BT766" s="3">
        <f t="shared" si="286"/>
        <v>0</v>
      </c>
      <c r="BU766" s="3">
        <f t="shared" si="287"/>
        <v>0</v>
      </c>
      <c r="BV766" s="3">
        <f t="shared" si="288"/>
        <v>0</v>
      </c>
      <c r="BW766" s="3">
        <f t="shared" si="299"/>
        <v>0</v>
      </c>
      <c r="BX766" s="3">
        <f t="shared" si="289"/>
        <v>0</v>
      </c>
      <c r="BY766" s="3">
        <f t="shared" si="300"/>
        <v>10378366.962519996</v>
      </c>
    </row>
    <row r="767" spans="1:77" x14ac:dyDescent="0.25">
      <c r="A767">
        <v>79906</v>
      </c>
      <c r="B767" t="s">
        <v>826</v>
      </c>
      <c r="C767" s="37">
        <v>42779.493055555555</v>
      </c>
      <c r="D767" s="5" t="s">
        <v>75</v>
      </c>
      <c r="E767" s="2">
        <v>2589.2779999999998</v>
      </c>
      <c r="F767" s="2">
        <v>166.452</v>
      </c>
      <c r="G767" s="2">
        <v>82</v>
      </c>
      <c r="H767" s="2">
        <v>0</v>
      </c>
      <c r="I767" s="2">
        <v>0</v>
      </c>
      <c r="J767" s="2">
        <v>0</v>
      </c>
      <c r="K767" s="2">
        <v>0</v>
      </c>
      <c r="L767" s="2">
        <v>280</v>
      </c>
      <c r="M767" s="2">
        <v>75</v>
      </c>
      <c r="N767" s="2">
        <v>1239</v>
      </c>
      <c r="O767" s="2">
        <v>0</v>
      </c>
      <c r="P767" s="2">
        <v>310</v>
      </c>
      <c r="Q767" s="2">
        <v>0</v>
      </c>
      <c r="R767" s="3">
        <v>232375</v>
      </c>
      <c r="S767" s="3">
        <v>0</v>
      </c>
      <c r="T767" s="3">
        <v>-8307</v>
      </c>
      <c r="U767" s="3">
        <v>-321</v>
      </c>
      <c r="V767" s="3">
        <v>0</v>
      </c>
      <c r="W767" s="3">
        <v>286234</v>
      </c>
      <c r="X767" s="3">
        <v>183334</v>
      </c>
      <c r="Y767" s="4">
        <v>1</v>
      </c>
      <c r="Z767" s="4">
        <v>1.1200000000000001</v>
      </c>
      <c r="AA767" s="5" t="s">
        <v>75</v>
      </c>
      <c r="AB767" s="3">
        <v>100764</v>
      </c>
      <c r="AC767" s="3">
        <v>5630938</v>
      </c>
      <c r="AD767" s="2">
        <v>2235.0429917000001</v>
      </c>
      <c r="AE767" s="3">
        <v>197755138</v>
      </c>
      <c r="AF767" s="3">
        <v>8255709</v>
      </c>
      <c r="AG767" s="3">
        <v>0</v>
      </c>
      <c r="AH767" s="3">
        <v>8585937</v>
      </c>
      <c r="AI767" s="4">
        <v>1.04</v>
      </c>
      <c r="AJ767" s="3">
        <v>739189076</v>
      </c>
      <c r="AK767" s="3">
        <v>1131032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5140</v>
      </c>
      <c r="AR767" s="3">
        <v>5578</v>
      </c>
      <c r="AS767" s="3">
        <v>21278353</v>
      </c>
      <c r="AT767" s="2">
        <v>3881.902</v>
      </c>
      <c r="AV767" s="5" t="s">
        <v>1528</v>
      </c>
      <c r="AX767" s="3">
        <v>0</v>
      </c>
      <c r="AZ767" s="3">
        <v>0</v>
      </c>
      <c r="BA767" s="3">
        <f t="shared" si="290"/>
        <v>5914</v>
      </c>
      <c r="BB767" s="3">
        <f t="shared" si="276"/>
        <v>5140</v>
      </c>
      <c r="BC767" s="3">
        <f t="shared" si="277"/>
        <v>5578</v>
      </c>
      <c r="BD767" s="3">
        <f t="shared" si="278"/>
        <v>5914</v>
      </c>
      <c r="BE767" s="3">
        <f t="shared" si="279"/>
        <v>21278352.219999999</v>
      </c>
      <c r="BF767" s="3">
        <f t="shared" si="291"/>
        <v>20768050.219999999</v>
      </c>
      <c r="BG767" s="2">
        <f t="shared" si="280"/>
        <v>3881.8419893390233</v>
      </c>
      <c r="BH767" s="6">
        <f t="shared" si="281"/>
        <v>1.4999999999999999E-2</v>
      </c>
      <c r="BI767" s="3">
        <f t="shared" si="292"/>
        <v>8823837.5826451108</v>
      </c>
      <c r="BJ767" s="3">
        <f t="shared" si="282"/>
        <v>1995266782.5202579</v>
      </c>
      <c r="BK767" s="3">
        <f t="shared" si="293"/>
        <v>0</v>
      </c>
      <c r="BL767" s="3">
        <f t="shared" si="294"/>
        <v>0</v>
      </c>
      <c r="BM767" s="3">
        <f t="shared" si="283"/>
        <v>0</v>
      </c>
      <c r="BN767" s="3">
        <f t="shared" si="284"/>
        <v>0</v>
      </c>
      <c r="BO767" s="3">
        <f t="shared" si="295"/>
        <v>0</v>
      </c>
      <c r="BP767" s="3">
        <f t="shared" si="296"/>
        <v>0</v>
      </c>
      <c r="BQ767" s="3">
        <f t="shared" si="285"/>
        <v>1240248515.5938179</v>
      </c>
      <c r="BR767" s="3">
        <f t="shared" si="297"/>
        <v>0</v>
      </c>
      <c r="BS767" s="3">
        <f t="shared" si="298"/>
        <v>0</v>
      </c>
      <c r="BT767" s="3">
        <f t="shared" si="286"/>
        <v>0</v>
      </c>
      <c r="BU767" s="3">
        <f t="shared" si="287"/>
        <v>0</v>
      </c>
      <c r="BV767" s="3">
        <f t="shared" si="288"/>
        <v>0</v>
      </c>
      <c r="BW767" s="3">
        <f t="shared" si="299"/>
        <v>0</v>
      </c>
      <c r="BX767" s="3">
        <f t="shared" si="289"/>
        <v>0</v>
      </c>
      <c r="BY767" s="3">
        <f t="shared" si="300"/>
        <v>13886461.459999999</v>
      </c>
    </row>
    <row r="768" spans="1:77" x14ac:dyDescent="0.25">
      <c r="A768">
        <v>19905</v>
      </c>
      <c r="B768" t="s">
        <v>827</v>
      </c>
      <c r="C768" s="37">
        <v>42779.493055555555</v>
      </c>
      <c r="D768" s="5" t="s">
        <v>75</v>
      </c>
      <c r="E768" s="2">
        <v>1076.673</v>
      </c>
      <c r="F768" s="2">
        <v>149.63499999999999</v>
      </c>
      <c r="G768" s="2">
        <v>39</v>
      </c>
      <c r="H768" s="2">
        <v>0</v>
      </c>
      <c r="I768" s="2">
        <v>0</v>
      </c>
      <c r="J768" s="2">
        <v>0</v>
      </c>
      <c r="K768" s="2">
        <v>0</v>
      </c>
      <c r="L768" s="2">
        <v>125</v>
      </c>
      <c r="M768" s="2">
        <v>62</v>
      </c>
      <c r="N768" s="2">
        <v>851</v>
      </c>
      <c r="O768" s="2">
        <v>0.125</v>
      </c>
      <c r="P768" s="2">
        <v>14</v>
      </c>
      <c r="Q768" s="2">
        <v>0</v>
      </c>
      <c r="R768" s="3">
        <v>101200</v>
      </c>
      <c r="S768" s="3">
        <v>0</v>
      </c>
      <c r="T768" s="3">
        <v>-3971</v>
      </c>
      <c r="U768" s="3">
        <v>-154</v>
      </c>
      <c r="V768" s="3">
        <v>0</v>
      </c>
      <c r="W768" s="3">
        <v>111293</v>
      </c>
      <c r="X768" s="3">
        <v>8425</v>
      </c>
      <c r="Y768" s="4">
        <v>1</v>
      </c>
      <c r="Z768" s="4">
        <v>1.05</v>
      </c>
      <c r="AA768" s="5" t="s">
        <v>75</v>
      </c>
      <c r="AB768" s="3">
        <v>51951</v>
      </c>
      <c r="AC768" s="3">
        <v>4401713</v>
      </c>
      <c r="AD768" s="2">
        <v>1877.2260406</v>
      </c>
      <c r="AE768" s="3">
        <v>129987142</v>
      </c>
      <c r="AF768" s="3">
        <v>3956686</v>
      </c>
      <c r="AG768" s="3">
        <v>435236</v>
      </c>
      <c r="AH768" s="3">
        <v>4629323</v>
      </c>
      <c r="AI768" s="4">
        <v>1.17</v>
      </c>
      <c r="AJ768" s="3">
        <v>353362327</v>
      </c>
      <c r="AK768" s="3">
        <v>485873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5140</v>
      </c>
      <c r="AR768" s="3">
        <v>5322</v>
      </c>
      <c r="AS768" s="3">
        <v>9941275</v>
      </c>
      <c r="AT768" s="2">
        <v>1861.184</v>
      </c>
      <c r="AV768" s="5" t="s">
        <v>1338</v>
      </c>
      <c r="BA768" s="3">
        <f t="shared" si="290"/>
        <v>6018</v>
      </c>
      <c r="BB768" s="3">
        <f t="shared" si="276"/>
        <v>5140</v>
      </c>
      <c r="BC768" s="3">
        <f t="shared" si="277"/>
        <v>5322</v>
      </c>
      <c r="BD768" s="3">
        <f t="shared" si="278"/>
        <v>6018</v>
      </c>
      <c r="BE768" s="3">
        <f t="shared" si="279"/>
        <v>9941274.886500001</v>
      </c>
      <c r="BF768" s="3">
        <f t="shared" si="291"/>
        <v>9732752.886500001</v>
      </c>
      <c r="BG768" s="2">
        <f t="shared" si="280"/>
        <v>1861.1545040000433</v>
      </c>
      <c r="BH768" s="6">
        <f t="shared" si="281"/>
        <v>1.4999999999999999E-2</v>
      </c>
      <c r="BI768" s="3">
        <f t="shared" si="292"/>
        <v>3929661.748417153</v>
      </c>
      <c r="BJ768" s="3">
        <f t="shared" si="282"/>
        <v>956633415.05602229</v>
      </c>
      <c r="BK768" s="3">
        <f t="shared" si="293"/>
        <v>0</v>
      </c>
      <c r="BL768" s="3">
        <f t="shared" si="294"/>
        <v>0</v>
      </c>
      <c r="BM768" s="3">
        <f t="shared" si="283"/>
        <v>0</v>
      </c>
      <c r="BN768" s="3">
        <f t="shared" si="284"/>
        <v>0</v>
      </c>
      <c r="BO768" s="3">
        <f t="shared" si="295"/>
        <v>0</v>
      </c>
      <c r="BP768" s="3">
        <f t="shared" si="296"/>
        <v>0</v>
      </c>
      <c r="BQ768" s="3">
        <f t="shared" si="285"/>
        <v>594638864.02801383</v>
      </c>
      <c r="BR768" s="3">
        <f t="shared" si="297"/>
        <v>0</v>
      </c>
      <c r="BS768" s="3">
        <f t="shared" si="298"/>
        <v>0</v>
      </c>
      <c r="BT768" s="3">
        <f t="shared" si="286"/>
        <v>0</v>
      </c>
      <c r="BU768" s="3">
        <f t="shared" si="287"/>
        <v>0</v>
      </c>
      <c r="BV768" s="3">
        <f t="shared" si="288"/>
        <v>0</v>
      </c>
      <c r="BW768" s="3">
        <f t="shared" si="299"/>
        <v>0</v>
      </c>
      <c r="BX768" s="3">
        <f t="shared" si="289"/>
        <v>0</v>
      </c>
      <c r="BY768" s="3">
        <f t="shared" si="300"/>
        <v>6407651.6165000014</v>
      </c>
    </row>
    <row r="769" spans="1:77" x14ac:dyDescent="0.25">
      <c r="A769">
        <v>46901</v>
      </c>
      <c r="B769" t="s">
        <v>828</v>
      </c>
      <c r="C769" s="37">
        <v>42779.493055555555</v>
      </c>
      <c r="D769" s="5" t="s">
        <v>75</v>
      </c>
      <c r="E769" s="2">
        <v>7763.3680000000004</v>
      </c>
      <c r="F769" s="2">
        <v>636.74599999999998</v>
      </c>
      <c r="G769" s="2">
        <v>61.901000000000003</v>
      </c>
      <c r="H769" s="2">
        <v>6.2489999999999997</v>
      </c>
      <c r="I769" s="2">
        <v>0</v>
      </c>
      <c r="J769" s="2">
        <v>0</v>
      </c>
      <c r="K769" s="2">
        <v>0</v>
      </c>
      <c r="L769" s="2">
        <v>416.80799999999999</v>
      </c>
      <c r="M769" s="2">
        <v>407.52099999999899</v>
      </c>
      <c r="N769" s="2">
        <v>3752.6860000000001</v>
      </c>
      <c r="O769" s="2">
        <v>0.77100000000000002</v>
      </c>
      <c r="P769" s="2">
        <v>652.38499999999999</v>
      </c>
      <c r="Q769" s="2">
        <v>0</v>
      </c>
      <c r="R769" s="3">
        <v>639750</v>
      </c>
      <c r="S769" s="3">
        <v>0</v>
      </c>
      <c r="T769" s="3">
        <v>-43624</v>
      </c>
      <c r="U769" s="3">
        <v>-1686</v>
      </c>
      <c r="V769" s="3">
        <v>0</v>
      </c>
      <c r="W769" s="3">
        <v>483688</v>
      </c>
      <c r="X769" s="3">
        <v>344916</v>
      </c>
      <c r="Y769" s="4">
        <v>0.97330000000000005</v>
      </c>
      <c r="Z769" s="4">
        <v>1.08</v>
      </c>
      <c r="AA769" s="5" t="s">
        <v>75</v>
      </c>
      <c r="AB769" s="3">
        <v>1465035</v>
      </c>
      <c r="AC769" s="3">
        <v>14155118</v>
      </c>
      <c r="AD769" s="2">
        <v>6081.2043297</v>
      </c>
      <c r="AE769" s="3">
        <v>737277168</v>
      </c>
      <c r="AF769" s="3">
        <v>39882621</v>
      </c>
      <c r="AG769" s="3">
        <v>0</v>
      </c>
      <c r="AH769" s="3">
        <v>41521689</v>
      </c>
      <c r="AI769" s="4">
        <v>1.0133000000000001</v>
      </c>
      <c r="AJ769" s="3">
        <v>3882112128</v>
      </c>
      <c r="AK769" s="3">
        <v>3092640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5003</v>
      </c>
      <c r="AR769" s="3">
        <v>5287</v>
      </c>
      <c r="AS769" s="3">
        <v>53538005</v>
      </c>
      <c r="AT769" s="2">
        <v>10204.305</v>
      </c>
      <c r="AU769" s="2">
        <v>10204.305</v>
      </c>
      <c r="AV769" s="5" t="s">
        <v>1425</v>
      </c>
      <c r="AW769" s="3">
        <v>0</v>
      </c>
      <c r="AX769" s="3">
        <v>0</v>
      </c>
      <c r="AY769" s="3">
        <v>0</v>
      </c>
      <c r="AZ769" s="3">
        <v>0</v>
      </c>
      <c r="BA769" s="3">
        <f t="shared" si="290"/>
        <v>5287</v>
      </c>
      <c r="BB769" s="3">
        <f t="shared" si="276"/>
        <v>5003</v>
      </c>
      <c r="BC769" s="3">
        <f t="shared" si="277"/>
        <v>5287</v>
      </c>
      <c r="BD769" s="3">
        <f t="shared" si="278"/>
        <v>5287</v>
      </c>
      <c r="BE769" s="3">
        <f t="shared" si="279"/>
        <v>53538006.052009985</v>
      </c>
      <c r="BF769" s="3">
        <f t="shared" si="291"/>
        <v>52458192.052009985</v>
      </c>
      <c r="BG769" s="2">
        <f t="shared" si="280"/>
        <v>10203.728268338462</v>
      </c>
      <c r="BH769" s="6">
        <f t="shared" si="281"/>
        <v>1.4999999999999999E-2</v>
      </c>
      <c r="BI769" s="3">
        <f t="shared" si="292"/>
        <v>23116608.708098352</v>
      </c>
      <c r="BJ769" s="3">
        <f t="shared" si="282"/>
        <v>5244716329.9259691</v>
      </c>
      <c r="BK769" s="3">
        <f t="shared" si="293"/>
        <v>0</v>
      </c>
      <c r="BL769" s="3">
        <f t="shared" si="294"/>
        <v>0</v>
      </c>
      <c r="BM769" s="3">
        <f t="shared" si="283"/>
        <v>0</v>
      </c>
      <c r="BN769" s="3">
        <f t="shared" si="284"/>
        <v>0</v>
      </c>
      <c r="BO769" s="3">
        <f t="shared" si="295"/>
        <v>0</v>
      </c>
      <c r="BP769" s="3">
        <f t="shared" si="296"/>
        <v>0</v>
      </c>
      <c r="BQ769" s="3">
        <f t="shared" si="285"/>
        <v>3260091181.7341385</v>
      </c>
      <c r="BR769" s="3">
        <f t="shared" si="297"/>
        <v>622020946.26586151</v>
      </c>
      <c r="BS769" s="3">
        <f t="shared" si="298"/>
        <v>0</v>
      </c>
      <c r="BT769" s="3">
        <f t="shared" si="286"/>
        <v>0</v>
      </c>
      <c r="BU769" s="3">
        <f t="shared" si="287"/>
        <v>0</v>
      </c>
      <c r="BV769" s="3">
        <f t="shared" si="288"/>
        <v>0</v>
      </c>
      <c r="BW769" s="3">
        <f t="shared" si="299"/>
        <v>0</v>
      </c>
      <c r="BX769" s="3">
        <f t="shared" si="289"/>
        <v>0</v>
      </c>
      <c r="BY769" s="3">
        <f t="shared" si="300"/>
        <v>15753408.710185982</v>
      </c>
    </row>
    <row r="770" spans="1:77" x14ac:dyDescent="0.25">
      <c r="A770">
        <v>170908</v>
      </c>
      <c r="B770" t="s">
        <v>829</v>
      </c>
      <c r="C770" s="37">
        <v>42779.493055555555</v>
      </c>
      <c r="D770" s="5" t="s">
        <v>75</v>
      </c>
      <c r="E770" s="2">
        <v>12251.666999999999</v>
      </c>
      <c r="F770" s="2">
        <v>1002.928</v>
      </c>
      <c r="G770" s="2">
        <v>376.13199999999898</v>
      </c>
      <c r="H770" s="2">
        <v>5.1729999999999903</v>
      </c>
      <c r="I770" s="2">
        <v>0</v>
      </c>
      <c r="J770" s="2">
        <v>0</v>
      </c>
      <c r="K770" s="2">
        <v>0</v>
      </c>
      <c r="L770" s="2">
        <v>1071.9739999999999</v>
      </c>
      <c r="M770" s="2">
        <v>682.68799999999999</v>
      </c>
      <c r="N770" s="2">
        <v>9704.0709999999999</v>
      </c>
      <c r="O770" s="2">
        <v>1.911</v>
      </c>
      <c r="P770" s="2">
        <v>3227.9650000000001</v>
      </c>
      <c r="Q770" s="2">
        <v>0</v>
      </c>
      <c r="R770" s="3">
        <v>949206</v>
      </c>
      <c r="S770" s="3">
        <v>0</v>
      </c>
      <c r="T770" s="3">
        <v>-35048</v>
      </c>
      <c r="U770" s="3">
        <v>-1355</v>
      </c>
      <c r="V770" s="3">
        <v>42557</v>
      </c>
      <c r="W770" s="3">
        <v>1402119</v>
      </c>
      <c r="X770" s="3">
        <v>1824123</v>
      </c>
      <c r="Y770" s="4">
        <v>1</v>
      </c>
      <c r="Z770" s="4">
        <v>1.1399999999999999</v>
      </c>
      <c r="AA770" s="5" t="s">
        <v>75</v>
      </c>
      <c r="AB770" s="3">
        <v>1889051</v>
      </c>
      <c r="AC770" s="3">
        <v>14447089</v>
      </c>
      <c r="AD770" s="2">
        <v>5844.7181823999899</v>
      </c>
      <c r="AE770" s="3">
        <v>524903307</v>
      </c>
      <c r="AF770" s="3">
        <v>32262439</v>
      </c>
      <c r="AG770" s="3">
        <v>3548869</v>
      </c>
      <c r="AH770" s="3">
        <v>37747054</v>
      </c>
      <c r="AI770" s="4">
        <v>1.17</v>
      </c>
      <c r="AJ770" s="3">
        <v>3118904825</v>
      </c>
      <c r="AK770" s="3">
        <v>5005275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5140</v>
      </c>
      <c r="AR770" s="3">
        <v>5651</v>
      </c>
      <c r="AS770" s="3">
        <v>101172760</v>
      </c>
      <c r="AT770" s="2">
        <v>18355.548999999999</v>
      </c>
      <c r="AV770" s="5" t="s">
        <v>1321</v>
      </c>
      <c r="BA770" s="3">
        <f t="shared" si="290"/>
        <v>5651</v>
      </c>
      <c r="BB770" s="3">
        <f t="shared" ref="BB770:BB833" si="301">IF(D770="Y",EWLev1/100*AQ770/5140,ROUND(EWLev1*MIN(1, IF(Y770&lt;0.1,1,Y770))/100,0))</f>
        <v>5140</v>
      </c>
      <c r="BC770" s="3">
        <f t="shared" ref="BC770:BC833" si="302">ROUND((IF(D770="Y",EWLev1/100*AQ770/5140,EWLev1*MIN(1, IF(Y770&lt;0.1,1,Y770))/100))*(1+(IF(D770="Y",CharterSchoolAdjCEI,Z770)-1)*0.71),0)</f>
        <v>5651</v>
      </c>
      <c r="BD770" s="3">
        <f t="shared" ref="BD770:BD833" si="303">ROUND(IF(D770="Y",EWLev1/100*BA770/5140,BC770*MAX(1,1 + IF(E770&lt;SmallDistrictADACap,(SmallDistrictADACap-E770)*IF(AA770="Y",SparseSmallDistrictMult,SmallDistrictMult),0),1+IF(E770&lt;MedDistrictADACap,(MedDistrictADACap-E770)*MedDistrictMult,0))),0)</f>
        <v>5651</v>
      </c>
      <c r="BE770" s="3">
        <f t="shared" ref="BE770:BE833" si="304">BD770*(E770*RegularProgramTIAAWeight+F770*RegularSpEdTIAAWeight+G770*MainstreamSpEdTIAAWeight+H770*ResCareSpEdTIAAWeight+I770*StateSchoolsSpEdTIAAWeight+J770*NonPublicContractSpEdTIAAWeight+K770*ExtYearSpEdTIAAWeight+L770*RegCTETIAAWeight+M770*GTTIAAWeight+N770*StateCompEdTIAAWeight+O770*PregnantTIAAWeight+P770*BilingualTIAAWeight+Q770*PegTIAAWeight)+SUM(R770:W770)+IF(P770=0,X770*EWLev1/514000,0)</f>
        <v>101172763.00137</v>
      </c>
      <c r="BF770" s="3">
        <f t="shared" si="291"/>
        <v>98813929.001369998</v>
      </c>
      <c r="BG770" s="2">
        <f t="shared" ref="BG770:BG833" si="305">IF(UseCoRWADA,AU770,BF770/BB770*(BC770+BB770)/(2*BC770))</f>
        <v>18355.297947572097</v>
      </c>
      <c r="BH770" s="6">
        <f t="shared" ref="BH770:BH833" si="306">MAX(HHTaxRateFloor,IFERROR(AB770/AE770,0)+HHCEDRate)</f>
        <v>1.4999999999999999E-2</v>
      </c>
      <c r="BI770" s="3">
        <f t="shared" si="292"/>
        <v>46298262.254575111</v>
      </c>
      <c r="BJ770" s="3">
        <f t="shared" ref="BJ770:BJ833" si="307">IFERROR(BG770*MAX(EWLev1, BI770/BH770/BG770*((EWLev1/HHEWL-1)*AI770/HHMOTaxRate+1)),0)</f>
        <v>9434623145.0520573</v>
      </c>
      <c r="BK770" s="3">
        <f t="shared" si="293"/>
        <v>0</v>
      </c>
      <c r="BL770" s="3">
        <f t="shared" si="294"/>
        <v>0</v>
      </c>
      <c r="BM770" s="3">
        <f t="shared" ref="BM770:BM833" si="308">IF(BL770=0,0,MAX(CostPerWADAFloorLev1,BL770/(BK770/(BJ770/BG770))))</f>
        <v>0</v>
      </c>
      <c r="BN770" s="3">
        <f t="shared" ref="BN770:BN833" si="309">IFERROR(MIN(BL770*EarlyAgreementCreditPct,BK770/(BJ770/BG770)*EarlyAgreementCreditPerWADA,AY770),0)</f>
        <v>0</v>
      </c>
      <c r="BO770" s="3">
        <f t="shared" si="295"/>
        <v>0</v>
      </c>
      <c r="BP770" s="3">
        <f t="shared" si="296"/>
        <v>0</v>
      </c>
      <c r="BQ770" s="3">
        <f t="shared" ref="BQ770:BQ833" si="310">IFERROR(BG770*MAX(EWLev3, BI770/BH770/BG770*((EWLev3/HHEWL-1)*AI770/HHMOTaxRate+1)),0)</f>
        <v>5864517694.2492847</v>
      </c>
      <c r="BR770" s="3">
        <f t="shared" si="297"/>
        <v>0</v>
      </c>
      <c r="BS770" s="3">
        <f t="shared" si="298"/>
        <v>0</v>
      </c>
      <c r="BT770" s="3">
        <f t="shared" ref="BT770:BT833" si="311">IF(BS770=0,0,MAX(CostPerWADAFloorLev3,BS770/(BR770/(BQ770/BG770))))</f>
        <v>0</v>
      </c>
      <c r="BU770" s="3">
        <f t="shared" ref="BU770:BU833" si="312">IFERROR(MIN(BR770/(BQ770/BG770)*BT770*EarlyAgreementCreditPct,BR770/(BQ770/BG770)*EarlyAgreementCreditPerWADA,AZ770),0)</f>
        <v>0</v>
      </c>
      <c r="BV770" s="3">
        <f t="shared" ref="BV770:BV833" si="313">IFERROR(AN770*BS770/AH770+AO770+AP770,0)</f>
        <v>0</v>
      </c>
      <c r="BW770" s="3">
        <f t="shared" si="299"/>
        <v>0</v>
      </c>
      <c r="BX770" s="3">
        <f t="shared" ref="BX770:BX833" si="314">BW770+BP770</f>
        <v>0</v>
      </c>
      <c r="BY770" s="3">
        <f t="shared" si="300"/>
        <v>69983714.751369998</v>
      </c>
    </row>
    <row r="771" spans="1:77" x14ac:dyDescent="0.25">
      <c r="A771">
        <v>152902</v>
      </c>
      <c r="B771" t="s">
        <v>830</v>
      </c>
      <c r="C771" s="37">
        <v>42776.52847222222</v>
      </c>
      <c r="D771" s="5" t="s">
        <v>75</v>
      </c>
      <c r="E771" s="2">
        <v>616.44100000000003</v>
      </c>
      <c r="F771" s="2">
        <v>60.125</v>
      </c>
      <c r="G771" s="2">
        <v>5.6239999999999997</v>
      </c>
      <c r="H771" s="2">
        <v>0</v>
      </c>
      <c r="I771" s="2">
        <v>0</v>
      </c>
      <c r="J771" s="2">
        <v>0</v>
      </c>
      <c r="K771" s="2">
        <v>0</v>
      </c>
      <c r="L771" s="2">
        <v>50.143000000000001</v>
      </c>
      <c r="M771" s="2">
        <v>33.962000000000003</v>
      </c>
      <c r="N771" s="2">
        <v>476.92700000000002</v>
      </c>
      <c r="O771" s="2">
        <v>8.7999999999999995E-2</v>
      </c>
      <c r="P771" s="2">
        <v>12.2889999999999</v>
      </c>
      <c r="Q771" s="2">
        <v>0</v>
      </c>
      <c r="R771" s="3">
        <v>55491</v>
      </c>
      <c r="S771" s="3">
        <v>0</v>
      </c>
      <c r="T771" s="3">
        <v>-2231</v>
      </c>
      <c r="U771" s="3">
        <v>-87</v>
      </c>
      <c r="V771" s="3">
        <v>0</v>
      </c>
      <c r="W771" s="3">
        <v>51514</v>
      </c>
      <c r="X771" s="3">
        <v>8094</v>
      </c>
      <c r="Y771" s="4">
        <v>1</v>
      </c>
      <c r="Z771" s="4">
        <v>1.04</v>
      </c>
      <c r="AA771" s="5" t="s">
        <v>75</v>
      </c>
      <c r="AB771" s="3">
        <v>282044</v>
      </c>
      <c r="AC771" s="3">
        <v>2265451</v>
      </c>
      <c r="AD771" s="2">
        <v>983.03875930000004</v>
      </c>
      <c r="AE771" s="3">
        <v>74296326</v>
      </c>
      <c r="AF771" s="3">
        <v>2218465</v>
      </c>
      <c r="AG771" s="3">
        <v>244031</v>
      </c>
      <c r="AH771" s="3">
        <v>2595604</v>
      </c>
      <c r="AI771" s="4">
        <v>1.17</v>
      </c>
      <c r="AJ771" s="3">
        <v>198460210</v>
      </c>
      <c r="AK771" s="3">
        <v>267748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5140</v>
      </c>
      <c r="AR771" s="3">
        <v>5286</v>
      </c>
      <c r="AS771" s="3">
        <v>5711661</v>
      </c>
      <c r="AT771" s="2">
        <v>1075.7860000000001</v>
      </c>
      <c r="AV771" s="5" t="s">
        <v>1398</v>
      </c>
      <c r="BA771" s="3">
        <f t="shared" ref="BA771:BA834" si="315">RIGHT(AV771,6)*1</f>
        <v>6586</v>
      </c>
      <c r="BB771" s="3">
        <f t="shared" si="301"/>
        <v>5140</v>
      </c>
      <c r="BC771" s="3">
        <f t="shared" si="302"/>
        <v>5286</v>
      </c>
      <c r="BD771" s="3">
        <f t="shared" si="303"/>
        <v>6586</v>
      </c>
      <c r="BE771" s="3">
        <f t="shared" si="304"/>
        <v>5711660.1202199999</v>
      </c>
      <c r="BF771" s="3">
        <f t="shared" ref="BF771:BF834" si="316">BE771-W771-V771-R771-T771</f>
        <v>5606886.1202199999</v>
      </c>
      <c r="BG771" s="2">
        <f t="shared" si="305"/>
        <v>1075.7693895447655</v>
      </c>
      <c r="BH771" s="6">
        <f t="shared" si="306"/>
        <v>1.4999999999999999E-2</v>
      </c>
      <c r="BI771" s="3">
        <f t="shared" ref="BI771:BI834" si="317">IFERROR((AB771+AC771)*BG771/AD771-AK771,0)</f>
        <v>2520053.7169636358</v>
      </c>
      <c r="BJ771" s="3">
        <f t="shared" si="307"/>
        <v>552945466.22600949</v>
      </c>
      <c r="BK771" s="3">
        <f t="shared" ref="BK771:BK834" si="318">MAX(0,AJ771-BJ771)</f>
        <v>0</v>
      </c>
      <c r="BL771" s="3">
        <f t="shared" ref="BL771:BL834" si="319">IFERROR(BK771/AJ771*AF771,0)</f>
        <v>0</v>
      </c>
      <c r="BM771" s="3">
        <f t="shared" si="308"/>
        <v>0</v>
      </c>
      <c r="BN771" s="3">
        <f t="shared" si="309"/>
        <v>0</v>
      </c>
      <c r="BO771" s="3">
        <f t="shared" ref="BO771:BO834" si="320">IFERROR(AN771*BL771/AH771+AO771+AP771,0)</f>
        <v>0</v>
      </c>
      <c r="BP771" s="3">
        <f t="shared" ref="BP771:BP834" si="321">MAX(0, IFERROR(BM771*BK771/(BJ771/BG771)-BN771-BO771*0-AL771*AM771-V771,0))</f>
        <v>0</v>
      </c>
      <c r="BQ771" s="3">
        <f t="shared" si="310"/>
        <v>343708319.95955259</v>
      </c>
      <c r="BR771" s="3">
        <f t="shared" ref="BR771:BR834" si="322">MAX(0,AJ771-BQ771)</f>
        <v>0</v>
      </c>
      <c r="BS771" s="3">
        <f t="shared" ref="BS771:BS834" si="323">IFERROR(BR771/AJ771*AG771,0)</f>
        <v>0</v>
      </c>
      <c r="BT771" s="3">
        <f t="shared" si="311"/>
        <v>0</v>
      </c>
      <c r="BU771" s="3">
        <f t="shared" si="312"/>
        <v>0</v>
      </c>
      <c r="BV771" s="3">
        <f t="shared" si="313"/>
        <v>0</v>
      </c>
      <c r="BW771" s="3">
        <f t="shared" ref="BW771:BW834" si="324">MAX(0, IFERROR(BT771*BR771/(BQ771/BG771)-BU771-BV771-AL771*AM771-V771,0))</f>
        <v>0</v>
      </c>
      <c r="BX771" s="3">
        <f t="shared" si="314"/>
        <v>0</v>
      </c>
      <c r="BY771" s="3">
        <f t="shared" ref="BY771:BY834" si="325">MAX(0,BE771-AJ771*Y771/100)</f>
        <v>3727058.0202199998</v>
      </c>
    </row>
    <row r="772" spans="1:77" x14ac:dyDescent="0.25">
      <c r="A772">
        <v>230906</v>
      </c>
      <c r="B772" t="s">
        <v>831</v>
      </c>
      <c r="C772" s="37">
        <v>42779.493055555555</v>
      </c>
      <c r="D772" s="5" t="s">
        <v>75</v>
      </c>
      <c r="E772" s="2">
        <v>860.09699999999998</v>
      </c>
      <c r="F772" s="2">
        <v>43.7</v>
      </c>
      <c r="G772" s="2">
        <v>15</v>
      </c>
      <c r="H772" s="2">
        <v>0.05</v>
      </c>
      <c r="I772" s="2">
        <v>0</v>
      </c>
      <c r="J772" s="2">
        <v>0</v>
      </c>
      <c r="K772" s="2">
        <v>0</v>
      </c>
      <c r="L772" s="2">
        <v>85.752999999999901</v>
      </c>
      <c r="M772" s="2">
        <v>48</v>
      </c>
      <c r="N772" s="2">
        <v>395</v>
      </c>
      <c r="O772" s="2">
        <v>0.01</v>
      </c>
      <c r="P772" s="2">
        <v>25</v>
      </c>
      <c r="Q772" s="2">
        <v>0</v>
      </c>
      <c r="R772" s="3">
        <v>75625</v>
      </c>
      <c r="S772" s="3">
        <v>0</v>
      </c>
      <c r="T772" s="3">
        <v>-2186</v>
      </c>
      <c r="U772" s="3">
        <v>-85</v>
      </c>
      <c r="V772" s="3">
        <v>0</v>
      </c>
      <c r="W772" s="3">
        <v>65777</v>
      </c>
      <c r="X772" s="3">
        <v>15453</v>
      </c>
      <c r="Y772" s="4">
        <v>0.97330000000000005</v>
      </c>
      <c r="Z772" s="4">
        <v>1.06</v>
      </c>
      <c r="AA772" s="5" t="s">
        <v>75</v>
      </c>
      <c r="AB772" s="3">
        <v>41170</v>
      </c>
      <c r="AC772" s="3">
        <v>2626455</v>
      </c>
      <c r="AD772" s="2">
        <v>1018.8796115</v>
      </c>
      <c r="AE772" s="3">
        <v>42319663</v>
      </c>
      <c r="AF772" s="3">
        <v>1822667</v>
      </c>
      <c r="AG772" s="3">
        <v>12547</v>
      </c>
      <c r="AH772" s="3">
        <v>1947574</v>
      </c>
      <c r="AI772" s="4">
        <v>1.04</v>
      </c>
      <c r="AJ772" s="3">
        <v>194507538</v>
      </c>
      <c r="AK772" s="3">
        <v>377060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5003</v>
      </c>
      <c r="AR772" s="3">
        <v>5216</v>
      </c>
      <c r="AS772" s="3">
        <v>7083781</v>
      </c>
      <c r="AT772" s="2">
        <v>1359.78799999999</v>
      </c>
      <c r="AV772" s="5" t="s">
        <v>2048</v>
      </c>
      <c r="BA772" s="3">
        <f t="shared" si="315"/>
        <v>6181</v>
      </c>
      <c r="BB772" s="3">
        <f t="shared" si="301"/>
        <v>5003</v>
      </c>
      <c r="BC772" s="3">
        <f t="shared" si="302"/>
        <v>5216</v>
      </c>
      <c r="BD772" s="3">
        <f t="shared" si="303"/>
        <v>6181</v>
      </c>
      <c r="BE772" s="3">
        <f t="shared" si="304"/>
        <v>7083779.02465</v>
      </c>
      <c r="BF772" s="3">
        <f t="shared" si="316"/>
        <v>6944563.02465</v>
      </c>
      <c r="BG772" s="2">
        <f t="shared" si="305"/>
        <v>1359.7380212382225</v>
      </c>
      <c r="BH772" s="6">
        <f t="shared" si="306"/>
        <v>1.4999999999999999E-2</v>
      </c>
      <c r="BI772" s="3">
        <f t="shared" si="317"/>
        <v>3182998.6153309373</v>
      </c>
      <c r="BJ772" s="3">
        <f t="shared" si="307"/>
        <v>698905342.91644633</v>
      </c>
      <c r="BK772" s="3">
        <f t="shared" si="318"/>
        <v>0</v>
      </c>
      <c r="BL772" s="3">
        <f t="shared" si="319"/>
        <v>0</v>
      </c>
      <c r="BM772" s="3">
        <f t="shared" si="308"/>
        <v>0</v>
      </c>
      <c r="BN772" s="3">
        <f t="shared" si="309"/>
        <v>0</v>
      </c>
      <c r="BO772" s="3">
        <f t="shared" si="320"/>
        <v>0</v>
      </c>
      <c r="BP772" s="3">
        <f t="shared" si="321"/>
        <v>0</v>
      </c>
      <c r="BQ772" s="3">
        <f t="shared" si="310"/>
        <v>434436297.78561211</v>
      </c>
      <c r="BR772" s="3">
        <f t="shared" si="322"/>
        <v>0</v>
      </c>
      <c r="BS772" s="3">
        <f t="shared" si="323"/>
        <v>0</v>
      </c>
      <c r="BT772" s="3">
        <f t="shared" si="311"/>
        <v>0</v>
      </c>
      <c r="BU772" s="3">
        <f t="shared" si="312"/>
        <v>0</v>
      </c>
      <c r="BV772" s="3">
        <f t="shared" si="313"/>
        <v>0</v>
      </c>
      <c r="BW772" s="3">
        <f t="shared" si="324"/>
        <v>0</v>
      </c>
      <c r="BX772" s="3">
        <f t="shared" si="314"/>
        <v>0</v>
      </c>
      <c r="BY772" s="3">
        <f t="shared" si="325"/>
        <v>5190637.157296</v>
      </c>
    </row>
    <row r="773" spans="1:77" x14ac:dyDescent="0.25">
      <c r="A773">
        <v>15805</v>
      </c>
      <c r="B773" t="s">
        <v>832</v>
      </c>
      <c r="C773" s="37">
        <v>42776.52847222222</v>
      </c>
      <c r="D773" s="5" t="s">
        <v>76</v>
      </c>
      <c r="E773" s="2">
        <v>696.82</v>
      </c>
      <c r="F773" s="2">
        <v>12.414999999999999</v>
      </c>
      <c r="G773" s="2">
        <v>25.364000000000001</v>
      </c>
      <c r="H773" s="2">
        <v>0</v>
      </c>
      <c r="I773" s="2">
        <v>0</v>
      </c>
      <c r="J773" s="2">
        <v>0</v>
      </c>
      <c r="K773" s="2">
        <v>0</v>
      </c>
      <c r="L773" s="2">
        <v>1.149</v>
      </c>
      <c r="M773" s="2">
        <v>0</v>
      </c>
      <c r="N773" s="2">
        <v>612.5</v>
      </c>
      <c r="O773" s="2">
        <v>0</v>
      </c>
      <c r="P773" s="2">
        <v>68.421000000000006</v>
      </c>
      <c r="Q773" s="2">
        <v>0</v>
      </c>
      <c r="R773" s="3">
        <v>36053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44234</v>
      </c>
      <c r="Y773" s="4">
        <v>0</v>
      </c>
      <c r="Z773" s="4">
        <v>1</v>
      </c>
      <c r="AA773" s="5" t="s">
        <v>75</v>
      </c>
      <c r="AB773" s="3">
        <v>0</v>
      </c>
      <c r="AC773" s="3">
        <v>0</v>
      </c>
      <c r="AD773" s="2">
        <v>0</v>
      </c>
      <c r="AE773" s="3">
        <v>0</v>
      </c>
      <c r="AF773" s="3">
        <v>0</v>
      </c>
      <c r="AG773" s="3">
        <v>0</v>
      </c>
      <c r="AH773" s="3">
        <v>0</v>
      </c>
      <c r="AI773" s="4">
        <v>0</v>
      </c>
      <c r="AJ773" s="3">
        <v>0</v>
      </c>
      <c r="AK773" s="3">
        <v>263404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5050</v>
      </c>
      <c r="AR773" s="3">
        <v>5334</v>
      </c>
      <c r="AS773" s="3">
        <v>5647858</v>
      </c>
      <c r="AT773" s="2">
        <v>1081.6959999999999</v>
      </c>
      <c r="AV773" s="5" t="s">
        <v>2031</v>
      </c>
      <c r="AX773" s="3">
        <v>0</v>
      </c>
      <c r="AZ773" s="3">
        <v>0</v>
      </c>
      <c r="BA773" s="3">
        <f t="shared" si="315"/>
        <v>6465</v>
      </c>
      <c r="BB773" s="3">
        <f t="shared" si="301"/>
        <v>5050</v>
      </c>
      <c r="BC773" s="3">
        <f t="shared" si="302"/>
        <v>5335</v>
      </c>
      <c r="BD773" s="3">
        <f t="shared" si="303"/>
        <v>6465</v>
      </c>
      <c r="BE773" s="3">
        <f t="shared" si="304"/>
        <v>5647858.2222499996</v>
      </c>
      <c r="BF773" s="3">
        <f t="shared" si="316"/>
        <v>5611805.2222499996</v>
      </c>
      <c r="BG773" s="2">
        <f t="shared" si="305"/>
        <v>1081.5666620220707</v>
      </c>
      <c r="BH773" s="6">
        <f t="shared" si="306"/>
        <v>1.4999999999999999E-2</v>
      </c>
      <c r="BI773" s="3">
        <f t="shared" si="317"/>
        <v>0</v>
      </c>
      <c r="BJ773" s="3">
        <f t="shared" si="307"/>
        <v>555925264.27934432</v>
      </c>
      <c r="BK773" s="3">
        <f t="shared" si="318"/>
        <v>0</v>
      </c>
      <c r="BL773" s="3">
        <f t="shared" si="319"/>
        <v>0</v>
      </c>
      <c r="BM773" s="3">
        <f t="shared" si="308"/>
        <v>0</v>
      </c>
      <c r="BN773" s="3">
        <f t="shared" si="309"/>
        <v>0</v>
      </c>
      <c r="BO773" s="3">
        <f t="shared" si="320"/>
        <v>0</v>
      </c>
      <c r="BP773" s="3">
        <f t="shared" si="321"/>
        <v>0</v>
      </c>
      <c r="BQ773" s="3">
        <f t="shared" si="310"/>
        <v>345560548.51605159</v>
      </c>
      <c r="BR773" s="3">
        <f t="shared" si="322"/>
        <v>0</v>
      </c>
      <c r="BS773" s="3">
        <f t="shared" si="323"/>
        <v>0</v>
      </c>
      <c r="BT773" s="3">
        <f t="shared" si="311"/>
        <v>0</v>
      </c>
      <c r="BU773" s="3">
        <f t="shared" si="312"/>
        <v>0</v>
      </c>
      <c r="BV773" s="3">
        <f t="shared" si="313"/>
        <v>0</v>
      </c>
      <c r="BW773" s="3">
        <f t="shared" si="324"/>
        <v>0</v>
      </c>
      <c r="BX773" s="3">
        <f t="shared" si="314"/>
        <v>0</v>
      </c>
      <c r="BY773" s="3">
        <f t="shared" si="325"/>
        <v>5647858.2222499996</v>
      </c>
    </row>
    <row r="774" spans="1:77" x14ac:dyDescent="0.25">
      <c r="A774">
        <v>153905</v>
      </c>
      <c r="B774" t="s">
        <v>833</v>
      </c>
      <c r="C774" s="37">
        <v>42779.493055555555</v>
      </c>
      <c r="D774" s="5" t="s">
        <v>75</v>
      </c>
      <c r="E774" s="2">
        <v>329.59100000000001</v>
      </c>
      <c r="F774" s="2">
        <v>27.385999999999999</v>
      </c>
      <c r="G774" s="2">
        <v>6.3310000000000004</v>
      </c>
      <c r="H774" s="2">
        <v>0</v>
      </c>
      <c r="I774" s="2">
        <v>0</v>
      </c>
      <c r="J774" s="2">
        <v>0</v>
      </c>
      <c r="K774" s="2">
        <v>0</v>
      </c>
      <c r="L774" s="2">
        <v>16.594999999999999</v>
      </c>
      <c r="M774" s="2">
        <v>0</v>
      </c>
      <c r="N774" s="2">
        <v>104.03299999999901</v>
      </c>
      <c r="O774" s="2">
        <v>0.17899999999999999</v>
      </c>
      <c r="P774" s="2">
        <v>11.414999999999999</v>
      </c>
      <c r="Q774" s="2">
        <v>0</v>
      </c>
      <c r="R774" s="3">
        <v>22550</v>
      </c>
      <c r="S774" s="3">
        <v>0</v>
      </c>
      <c r="T774" s="3">
        <v>-683</v>
      </c>
      <c r="U774" s="3">
        <v>0</v>
      </c>
      <c r="V774" s="3">
        <v>0</v>
      </c>
      <c r="W774" s="3">
        <v>13391</v>
      </c>
      <c r="X774" s="3">
        <v>8114</v>
      </c>
      <c r="Y774" s="4">
        <v>1</v>
      </c>
      <c r="Z774" s="4">
        <v>1.07</v>
      </c>
      <c r="AA774" s="5" t="s">
        <v>75</v>
      </c>
      <c r="AB774" s="3">
        <v>136808</v>
      </c>
      <c r="AC774" s="3">
        <v>826176</v>
      </c>
      <c r="AD774" s="2">
        <v>300.00294719999999</v>
      </c>
      <c r="AE774" s="3">
        <v>26176465</v>
      </c>
      <c r="AF774" s="3">
        <v>628459</v>
      </c>
      <c r="AG774" s="3">
        <v>69130</v>
      </c>
      <c r="AH774" s="3">
        <v>735297</v>
      </c>
      <c r="AI774" s="4">
        <v>1.17</v>
      </c>
      <c r="AJ774" s="3">
        <v>60693543</v>
      </c>
      <c r="AK774" s="3">
        <v>131773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5140</v>
      </c>
      <c r="AR774" s="3">
        <v>5395</v>
      </c>
      <c r="AS774" s="3">
        <v>2940467</v>
      </c>
      <c r="AT774" s="2">
        <v>551.85799999999995</v>
      </c>
      <c r="AV774" s="5" t="s">
        <v>1755</v>
      </c>
      <c r="BA774" s="3">
        <f t="shared" si="315"/>
        <v>7108</v>
      </c>
      <c r="BB774" s="3">
        <f t="shared" si="301"/>
        <v>5140</v>
      </c>
      <c r="BC774" s="3">
        <f t="shared" si="302"/>
        <v>5395</v>
      </c>
      <c r="BD774" s="3">
        <f t="shared" si="303"/>
        <v>7108</v>
      </c>
      <c r="BE774" s="3">
        <f t="shared" si="304"/>
        <v>2940467.054719999</v>
      </c>
      <c r="BF774" s="3">
        <f t="shared" si="316"/>
        <v>2905209.054719999</v>
      </c>
      <c r="BG774" s="2">
        <f t="shared" si="305"/>
        <v>551.85802878936011</v>
      </c>
      <c r="BH774" s="6">
        <f t="shared" si="306"/>
        <v>1.4999999999999999E-2</v>
      </c>
      <c r="BI774" s="3">
        <f t="shared" si="317"/>
        <v>1639644.4375807371</v>
      </c>
      <c r="BJ774" s="3">
        <f t="shared" si="307"/>
        <v>283655026.7977311</v>
      </c>
      <c r="BK774" s="3">
        <f t="shared" si="318"/>
        <v>0</v>
      </c>
      <c r="BL774" s="3">
        <f t="shared" si="319"/>
        <v>0</v>
      </c>
      <c r="BM774" s="3">
        <f t="shared" si="308"/>
        <v>0</v>
      </c>
      <c r="BN774" s="3">
        <f t="shared" si="309"/>
        <v>0</v>
      </c>
      <c r="BO774" s="3">
        <f t="shared" si="320"/>
        <v>0</v>
      </c>
      <c r="BP774" s="3">
        <f t="shared" si="321"/>
        <v>0</v>
      </c>
      <c r="BQ774" s="3">
        <f t="shared" si="310"/>
        <v>176318640.19820055</v>
      </c>
      <c r="BR774" s="3">
        <f t="shared" si="322"/>
        <v>0</v>
      </c>
      <c r="BS774" s="3">
        <f t="shared" si="323"/>
        <v>0</v>
      </c>
      <c r="BT774" s="3">
        <f t="shared" si="311"/>
        <v>0</v>
      </c>
      <c r="BU774" s="3">
        <f t="shared" si="312"/>
        <v>0</v>
      </c>
      <c r="BV774" s="3">
        <f t="shared" si="313"/>
        <v>0</v>
      </c>
      <c r="BW774" s="3">
        <f t="shared" si="324"/>
        <v>0</v>
      </c>
      <c r="BX774" s="3">
        <f t="shared" si="314"/>
        <v>0</v>
      </c>
      <c r="BY774" s="3">
        <f t="shared" si="325"/>
        <v>2333531.6247199988</v>
      </c>
    </row>
    <row r="775" spans="1:77" x14ac:dyDescent="0.25">
      <c r="A775">
        <v>37908</v>
      </c>
      <c r="B775" t="s">
        <v>834</v>
      </c>
      <c r="C775" s="37">
        <v>42779.493055555555</v>
      </c>
      <c r="D775" s="5" t="s">
        <v>75</v>
      </c>
      <c r="E775" s="2">
        <v>478.529</v>
      </c>
      <c r="F775" s="2">
        <v>34.822000000000003</v>
      </c>
      <c r="G775" s="2">
        <v>5.72</v>
      </c>
      <c r="H775" s="2">
        <v>0</v>
      </c>
      <c r="I775" s="2">
        <v>0</v>
      </c>
      <c r="J775" s="2">
        <v>0</v>
      </c>
      <c r="K775" s="2">
        <v>0</v>
      </c>
      <c r="L775" s="2">
        <v>30.187000000000001</v>
      </c>
      <c r="M775" s="2">
        <v>8.4870000000000001</v>
      </c>
      <c r="N775" s="2">
        <v>505.29199999999997</v>
      </c>
      <c r="O775" s="2">
        <v>0.20100000000000001</v>
      </c>
      <c r="P775" s="2">
        <v>136.09</v>
      </c>
      <c r="Q775" s="2">
        <v>0</v>
      </c>
      <c r="R775" s="3">
        <v>37950</v>
      </c>
      <c r="S775" s="3">
        <v>0</v>
      </c>
      <c r="T775" s="3">
        <v>-675</v>
      </c>
      <c r="U775" s="3">
        <v>-27</v>
      </c>
      <c r="V775" s="3">
        <v>0</v>
      </c>
      <c r="W775" s="3">
        <v>34493</v>
      </c>
      <c r="X775" s="3">
        <v>92106</v>
      </c>
      <c r="Y775" s="4">
        <v>1</v>
      </c>
      <c r="Z775" s="4">
        <v>1.04</v>
      </c>
      <c r="AA775" s="5" t="s">
        <v>75</v>
      </c>
      <c r="AB775" s="3">
        <v>5298</v>
      </c>
      <c r="AC775" s="3">
        <v>1071494</v>
      </c>
      <c r="AD775" s="2">
        <v>461.81875289999903</v>
      </c>
      <c r="AE775" s="3">
        <v>18968727</v>
      </c>
      <c r="AF775" s="3">
        <v>634751</v>
      </c>
      <c r="AG775" s="3">
        <v>69823</v>
      </c>
      <c r="AH775" s="3">
        <v>742659</v>
      </c>
      <c r="AI775" s="4">
        <v>1.17</v>
      </c>
      <c r="AJ775" s="3">
        <v>60039817</v>
      </c>
      <c r="AK775" s="3">
        <v>197171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5140</v>
      </c>
      <c r="AR775" s="3">
        <v>5286</v>
      </c>
      <c r="AS775" s="3">
        <v>4650738</v>
      </c>
      <c r="AT775" s="2">
        <v>878.553</v>
      </c>
      <c r="AV775" s="5" t="s">
        <v>1401</v>
      </c>
      <c r="BA775" s="3">
        <f t="shared" si="315"/>
        <v>6768</v>
      </c>
      <c r="BB775" s="3">
        <f t="shared" si="301"/>
        <v>5140</v>
      </c>
      <c r="BC775" s="3">
        <f t="shared" si="302"/>
        <v>5286</v>
      </c>
      <c r="BD775" s="3">
        <f t="shared" si="303"/>
        <v>6768</v>
      </c>
      <c r="BE775" s="3">
        <f t="shared" si="304"/>
        <v>4650737.6576000005</v>
      </c>
      <c r="BF775" s="3">
        <f t="shared" si="316"/>
        <v>4578969.6576000005</v>
      </c>
      <c r="BG775" s="2">
        <f t="shared" si="305"/>
        <v>878.54743037068783</v>
      </c>
      <c r="BH775" s="6">
        <f t="shared" si="306"/>
        <v>1.4999999999999999E-2</v>
      </c>
      <c r="BI775" s="3">
        <f t="shared" si="317"/>
        <v>1851279.4769527209</v>
      </c>
      <c r="BJ775" s="3">
        <f t="shared" si="307"/>
        <v>451573379.21053356</v>
      </c>
      <c r="BK775" s="3">
        <f t="shared" si="318"/>
        <v>0</v>
      </c>
      <c r="BL775" s="3">
        <f t="shared" si="319"/>
        <v>0</v>
      </c>
      <c r="BM775" s="3">
        <f t="shared" si="308"/>
        <v>0</v>
      </c>
      <c r="BN775" s="3">
        <f t="shared" si="309"/>
        <v>0</v>
      </c>
      <c r="BO775" s="3">
        <f t="shared" si="320"/>
        <v>0</v>
      </c>
      <c r="BP775" s="3">
        <f t="shared" si="321"/>
        <v>0</v>
      </c>
      <c r="BQ775" s="3">
        <f t="shared" si="310"/>
        <v>280695904.00343478</v>
      </c>
      <c r="BR775" s="3">
        <f t="shared" si="322"/>
        <v>0</v>
      </c>
      <c r="BS775" s="3">
        <f t="shared" si="323"/>
        <v>0</v>
      </c>
      <c r="BT775" s="3">
        <f t="shared" si="311"/>
        <v>0</v>
      </c>
      <c r="BU775" s="3">
        <f t="shared" si="312"/>
        <v>0</v>
      </c>
      <c r="BV775" s="3">
        <f t="shared" si="313"/>
        <v>0</v>
      </c>
      <c r="BW775" s="3">
        <f t="shared" si="324"/>
        <v>0</v>
      </c>
      <c r="BX775" s="3">
        <f t="shared" si="314"/>
        <v>0</v>
      </c>
      <c r="BY775" s="3">
        <f t="shared" si="325"/>
        <v>4050339.4876000006</v>
      </c>
    </row>
    <row r="776" spans="1:77" x14ac:dyDescent="0.25">
      <c r="A776">
        <v>236901</v>
      </c>
      <c r="B776" t="s">
        <v>835</v>
      </c>
      <c r="C776" s="37">
        <v>42779.493055555555</v>
      </c>
      <c r="D776" s="5" t="s">
        <v>75</v>
      </c>
      <c r="E776" s="2">
        <v>768.53099999999995</v>
      </c>
      <c r="F776" s="2">
        <v>91.950999999999993</v>
      </c>
      <c r="G776" s="2">
        <v>12.616</v>
      </c>
      <c r="H776" s="2">
        <v>0</v>
      </c>
      <c r="I776" s="2">
        <v>0</v>
      </c>
      <c r="J776" s="2">
        <v>0.39700000000000002</v>
      </c>
      <c r="K776" s="2">
        <v>0</v>
      </c>
      <c r="L776" s="2">
        <v>58.905999999999999</v>
      </c>
      <c r="M776" s="2">
        <v>42.854999999999997</v>
      </c>
      <c r="N776" s="2">
        <v>489.60700000000003</v>
      </c>
      <c r="O776" s="2">
        <v>0</v>
      </c>
      <c r="P776" s="2">
        <v>25.898</v>
      </c>
      <c r="Q776" s="2">
        <v>0</v>
      </c>
      <c r="R776" s="3">
        <v>71770</v>
      </c>
      <c r="S776" s="3">
        <v>0</v>
      </c>
      <c r="T776" s="3">
        <v>-3257</v>
      </c>
      <c r="U776" s="3">
        <v>-126</v>
      </c>
      <c r="V776" s="3">
        <v>0</v>
      </c>
      <c r="W776" s="3">
        <v>146363</v>
      </c>
      <c r="X776" s="3">
        <v>16764</v>
      </c>
      <c r="Y776" s="4">
        <v>1</v>
      </c>
      <c r="Z776" s="4">
        <v>1.06</v>
      </c>
      <c r="AA776" s="5" t="s">
        <v>75</v>
      </c>
      <c r="AB776" s="3">
        <v>201289</v>
      </c>
      <c r="AC776" s="3">
        <v>2901646</v>
      </c>
      <c r="AD776" s="2">
        <v>1196.1652786</v>
      </c>
      <c r="AE776" s="3">
        <v>83374276</v>
      </c>
      <c r="AF776" s="3">
        <v>2856158</v>
      </c>
      <c r="AG776" s="3">
        <v>314178</v>
      </c>
      <c r="AH776" s="3">
        <v>3341705</v>
      </c>
      <c r="AI776" s="4">
        <v>1.17</v>
      </c>
      <c r="AJ776" s="3">
        <v>289825042</v>
      </c>
      <c r="AK776" s="3">
        <v>359508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5140</v>
      </c>
      <c r="AR776" s="3">
        <v>5359</v>
      </c>
      <c r="AS776" s="3">
        <v>7077499</v>
      </c>
      <c r="AT776" s="2">
        <v>1307.884</v>
      </c>
      <c r="AV776" s="5" t="s">
        <v>2049</v>
      </c>
      <c r="BA776" s="3">
        <f t="shared" si="315"/>
        <v>6473</v>
      </c>
      <c r="BB776" s="3">
        <f t="shared" si="301"/>
        <v>5140</v>
      </c>
      <c r="BC776" s="3">
        <f t="shared" si="302"/>
        <v>5359</v>
      </c>
      <c r="BD776" s="3">
        <f t="shared" si="303"/>
        <v>6473</v>
      </c>
      <c r="BE776" s="3">
        <f t="shared" si="304"/>
        <v>7077498.3921999997</v>
      </c>
      <c r="BF776" s="3">
        <f t="shared" si="316"/>
        <v>6862622.3921999997</v>
      </c>
      <c r="BG776" s="2">
        <f t="shared" si="305"/>
        <v>1307.8597278752823</v>
      </c>
      <c r="BH776" s="6">
        <f t="shared" si="306"/>
        <v>1.4999999999999999E-2</v>
      </c>
      <c r="BI776" s="3">
        <f t="shared" si="317"/>
        <v>3033170.0833033696</v>
      </c>
      <c r="BJ776" s="3">
        <f t="shared" si="307"/>
        <v>672239900.12789512</v>
      </c>
      <c r="BK776" s="3">
        <f t="shared" si="318"/>
        <v>0</v>
      </c>
      <c r="BL776" s="3">
        <f t="shared" si="319"/>
        <v>0</v>
      </c>
      <c r="BM776" s="3">
        <f t="shared" si="308"/>
        <v>0</v>
      </c>
      <c r="BN776" s="3">
        <f t="shared" si="309"/>
        <v>0</v>
      </c>
      <c r="BO776" s="3">
        <f t="shared" si="320"/>
        <v>0</v>
      </c>
      <c r="BP776" s="3">
        <f t="shared" si="321"/>
        <v>0</v>
      </c>
      <c r="BQ776" s="3">
        <f t="shared" si="310"/>
        <v>417861183.0561527</v>
      </c>
      <c r="BR776" s="3">
        <f t="shared" si="322"/>
        <v>0</v>
      </c>
      <c r="BS776" s="3">
        <f t="shared" si="323"/>
        <v>0</v>
      </c>
      <c r="BT776" s="3">
        <f t="shared" si="311"/>
        <v>0</v>
      </c>
      <c r="BU776" s="3">
        <f t="shared" si="312"/>
        <v>0</v>
      </c>
      <c r="BV776" s="3">
        <f t="shared" si="313"/>
        <v>0</v>
      </c>
      <c r="BW776" s="3">
        <f t="shared" si="324"/>
        <v>0</v>
      </c>
      <c r="BX776" s="3">
        <f t="shared" si="314"/>
        <v>0</v>
      </c>
      <c r="BY776" s="3">
        <f t="shared" si="325"/>
        <v>4179247.9721999997</v>
      </c>
    </row>
    <row r="777" spans="1:77" x14ac:dyDescent="0.25">
      <c r="A777">
        <v>252902</v>
      </c>
      <c r="B777" t="s">
        <v>836</v>
      </c>
      <c r="C777" s="37">
        <v>42779.493055555555</v>
      </c>
      <c r="D777" s="5" t="s">
        <v>75</v>
      </c>
      <c r="E777" s="2">
        <v>167.7</v>
      </c>
      <c r="F777" s="2">
        <v>7.3</v>
      </c>
      <c r="G777" s="2">
        <v>12.5</v>
      </c>
      <c r="H777" s="2">
        <v>0</v>
      </c>
      <c r="I777" s="2">
        <v>0</v>
      </c>
      <c r="J777" s="2">
        <v>0</v>
      </c>
      <c r="K777" s="2">
        <v>0</v>
      </c>
      <c r="L777" s="2">
        <v>15</v>
      </c>
      <c r="M777" s="2">
        <v>9.25</v>
      </c>
      <c r="N777" s="2">
        <v>112</v>
      </c>
      <c r="O777" s="2">
        <v>0</v>
      </c>
      <c r="P777" s="2">
        <v>4</v>
      </c>
      <c r="Q777" s="2">
        <v>0</v>
      </c>
      <c r="R777" s="3">
        <v>17875</v>
      </c>
      <c r="S777" s="3">
        <v>0</v>
      </c>
      <c r="T777" s="3">
        <v>-835</v>
      </c>
      <c r="U777" s="3">
        <v>-33</v>
      </c>
      <c r="V777" s="3">
        <v>0</v>
      </c>
      <c r="W777" s="3">
        <v>22247</v>
      </c>
      <c r="X777" s="3">
        <v>2931</v>
      </c>
      <c r="Y777" s="4">
        <v>1</v>
      </c>
      <c r="Z777" s="4">
        <v>1.07</v>
      </c>
      <c r="AA777" s="5" t="s">
        <v>75</v>
      </c>
      <c r="AB777" s="3">
        <v>241384</v>
      </c>
      <c r="AC777" s="3">
        <v>598082</v>
      </c>
      <c r="AD777" s="2">
        <v>245.1757527</v>
      </c>
      <c r="AE777" s="3">
        <v>41788026</v>
      </c>
      <c r="AF777" s="3">
        <v>736160</v>
      </c>
      <c r="AG777" s="3">
        <v>80977</v>
      </c>
      <c r="AH777" s="3">
        <v>861307</v>
      </c>
      <c r="AI777" s="4">
        <v>1.17</v>
      </c>
      <c r="AJ777" s="3">
        <v>74222887</v>
      </c>
      <c r="AK777" s="3">
        <v>84300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5140</v>
      </c>
      <c r="AR777" s="3">
        <v>5395</v>
      </c>
      <c r="AS777" s="3">
        <v>1745786</v>
      </c>
      <c r="AT777" s="2">
        <v>324.16399999999999</v>
      </c>
      <c r="AV777" s="5" t="s">
        <v>1892</v>
      </c>
      <c r="BA777" s="3">
        <f t="shared" si="315"/>
        <v>7327</v>
      </c>
      <c r="BB777" s="3">
        <f t="shared" si="301"/>
        <v>5140</v>
      </c>
      <c r="BC777" s="3">
        <f t="shared" si="302"/>
        <v>5395</v>
      </c>
      <c r="BD777" s="3">
        <f t="shared" si="303"/>
        <v>7327</v>
      </c>
      <c r="BE777" s="3">
        <f t="shared" si="304"/>
        <v>1745785.5700000003</v>
      </c>
      <c r="BF777" s="3">
        <f t="shared" si="316"/>
        <v>1706498.5700000003</v>
      </c>
      <c r="BG777" s="2">
        <f t="shared" si="305"/>
        <v>324.15737361207783</v>
      </c>
      <c r="BH777" s="6">
        <f t="shared" si="306"/>
        <v>1.4999999999999999E-2</v>
      </c>
      <c r="BI777" s="3">
        <f t="shared" si="317"/>
        <v>1025593.9874760157</v>
      </c>
      <c r="BJ777" s="3">
        <f t="shared" si="307"/>
        <v>166616890.03660801</v>
      </c>
      <c r="BK777" s="3">
        <f t="shared" si="318"/>
        <v>0</v>
      </c>
      <c r="BL777" s="3">
        <f t="shared" si="319"/>
        <v>0</v>
      </c>
      <c r="BM777" s="3">
        <f t="shared" si="308"/>
        <v>0</v>
      </c>
      <c r="BN777" s="3">
        <f t="shared" si="309"/>
        <v>0</v>
      </c>
      <c r="BO777" s="3">
        <f t="shared" si="320"/>
        <v>0</v>
      </c>
      <c r="BP777" s="3">
        <f t="shared" si="321"/>
        <v>0</v>
      </c>
      <c r="BQ777" s="3">
        <f t="shared" si="310"/>
        <v>103568280.86905886</v>
      </c>
      <c r="BR777" s="3">
        <f t="shared" si="322"/>
        <v>0</v>
      </c>
      <c r="BS777" s="3">
        <f t="shared" si="323"/>
        <v>0</v>
      </c>
      <c r="BT777" s="3">
        <f t="shared" si="311"/>
        <v>0</v>
      </c>
      <c r="BU777" s="3">
        <f t="shared" si="312"/>
        <v>0</v>
      </c>
      <c r="BV777" s="3">
        <f t="shared" si="313"/>
        <v>0</v>
      </c>
      <c r="BW777" s="3">
        <f t="shared" si="324"/>
        <v>0</v>
      </c>
      <c r="BX777" s="3">
        <f t="shared" si="314"/>
        <v>0</v>
      </c>
      <c r="BY777" s="3">
        <f t="shared" si="325"/>
        <v>1003556.7000000003</v>
      </c>
    </row>
    <row r="778" spans="1:77" x14ac:dyDescent="0.25">
      <c r="A778">
        <v>220817</v>
      </c>
      <c r="B778" t="s">
        <v>837</v>
      </c>
      <c r="C778" s="37">
        <v>42776.52847222222</v>
      </c>
      <c r="D778" s="5" t="s">
        <v>76</v>
      </c>
      <c r="E778" s="2">
        <v>1960.374</v>
      </c>
      <c r="F778" s="2">
        <v>99.218999999999994</v>
      </c>
      <c r="G778" s="2">
        <v>10.712999999999999</v>
      </c>
      <c r="H778" s="2">
        <v>0</v>
      </c>
      <c r="I778" s="2">
        <v>0</v>
      </c>
      <c r="J778" s="2">
        <v>0</v>
      </c>
      <c r="K778" s="2">
        <v>0</v>
      </c>
      <c r="L778" s="2">
        <v>71.644000000000005</v>
      </c>
      <c r="M778" s="2">
        <v>99.004999999999995</v>
      </c>
      <c r="N778" s="2">
        <v>700</v>
      </c>
      <c r="O778" s="2">
        <v>0</v>
      </c>
      <c r="P778" s="2">
        <v>201.91499999999999</v>
      </c>
      <c r="Q778" s="2">
        <v>0</v>
      </c>
      <c r="R778" s="3">
        <v>186725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130538</v>
      </c>
      <c r="Y778" s="4">
        <v>0</v>
      </c>
      <c r="Z778" s="4">
        <v>1</v>
      </c>
      <c r="AA778" s="5" t="s">
        <v>75</v>
      </c>
      <c r="AB778" s="3">
        <v>0</v>
      </c>
      <c r="AC778" s="3">
        <v>0</v>
      </c>
      <c r="AD778" s="2">
        <v>0</v>
      </c>
      <c r="AE778" s="3">
        <v>0</v>
      </c>
      <c r="AF778" s="3">
        <v>0</v>
      </c>
      <c r="AG778" s="3">
        <v>0</v>
      </c>
      <c r="AH778" s="3">
        <v>0</v>
      </c>
      <c r="AI778" s="4">
        <v>0</v>
      </c>
      <c r="AJ778" s="3">
        <v>0</v>
      </c>
      <c r="AK778" s="3">
        <v>461543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5050</v>
      </c>
      <c r="AR778" s="3">
        <v>5334</v>
      </c>
      <c r="AS778" s="3">
        <v>15315913</v>
      </c>
      <c r="AT778" s="2">
        <v>2916.2060000000001</v>
      </c>
      <c r="AV778" s="5" t="s">
        <v>2031</v>
      </c>
      <c r="AX778" s="3">
        <v>0</v>
      </c>
      <c r="AZ778" s="3">
        <v>0</v>
      </c>
      <c r="BA778" s="3">
        <f t="shared" si="315"/>
        <v>6465</v>
      </c>
      <c r="BB778" s="3">
        <f t="shared" si="301"/>
        <v>5050</v>
      </c>
      <c r="BC778" s="3">
        <f t="shared" si="302"/>
        <v>5335</v>
      </c>
      <c r="BD778" s="3">
        <f t="shared" si="303"/>
        <v>6465</v>
      </c>
      <c r="BE778" s="3">
        <f t="shared" si="304"/>
        <v>15315916.291999996</v>
      </c>
      <c r="BF778" s="3">
        <f t="shared" si="316"/>
        <v>15129191.291999996</v>
      </c>
      <c r="BG778" s="2">
        <f t="shared" si="305"/>
        <v>2915.8583159486666</v>
      </c>
      <c r="BH778" s="6">
        <f t="shared" si="306"/>
        <v>1.4999999999999999E-2</v>
      </c>
      <c r="BI778" s="3">
        <f t="shared" si="317"/>
        <v>0</v>
      </c>
      <c r="BJ778" s="3">
        <f t="shared" si="307"/>
        <v>1498751174.3976147</v>
      </c>
      <c r="BK778" s="3">
        <f t="shared" si="318"/>
        <v>0</v>
      </c>
      <c r="BL778" s="3">
        <f t="shared" si="319"/>
        <v>0</v>
      </c>
      <c r="BM778" s="3">
        <f t="shared" si="308"/>
        <v>0</v>
      </c>
      <c r="BN778" s="3">
        <f t="shared" si="309"/>
        <v>0</v>
      </c>
      <c r="BO778" s="3">
        <f t="shared" si="320"/>
        <v>0</v>
      </c>
      <c r="BP778" s="3">
        <f t="shared" si="321"/>
        <v>0</v>
      </c>
      <c r="BQ778" s="3">
        <f t="shared" si="310"/>
        <v>931616731.94559896</v>
      </c>
      <c r="BR778" s="3">
        <f t="shared" si="322"/>
        <v>0</v>
      </c>
      <c r="BS778" s="3">
        <f t="shared" si="323"/>
        <v>0</v>
      </c>
      <c r="BT778" s="3">
        <f t="shared" si="311"/>
        <v>0</v>
      </c>
      <c r="BU778" s="3">
        <f t="shared" si="312"/>
        <v>0</v>
      </c>
      <c r="BV778" s="3">
        <f t="shared" si="313"/>
        <v>0</v>
      </c>
      <c r="BW778" s="3">
        <f t="shared" si="324"/>
        <v>0</v>
      </c>
      <c r="BX778" s="3">
        <f t="shared" si="314"/>
        <v>0</v>
      </c>
      <c r="BY778" s="3">
        <f t="shared" si="325"/>
        <v>15315916.291999996</v>
      </c>
    </row>
    <row r="779" spans="1:77" x14ac:dyDescent="0.25">
      <c r="A779">
        <v>176902</v>
      </c>
      <c r="B779" t="s">
        <v>838</v>
      </c>
      <c r="C779" s="37">
        <v>42779.493055555555</v>
      </c>
      <c r="D779" s="5" t="s">
        <v>75</v>
      </c>
      <c r="E779" s="2">
        <v>815.17700000000002</v>
      </c>
      <c r="F779" s="2">
        <v>66.435000000000002</v>
      </c>
      <c r="G779" s="2">
        <v>60.332999999999998</v>
      </c>
      <c r="H779" s="2">
        <v>0</v>
      </c>
      <c r="I779" s="2">
        <v>0</v>
      </c>
      <c r="J779" s="2">
        <v>0</v>
      </c>
      <c r="K779" s="2">
        <v>0</v>
      </c>
      <c r="L779" s="2">
        <v>84.34</v>
      </c>
      <c r="M779" s="2">
        <v>46.012999999999998</v>
      </c>
      <c r="N779" s="2">
        <v>787.35799999999995</v>
      </c>
      <c r="O779" s="2">
        <v>0.5</v>
      </c>
      <c r="P779" s="2">
        <v>3.7909999999999999</v>
      </c>
      <c r="Q779" s="2">
        <v>0</v>
      </c>
      <c r="R779" s="3">
        <v>80911</v>
      </c>
      <c r="S779" s="3">
        <v>0</v>
      </c>
      <c r="T779" s="3">
        <v>-2886</v>
      </c>
      <c r="U779" s="3">
        <v>-112</v>
      </c>
      <c r="V779" s="3">
        <v>0</v>
      </c>
      <c r="W779" s="3">
        <v>195574</v>
      </c>
      <c r="X779" s="3">
        <v>2687</v>
      </c>
      <c r="Y779" s="4">
        <v>1</v>
      </c>
      <c r="Z779" s="4">
        <v>1.07</v>
      </c>
      <c r="AA779" s="5" t="s">
        <v>76</v>
      </c>
      <c r="AB779" s="3">
        <v>399412</v>
      </c>
      <c r="AC779" s="3">
        <v>5276584</v>
      </c>
      <c r="AD779" s="2">
        <v>2198.1208944999998</v>
      </c>
      <c r="AE779" s="3">
        <v>135947396</v>
      </c>
      <c r="AF779" s="3">
        <v>2810815</v>
      </c>
      <c r="AG779" s="3">
        <v>309190</v>
      </c>
      <c r="AH779" s="3">
        <v>3288654</v>
      </c>
      <c r="AI779" s="4">
        <v>1.17</v>
      </c>
      <c r="AJ779" s="3">
        <v>256755982</v>
      </c>
      <c r="AK779" s="3">
        <v>360171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5140</v>
      </c>
      <c r="AR779" s="3">
        <v>5395</v>
      </c>
      <c r="AS779" s="3">
        <v>8967539</v>
      </c>
      <c r="AT779" s="2">
        <v>1651.4760000000001</v>
      </c>
      <c r="AV779" s="5" t="s">
        <v>1363</v>
      </c>
      <c r="BA779" s="3">
        <f t="shared" si="315"/>
        <v>7089</v>
      </c>
      <c r="BB779" s="3">
        <f t="shared" si="301"/>
        <v>5140</v>
      </c>
      <c r="BC779" s="3">
        <f t="shared" si="302"/>
        <v>5395</v>
      </c>
      <c r="BD779" s="3">
        <f t="shared" si="303"/>
        <v>7089</v>
      </c>
      <c r="BE779" s="3">
        <f t="shared" si="304"/>
        <v>8967539.8158400003</v>
      </c>
      <c r="BF779" s="3">
        <f t="shared" si="316"/>
        <v>8693940.8158400003</v>
      </c>
      <c r="BG779" s="2">
        <f t="shared" si="305"/>
        <v>1651.4546632181114</v>
      </c>
      <c r="BH779" s="6">
        <f t="shared" si="306"/>
        <v>1.4999999999999999E-2</v>
      </c>
      <c r="BI779" s="3">
        <f t="shared" si="317"/>
        <v>3904221.4117465541</v>
      </c>
      <c r="BJ779" s="3">
        <f t="shared" si="307"/>
        <v>848847696.89410925</v>
      </c>
      <c r="BK779" s="3">
        <f t="shared" si="318"/>
        <v>0</v>
      </c>
      <c r="BL779" s="3">
        <f t="shared" si="319"/>
        <v>0</v>
      </c>
      <c r="BM779" s="3">
        <f t="shared" si="308"/>
        <v>0</v>
      </c>
      <c r="BN779" s="3">
        <f t="shared" si="309"/>
        <v>0</v>
      </c>
      <c r="BO779" s="3">
        <f t="shared" si="320"/>
        <v>0</v>
      </c>
      <c r="BP779" s="3">
        <f t="shared" si="321"/>
        <v>0</v>
      </c>
      <c r="BQ779" s="3">
        <f t="shared" si="310"/>
        <v>527639764.89818656</v>
      </c>
      <c r="BR779" s="3">
        <f t="shared" si="322"/>
        <v>0</v>
      </c>
      <c r="BS779" s="3">
        <f t="shared" si="323"/>
        <v>0</v>
      </c>
      <c r="BT779" s="3">
        <f t="shared" si="311"/>
        <v>0</v>
      </c>
      <c r="BU779" s="3">
        <f t="shared" si="312"/>
        <v>0</v>
      </c>
      <c r="BV779" s="3">
        <f t="shared" si="313"/>
        <v>0</v>
      </c>
      <c r="BW779" s="3">
        <f t="shared" si="324"/>
        <v>0</v>
      </c>
      <c r="BX779" s="3">
        <f t="shared" si="314"/>
        <v>0</v>
      </c>
      <c r="BY779" s="3">
        <f t="shared" si="325"/>
        <v>6399979.99584</v>
      </c>
    </row>
    <row r="780" spans="1:77" x14ac:dyDescent="0.25">
      <c r="A780">
        <v>89903</v>
      </c>
      <c r="B780" t="s">
        <v>839</v>
      </c>
      <c r="C780" s="37">
        <v>42779.493055555555</v>
      </c>
      <c r="D780" s="5" t="s">
        <v>75</v>
      </c>
      <c r="E780" s="2">
        <v>917.68</v>
      </c>
      <c r="F780" s="2">
        <v>78.596999999999994</v>
      </c>
      <c r="G780" s="2">
        <v>31.335999999999999</v>
      </c>
      <c r="H780" s="2">
        <v>0</v>
      </c>
      <c r="I780" s="2">
        <v>0</v>
      </c>
      <c r="J780" s="2">
        <v>0</v>
      </c>
      <c r="K780" s="2">
        <v>0</v>
      </c>
      <c r="L780" s="2">
        <v>31.606000000000002</v>
      </c>
      <c r="M780" s="2">
        <v>48.732999999999997</v>
      </c>
      <c r="N780" s="2">
        <v>885.33100000000002</v>
      </c>
      <c r="O780" s="2">
        <v>0.875999999999999</v>
      </c>
      <c r="P780" s="2">
        <v>128.90100000000001</v>
      </c>
      <c r="Q780" s="2">
        <v>0</v>
      </c>
      <c r="R780" s="3">
        <v>71372</v>
      </c>
      <c r="S780" s="3">
        <v>0</v>
      </c>
      <c r="T780" s="3">
        <v>0</v>
      </c>
      <c r="U780" s="3">
        <v>0</v>
      </c>
      <c r="V780" s="3">
        <v>0</v>
      </c>
      <c r="W780" s="3">
        <v>180179</v>
      </c>
      <c r="X780" s="3">
        <v>78256</v>
      </c>
      <c r="Y780" s="4">
        <v>0.89</v>
      </c>
      <c r="Z780" s="4">
        <v>1.06</v>
      </c>
      <c r="AA780" s="5" t="s">
        <v>76</v>
      </c>
      <c r="AB780" s="3">
        <v>106330</v>
      </c>
      <c r="AC780" s="3">
        <v>3670918</v>
      </c>
      <c r="AD780" s="2">
        <v>1535.6282564000001</v>
      </c>
      <c r="AE780" s="3">
        <v>98649957</v>
      </c>
      <c r="AF780" s="3">
        <v>9054704</v>
      </c>
      <c r="AG780" s="3">
        <v>0</v>
      </c>
      <c r="AH780" s="3">
        <v>9665133</v>
      </c>
      <c r="AI780" s="4">
        <v>0.95</v>
      </c>
      <c r="AJ780" s="3">
        <v>1009226669</v>
      </c>
      <c r="AK780" s="3">
        <v>380767</v>
      </c>
      <c r="AL780" s="3">
        <v>0</v>
      </c>
      <c r="AM780" s="3">
        <v>0</v>
      </c>
      <c r="AN780" s="3">
        <v>310000</v>
      </c>
      <c r="AO780" s="3">
        <v>0</v>
      </c>
      <c r="AP780" s="3">
        <v>0</v>
      </c>
      <c r="AQ780" s="3">
        <v>4575</v>
      </c>
      <c r="AR780" s="3">
        <v>4769</v>
      </c>
      <c r="AS780" s="3">
        <v>7969798</v>
      </c>
      <c r="AT780" s="2">
        <v>1652.808</v>
      </c>
      <c r="AU780" s="2">
        <v>1707.2919999999999</v>
      </c>
      <c r="AV780" s="5" t="s">
        <v>1550</v>
      </c>
      <c r="AW780" s="3">
        <v>721364</v>
      </c>
      <c r="AX780" s="3">
        <v>0</v>
      </c>
      <c r="AY780" s="3">
        <v>19460</v>
      </c>
      <c r="AZ780" s="3">
        <v>0</v>
      </c>
      <c r="BA780" s="3">
        <f t="shared" si="315"/>
        <v>6071</v>
      </c>
      <c r="BB780" s="3">
        <f t="shared" si="301"/>
        <v>4575</v>
      </c>
      <c r="BC780" s="3">
        <f t="shared" si="302"/>
        <v>4769</v>
      </c>
      <c r="BD780" s="3">
        <f t="shared" si="303"/>
        <v>6071</v>
      </c>
      <c r="BE780" s="3">
        <f t="shared" si="304"/>
        <v>7969796.1585200001</v>
      </c>
      <c r="BF780" s="3">
        <f t="shared" si="316"/>
        <v>7718245.1585200001</v>
      </c>
      <c r="BG780" s="2">
        <f t="shared" si="305"/>
        <v>1652.7340797571492</v>
      </c>
      <c r="BH780" s="6">
        <f t="shared" si="306"/>
        <v>1.4999999999999999E-2</v>
      </c>
      <c r="BI780" s="3">
        <f t="shared" si="317"/>
        <v>3684531.0115966378</v>
      </c>
      <c r="BJ780" s="3">
        <f t="shared" si="307"/>
        <v>849505316.99517465</v>
      </c>
      <c r="BK780" s="3">
        <f t="shared" si="318"/>
        <v>159721352.00482535</v>
      </c>
      <c r="BL780" s="3">
        <f t="shared" si="319"/>
        <v>1433007.6773699487</v>
      </c>
      <c r="BM780" s="3">
        <f t="shared" si="308"/>
        <v>4611.5684404293124</v>
      </c>
      <c r="BN780" s="3">
        <f t="shared" si="309"/>
        <v>19460</v>
      </c>
      <c r="BO780" s="3">
        <f t="shared" si="320"/>
        <v>45962.365958614755</v>
      </c>
      <c r="BP780" s="3">
        <f t="shared" si="321"/>
        <v>1413547.6773699487</v>
      </c>
      <c r="BQ780" s="3">
        <f t="shared" si="310"/>
        <v>528048538.48240918</v>
      </c>
      <c r="BR780" s="3">
        <f t="shared" si="322"/>
        <v>481178130.51759082</v>
      </c>
      <c r="BS780" s="3">
        <f t="shared" si="323"/>
        <v>0</v>
      </c>
      <c r="BT780" s="3">
        <f t="shared" si="311"/>
        <v>0</v>
      </c>
      <c r="BU780" s="3">
        <f t="shared" si="312"/>
        <v>0</v>
      </c>
      <c r="BV780" s="3">
        <f t="shared" si="313"/>
        <v>0</v>
      </c>
      <c r="BW780" s="3">
        <f t="shared" si="324"/>
        <v>0</v>
      </c>
      <c r="BX780" s="3">
        <f t="shared" si="314"/>
        <v>1413547.6773699487</v>
      </c>
      <c r="BY780" s="3">
        <f t="shared" si="325"/>
        <v>0</v>
      </c>
    </row>
    <row r="781" spans="1:77" x14ac:dyDescent="0.25">
      <c r="A781">
        <v>169902</v>
      </c>
      <c r="B781" t="s">
        <v>840</v>
      </c>
      <c r="C781" s="37">
        <v>42776.52847222222</v>
      </c>
      <c r="D781" s="5" t="s">
        <v>75</v>
      </c>
      <c r="E781" s="2">
        <v>699.62099999999896</v>
      </c>
      <c r="F781" s="2">
        <v>46.188000000000002</v>
      </c>
      <c r="G781" s="2">
        <v>29.797000000000001</v>
      </c>
      <c r="H781" s="2">
        <v>0</v>
      </c>
      <c r="I781" s="2">
        <v>0</v>
      </c>
      <c r="J781" s="2">
        <v>0</v>
      </c>
      <c r="K781" s="2">
        <v>0</v>
      </c>
      <c r="L781" s="2">
        <v>60.045000000000002</v>
      </c>
      <c r="M781" s="2">
        <v>35.436999999999998</v>
      </c>
      <c r="N781" s="2">
        <v>510.71300000000002</v>
      </c>
      <c r="O781" s="2">
        <v>4.7E-2</v>
      </c>
      <c r="P781" s="2">
        <v>79.673000000000002</v>
      </c>
      <c r="Q781" s="2">
        <v>0</v>
      </c>
      <c r="R781" s="3">
        <v>65586</v>
      </c>
      <c r="S781" s="3">
        <v>0</v>
      </c>
      <c r="T781" s="3">
        <v>-2644</v>
      </c>
      <c r="U781" s="3">
        <v>-103</v>
      </c>
      <c r="V781" s="3">
        <v>0</v>
      </c>
      <c r="W781" s="3">
        <v>44997</v>
      </c>
      <c r="X781" s="3">
        <v>52305</v>
      </c>
      <c r="Y781" s="4">
        <v>1</v>
      </c>
      <c r="Z781" s="4">
        <v>1.06</v>
      </c>
      <c r="AA781" s="5" t="s">
        <v>75</v>
      </c>
      <c r="AB781" s="3">
        <v>174037</v>
      </c>
      <c r="AC781" s="3">
        <v>2665783</v>
      </c>
      <c r="AD781" s="2">
        <v>1164.0063832999999</v>
      </c>
      <c r="AE781" s="3">
        <v>83784271</v>
      </c>
      <c r="AF781" s="3">
        <v>2447272</v>
      </c>
      <c r="AG781" s="3">
        <v>0</v>
      </c>
      <c r="AH781" s="3">
        <v>2545163</v>
      </c>
      <c r="AI781" s="4">
        <v>1.04</v>
      </c>
      <c r="AJ781" s="3">
        <v>235236088</v>
      </c>
      <c r="AK781" s="3">
        <v>287656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5140</v>
      </c>
      <c r="AR781" s="3">
        <v>5359</v>
      </c>
      <c r="AS781" s="3">
        <v>6502949</v>
      </c>
      <c r="AT781" s="2">
        <v>1218.7629999999999</v>
      </c>
      <c r="AV781" s="5" t="s">
        <v>1794</v>
      </c>
      <c r="AX781" s="3">
        <v>0</v>
      </c>
      <c r="AZ781" s="3">
        <v>0</v>
      </c>
      <c r="BA781" s="3">
        <f t="shared" si="315"/>
        <v>6565</v>
      </c>
      <c r="BB781" s="3">
        <f t="shared" si="301"/>
        <v>5140</v>
      </c>
      <c r="BC781" s="3">
        <f t="shared" si="302"/>
        <v>5359</v>
      </c>
      <c r="BD781" s="3">
        <f t="shared" si="303"/>
        <v>6565</v>
      </c>
      <c r="BE781" s="3">
        <f t="shared" si="304"/>
        <v>6502947.3238999937</v>
      </c>
      <c r="BF781" s="3">
        <f t="shared" si="316"/>
        <v>6395008.3238999937</v>
      </c>
      <c r="BG781" s="2">
        <f t="shared" si="305"/>
        <v>1218.7431230023974</v>
      </c>
      <c r="BH781" s="6">
        <f t="shared" si="306"/>
        <v>1.4999999999999999E-2</v>
      </c>
      <c r="BI781" s="3">
        <f t="shared" si="317"/>
        <v>2685704.9241493824</v>
      </c>
      <c r="BJ781" s="3">
        <f t="shared" si="307"/>
        <v>626433965.22323227</v>
      </c>
      <c r="BK781" s="3">
        <f t="shared" si="318"/>
        <v>0</v>
      </c>
      <c r="BL781" s="3">
        <f t="shared" si="319"/>
        <v>0</v>
      </c>
      <c r="BM781" s="3">
        <f t="shared" si="308"/>
        <v>0</v>
      </c>
      <c r="BN781" s="3">
        <f t="shared" si="309"/>
        <v>0</v>
      </c>
      <c r="BO781" s="3">
        <f t="shared" si="320"/>
        <v>0</v>
      </c>
      <c r="BP781" s="3">
        <f t="shared" si="321"/>
        <v>0</v>
      </c>
      <c r="BQ781" s="3">
        <f t="shared" si="310"/>
        <v>389388427.79926598</v>
      </c>
      <c r="BR781" s="3">
        <f t="shared" si="322"/>
        <v>0</v>
      </c>
      <c r="BS781" s="3">
        <f t="shared" si="323"/>
        <v>0</v>
      </c>
      <c r="BT781" s="3">
        <f t="shared" si="311"/>
        <v>0</v>
      </c>
      <c r="BU781" s="3">
        <f t="shared" si="312"/>
        <v>0</v>
      </c>
      <c r="BV781" s="3">
        <f t="shared" si="313"/>
        <v>0</v>
      </c>
      <c r="BW781" s="3">
        <f t="shared" si="324"/>
        <v>0</v>
      </c>
      <c r="BX781" s="3">
        <f t="shared" si="314"/>
        <v>0</v>
      </c>
      <c r="BY781" s="3">
        <f t="shared" si="325"/>
        <v>4150586.4438999938</v>
      </c>
    </row>
    <row r="782" spans="1:77" x14ac:dyDescent="0.25">
      <c r="A782">
        <v>62902</v>
      </c>
      <c r="B782" t="s">
        <v>841</v>
      </c>
      <c r="C782" s="37">
        <v>42779.493055555555</v>
      </c>
      <c r="D782" s="5" t="s">
        <v>75</v>
      </c>
      <c r="E782" s="2">
        <v>217.738</v>
      </c>
      <c r="F782" s="2">
        <v>13.994</v>
      </c>
      <c r="G782" s="2">
        <v>14.542999999999999</v>
      </c>
      <c r="H782" s="2">
        <v>0</v>
      </c>
      <c r="I782" s="2">
        <v>0</v>
      </c>
      <c r="J782" s="2">
        <v>0</v>
      </c>
      <c r="K782" s="2">
        <v>0</v>
      </c>
      <c r="L782" s="2">
        <v>17.690000000000001</v>
      </c>
      <c r="M782" s="2">
        <v>6.1950000000000003</v>
      </c>
      <c r="N782" s="2">
        <v>142.32499999999999</v>
      </c>
      <c r="O782" s="2">
        <v>0</v>
      </c>
      <c r="P782" s="2">
        <v>0</v>
      </c>
      <c r="Q782" s="2">
        <v>0</v>
      </c>
      <c r="R782" s="3">
        <v>16214</v>
      </c>
      <c r="S782" s="3">
        <v>0</v>
      </c>
      <c r="T782" s="3">
        <v>0</v>
      </c>
      <c r="U782" s="3">
        <v>0</v>
      </c>
      <c r="V782" s="3">
        <v>0</v>
      </c>
      <c r="W782" s="3">
        <v>15594</v>
      </c>
      <c r="X782" s="3">
        <v>0</v>
      </c>
      <c r="Y782" s="4">
        <v>0.85470000000000002</v>
      </c>
      <c r="Z782" s="4">
        <v>1.0900000000000001</v>
      </c>
      <c r="AA782" s="5" t="s">
        <v>75</v>
      </c>
      <c r="AB782" s="3">
        <v>190340</v>
      </c>
      <c r="AC782" s="3">
        <v>498001</v>
      </c>
      <c r="AD782" s="2">
        <v>231.07905299999999</v>
      </c>
      <c r="AE782" s="3">
        <v>35157098</v>
      </c>
      <c r="AF782" s="3">
        <v>7719391</v>
      </c>
      <c r="AG782" s="3">
        <v>2305792</v>
      </c>
      <c r="AH782" s="3">
        <v>10567085</v>
      </c>
      <c r="AI782" s="4">
        <v>1.17</v>
      </c>
      <c r="AJ782" s="3">
        <v>868523488</v>
      </c>
      <c r="AK782" s="3">
        <v>56242</v>
      </c>
      <c r="AL782" s="3">
        <v>0</v>
      </c>
      <c r="AM782" s="3">
        <v>0</v>
      </c>
      <c r="AN782" s="3">
        <v>109000</v>
      </c>
      <c r="AO782" s="3">
        <v>0</v>
      </c>
      <c r="AP782" s="3">
        <v>0</v>
      </c>
      <c r="AQ782" s="3">
        <v>4393</v>
      </c>
      <c r="AR782" s="3">
        <v>4674</v>
      </c>
      <c r="AS782" s="3">
        <v>1923659</v>
      </c>
      <c r="AT782" s="2">
        <v>417.69799999999998</v>
      </c>
      <c r="AU782" s="2">
        <v>255.32900000000001</v>
      </c>
      <c r="AV782" s="5" t="s">
        <v>2050</v>
      </c>
      <c r="AW782" s="3">
        <v>4352077</v>
      </c>
      <c r="AX782" s="3">
        <v>1050428</v>
      </c>
      <c r="AY782" s="3">
        <v>114752</v>
      </c>
      <c r="AZ782" s="3">
        <v>44243</v>
      </c>
      <c r="BA782" s="3">
        <f t="shared" si="315"/>
        <v>6289</v>
      </c>
      <c r="BB782" s="3">
        <f t="shared" si="301"/>
        <v>4393</v>
      </c>
      <c r="BC782" s="3">
        <f t="shared" si="302"/>
        <v>4674</v>
      </c>
      <c r="BD782" s="3">
        <f t="shared" si="303"/>
        <v>6289</v>
      </c>
      <c r="BE782" s="3">
        <f t="shared" si="304"/>
        <v>1923659.9487999999</v>
      </c>
      <c r="BF782" s="3">
        <f t="shared" si="316"/>
        <v>1891851.9487999999</v>
      </c>
      <c r="BG782" s="2">
        <f t="shared" si="305"/>
        <v>417.70613642472591</v>
      </c>
      <c r="BH782" s="6">
        <f t="shared" si="306"/>
        <v>1.4999999999999999E-2</v>
      </c>
      <c r="BI782" s="3">
        <f t="shared" si="317"/>
        <v>1188025.9503829032</v>
      </c>
      <c r="BJ782" s="3">
        <f t="shared" si="307"/>
        <v>214700954.12230912</v>
      </c>
      <c r="BK782" s="3">
        <f t="shared" si="318"/>
        <v>653822533.87769091</v>
      </c>
      <c r="BL782" s="3">
        <f t="shared" si="319"/>
        <v>5811140.2320677852</v>
      </c>
      <c r="BM782" s="3">
        <f t="shared" si="308"/>
        <v>4568.4049180256598</v>
      </c>
      <c r="BN782" s="3">
        <f t="shared" si="309"/>
        <v>101762.26208213088</v>
      </c>
      <c r="BO782" s="3">
        <f t="shared" si="320"/>
        <v>59942.19648042848</v>
      </c>
      <c r="BP782" s="3">
        <f t="shared" si="321"/>
        <v>5709377.9699856546</v>
      </c>
      <c r="BQ782" s="3">
        <f t="shared" si="310"/>
        <v>133457110.58769993</v>
      </c>
      <c r="BR782" s="3">
        <f t="shared" si="322"/>
        <v>735066377.41230011</v>
      </c>
      <c r="BS782" s="3">
        <f t="shared" si="323"/>
        <v>1951484.5550224914</v>
      </c>
      <c r="BT782" s="3">
        <f t="shared" si="311"/>
        <v>848.22178579930346</v>
      </c>
      <c r="BU782" s="3">
        <f t="shared" si="312"/>
        <v>44243</v>
      </c>
      <c r="BV782" s="3">
        <f t="shared" si="313"/>
        <v>20129.658888657712</v>
      </c>
      <c r="BW782" s="3">
        <f t="shared" si="324"/>
        <v>1887111.8961338338</v>
      </c>
      <c r="BX782" s="3">
        <f t="shared" si="314"/>
        <v>7596489.8661194881</v>
      </c>
      <c r="BY782" s="3">
        <f t="shared" si="325"/>
        <v>0</v>
      </c>
    </row>
    <row r="783" spans="1:77" x14ac:dyDescent="0.25">
      <c r="A783">
        <v>145906</v>
      </c>
      <c r="B783" t="s">
        <v>842</v>
      </c>
      <c r="C783" s="37">
        <v>42779.493055555555</v>
      </c>
      <c r="D783" s="5" t="s">
        <v>75</v>
      </c>
      <c r="E783" s="2">
        <v>444.44499999999999</v>
      </c>
      <c r="F783" s="2">
        <v>32.896999999999998</v>
      </c>
      <c r="G783" s="2">
        <v>12.114000000000001</v>
      </c>
      <c r="H783" s="2">
        <v>0</v>
      </c>
      <c r="I783" s="2">
        <v>0</v>
      </c>
      <c r="J783" s="2">
        <v>0</v>
      </c>
      <c r="K783" s="2">
        <v>0</v>
      </c>
      <c r="L783" s="2">
        <v>45</v>
      </c>
      <c r="M783" s="2">
        <v>25</v>
      </c>
      <c r="N783" s="2">
        <v>270</v>
      </c>
      <c r="O783" s="2">
        <v>0</v>
      </c>
      <c r="P783" s="2">
        <v>18.515999999999998</v>
      </c>
      <c r="Q783" s="2">
        <v>0</v>
      </c>
      <c r="R783" s="3">
        <v>45100</v>
      </c>
      <c r="S783" s="3">
        <v>0</v>
      </c>
      <c r="T783" s="3">
        <v>-3605</v>
      </c>
      <c r="U783" s="3">
        <v>-140</v>
      </c>
      <c r="V783" s="3">
        <v>0</v>
      </c>
      <c r="W783" s="3">
        <v>39160</v>
      </c>
      <c r="X783" s="3">
        <v>12789</v>
      </c>
      <c r="Y783" s="4">
        <v>1</v>
      </c>
      <c r="Z783" s="4">
        <v>1.06</v>
      </c>
      <c r="AA783" s="5" t="s">
        <v>75</v>
      </c>
      <c r="AB783" s="3">
        <v>276706</v>
      </c>
      <c r="AC783" s="3">
        <v>1608138</v>
      </c>
      <c r="AD783" s="2">
        <v>664.57553780000001</v>
      </c>
      <c r="AE783" s="3">
        <v>108967900</v>
      </c>
      <c r="AF783" s="3">
        <v>3230211</v>
      </c>
      <c r="AG783" s="3">
        <v>0</v>
      </c>
      <c r="AH783" s="3">
        <v>3359419</v>
      </c>
      <c r="AI783" s="4">
        <v>1.04</v>
      </c>
      <c r="AJ783" s="3">
        <v>320771663</v>
      </c>
      <c r="AK783" s="3">
        <v>203447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5140</v>
      </c>
      <c r="AR783" s="3">
        <v>5359</v>
      </c>
      <c r="AS783" s="3">
        <v>4295644</v>
      </c>
      <c r="AT783" s="2">
        <v>803.30799999999999</v>
      </c>
      <c r="AU783" s="2">
        <v>803.30799999999999</v>
      </c>
      <c r="AV783" s="5" t="s">
        <v>1735</v>
      </c>
      <c r="AW783" s="3">
        <v>0</v>
      </c>
      <c r="AX783" s="3">
        <v>0</v>
      </c>
      <c r="AY783" s="3">
        <v>0</v>
      </c>
      <c r="AZ783" s="3">
        <v>0</v>
      </c>
      <c r="BA783" s="3">
        <f t="shared" si="315"/>
        <v>6907</v>
      </c>
      <c r="BB783" s="3">
        <f t="shared" si="301"/>
        <v>5140</v>
      </c>
      <c r="BC783" s="3">
        <f t="shared" si="302"/>
        <v>5359</v>
      </c>
      <c r="BD783" s="3">
        <f t="shared" si="303"/>
        <v>6907</v>
      </c>
      <c r="BE783" s="3">
        <f t="shared" si="304"/>
        <v>4295642.983</v>
      </c>
      <c r="BF783" s="3">
        <f t="shared" si="316"/>
        <v>4214987.983</v>
      </c>
      <c r="BG783" s="2">
        <f t="shared" si="305"/>
        <v>803.28083368094906</v>
      </c>
      <c r="BH783" s="6">
        <f t="shared" si="306"/>
        <v>1.4999999999999999E-2</v>
      </c>
      <c r="BI783" s="3">
        <f t="shared" si="317"/>
        <v>2074787.7130781417</v>
      </c>
      <c r="BJ783" s="3">
        <f t="shared" si="307"/>
        <v>412886348.51200783</v>
      </c>
      <c r="BK783" s="3">
        <f t="shared" si="318"/>
        <v>0</v>
      </c>
      <c r="BL783" s="3">
        <f t="shared" si="319"/>
        <v>0</v>
      </c>
      <c r="BM783" s="3">
        <f t="shared" si="308"/>
        <v>0</v>
      </c>
      <c r="BN783" s="3">
        <f t="shared" si="309"/>
        <v>0</v>
      </c>
      <c r="BO783" s="3">
        <f t="shared" si="320"/>
        <v>0</v>
      </c>
      <c r="BP783" s="3">
        <f t="shared" si="321"/>
        <v>0</v>
      </c>
      <c r="BQ783" s="3">
        <f t="shared" si="310"/>
        <v>256648226.36106321</v>
      </c>
      <c r="BR783" s="3">
        <f t="shared" si="322"/>
        <v>64123436.638936788</v>
      </c>
      <c r="BS783" s="3">
        <f t="shared" si="323"/>
        <v>0</v>
      </c>
      <c r="BT783" s="3">
        <f t="shared" si="311"/>
        <v>0</v>
      </c>
      <c r="BU783" s="3">
        <f t="shared" si="312"/>
        <v>0</v>
      </c>
      <c r="BV783" s="3">
        <f t="shared" si="313"/>
        <v>0</v>
      </c>
      <c r="BW783" s="3">
        <f t="shared" si="324"/>
        <v>0</v>
      </c>
      <c r="BX783" s="3">
        <f t="shared" si="314"/>
        <v>0</v>
      </c>
      <c r="BY783" s="3">
        <f t="shared" si="325"/>
        <v>1087926.3530000001</v>
      </c>
    </row>
    <row r="784" spans="1:77" x14ac:dyDescent="0.25">
      <c r="A784">
        <v>15910</v>
      </c>
      <c r="B784" t="s">
        <v>843</v>
      </c>
      <c r="C784" s="37">
        <v>42779.493055555555</v>
      </c>
      <c r="D784" s="5" t="s">
        <v>75</v>
      </c>
      <c r="E784" s="2">
        <v>60356.781999999999</v>
      </c>
      <c r="F784" s="2">
        <v>4453.2790000000005</v>
      </c>
      <c r="G784" s="2">
        <v>1985.85</v>
      </c>
      <c r="H784" s="2">
        <v>10.872</v>
      </c>
      <c r="I784" s="2">
        <v>0</v>
      </c>
      <c r="J784" s="2">
        <v>0</v>
      </c>
      <c r="K784" s="2">
        <v>0</v>
      </c>
      <c r="L784" s="2">
        <v>2308.3270000000002</v>
      </c>
      <c r="M784" s="2">
        <v>3203.5349999999999</v>
      </c>
      <c r="N784" s="2">
        <v>33788.544999999998</v>
      </c>
      <c r="O784" s="2">
        <v>9.6280000000000001</v>
      </c>
      <c r="P784" s="2">
        <v>6709.3370000000004</v>
      </c>
      <c r="Q784" s="2">
        <v>0</v>
      </c>
      <c r="R784" s="3">
        <v>5464057</v>
      </c>
      <c r="S784" s="3">
        <v>0</v>
      </c>
      <c r="T784" s="3">
        <v>-373344</v>
      </c>
      <c r="U784" s="3">
        <v>-14427</v>
      </c>
      <c r="V784" s="3">
        <v>0</v>
      </c>
      <c r="W784" s="3">
        <v>4317235</v>
      </c>
      <c r="X784" s="3">
        <v>3717644</v>
      </c>
      <c r="Y784" s="4">
        <v>1</v>
      </c>
      <c r="Z784" s="4">
        <v>1.1100000000000001</v>
      </c>
      <c r="AA784" s="5" t="s">
        <v>75</v>
      </c>
      <c r="AB784" s="3">
        <v>36017353</v>
      </c>
      <c r="AC784" s="3">
        <v>116008487</v>
      </c>
      <c r="AD784" s="2">
        <v>49293.429536699899</v>
      </c>
      <c r="AE784" s="3">
        <v>8925745764</v>
      </c>
      <c r="AF784" s="3">
        <v>349109118</v>
      </c>
      <c r="AG784" s="3">
        <v>0</v>
      </c>
      <c r="AH784" s="3">
        <v>363073483</v>
      </c>
      <c r="AI784" s="4">
        <v>1.04</v>
      </c>
      <c r="AJ784" s="3">
        <v>33224608777</v>
      </c>
      <c r="AK784" s="3">
        <v>24848432</v>
      </c>
      <c r="AL784" s="3">
        <v>0</v>
      </c>
      <c r="AM784" s="3">
        <v>0</v>
      </c>
      <c r="AN784" s="3">
        <v>2300000</v>
      </c>
      <c r="AO784" s="3">
        <v>0</v>
      </c>
      <c r="AP784" s="3">
        <v>0</v>
      </c>
      <c r="AQ784" s="3">
        <v>5140</v>
      </c>
      <c r="AR784" s="3">
        <v>5541</v>
      </c>
      <c r="AS784" s="3">
        <v>441538858</v>
      </c>
      <c r="AT784" s="2">
        <v>81032.732000000004</v>
      </c>
      <c r="AU784" s="2">
        <v>80228.441000000006</v>
      </c>
      <c r="AV784" s="5" t="s">
        <v>1323</v>
      </c>
      <c r="AW784" s="3">
        <v>0</v>
      </c>
      <c r="AX784" s="3">
        <v>0</v>
      </c>
      <c r="AY784" s="3">
        <v>0</v>
      </c>
      <c r="AZ784" s="3">
        <v>0</v>
      </c>
      <c r="BA784" s="3">
        <f t="shared" si="315"/>
        <v>5541</v>
      </c>
      <c r="BB784" s="3">
        <f t="shared" si="301"/>
        <v>5140</v>
      </c>
      <c r="BC784" s="3">
        <f t="shared" si="302"/>
        <v>5541</v>
      </c>
      <c r="BD784" s="3">
        <f t="shared" si="303"/>
        <v>5541</v>
      </c>
      <c r="BE784" s="3">
        <f t="shared" si="304"/>
        <v>441538858.39402992</v>
      </c>
      <c r="BF784" s="3">
        <f t="shared" si="316"/>
        <v>432130910.39402992</v>
      </c>
      <c r="BG784" s="2">
        <f t="shared" si="305"/>
        <v>81030.026851806411</v>
      </c>
      <c r="BH784" s="6">
        <f t="shared" si="306"/>
        <v>1.4999999999999999E-2</v>
      </c>
      <c r="BI784" s="3">
        <f t="shared" si="317"/>
        <v>225056231.0179576</v>
      </c>
      <c r="BJ784" s="3">
        <f t="shared" si="307"/>
        <v>41649433801.828499</v>
      </c>
      <c r="BK784" s="3">
        <f t="shared" si="318"/>
        <v>0</v>
      </c>
      <c r="BL784" s="3">
        <f t="shared" si="319"/>
        <v>0</v>
      </c>
      <c r="BM784" s="3">
        <f t="shared" si="308"/>
        <v>0</v>
      </c>
      <c r="BN784" s="3">
        <f t="shared" si="309"/>
        <v>0</v>
      </c>
      <c r="BO784" s="3">
        <f t="shared" si="320"/>
        <v>0</v>
      </c>
      <c r="BP784" s="3">
        <f t="shared" si="321"/>
        <v>0</v>
      </c>
      <c r="BQ784" s="3">
        <f t="shared" si="310"/>
        <v>25889093579.152149</v>
      </c>
      <c r="BR784" s="3">
        <f t="shared" si="322"/>
        <v>7335515197.8478508</v>
      </c>
      <c r="BS784" s="3">
        <f t="shared" si="323"/>
        <v>0</v>
      </c>
      <c r="BT784" s="3">
        <f t="shared" si="311"/>
        <v>0</v>
      </c>
      <c r="BU784" s="3">
        <f t="shared" si="312"/>
        <v>0</v>
      </c>
      <c r="BV784" s="3">
        <f t="shared" si="313"/>
        <v>0</v>
      </c>
      <c r="BW784" s="3">
        <f t="shared" si="324"/>
        <v>0</v>
      </c>
      <c r="BX784" s="3">
        <f t="shared" si="314"/>
        <v>0</v>
      </c>
      <c r="BY784" s="3">
        <f t="shared" si="325"/>
        <v>109292770.62402993</v>
      </c>
    </row>
    <row r="785" spans="1:77" x14ac:dyDescent="0.25">
      <c r="A785">
        <v>112906</v>
      </c>
      <c r="B785" t="s">
        <v>844</v>
      </c>
      <c r="C785" s="37">
        <v>42779.493055555555</v>
      </c>
      <c r="D785" s="5" t="s">
        <v>75</v>
      </c>
      <c r="E785" s="2">
        <v>411.36200000000002</v>
      </c>
      <c r="F785" s="2">
        <v>21.31</v>
      </c>
      <c r="G785" s="2">
        <v>21.731999999999999</v>
      </c>
      <c r="H785" s="2">
        <v>0</v>
      </c>
      <c r="I785" s="2">
        <v>0</v>
      </c>
      <c r="J785" s="2">
        <v>0</v>
      </c>
      <c r="K785" s="2">
        <v>0</v>
      </c>
      <c r="L785" s="2">
        <v>36</v>
      </c>
      <c r="M785" s="2">
        <v>22.7</v>
      </c>
      <c r="N785" s="2">
        <v>342</v>
      </c>
      <c r="O785" s="2">
        <v>0</v>
      </c>
      <c r="P785" s="2">
        <v>48</v>
      </c>
      <c r="Q785" s="2">
        <v>0</v>
      </c>
      <c r="R785" s="3">
        <v>33000</v>
      </c>
      <c r="S785" s="3">
        <v>0</v>
      </c>
      <c r="T785" s="3">
        <v>-956</v>
      </c>
      <c r="U785" s="3">
        <v>-37</v>
      </c>
      <c r="V785" s="3">
        <v>1488</v>
      </c>
      <c r="W785" s="3">
        <v>55145</v>
      </c>
      <c r="X785" s="3">
        <v>31810</v>
      </c>
      <c r="Y785" s="4">
        <v>0.98</v>
      </c>
      <c r="Z785" s="4">
        <v>1.02</v>
      </c>
      <c r="AA785" s="5" t="s">
        <v>75</v>
      </c>
      <c r="AB785" s="3">
        <v>7268</v>
      </c>
      <c r="AC785" s="3">
        <v>1282845</v>
      </c>
      <c r="AD785" s="2">
        <v>503.27164149999999</v>
      </c>
      <c r="AE785" s="3">
        <v>48586486</v>
      </c>
      <c r="AF785" s="3">
        <v>887369</v>
      </c>
      <c r="AG785" s="3">
        <v>0</v>
      </c>
      <c r="AH785" s="3">
        <v>941698</v>
      </c>
      <c r="AI785" s="4">
        <v>1.04</v>
      </c>
      <c r="AJ785" s="3">
        <v>85017912</v>
      </c>
      <c r="AK785" s="3">
        <v>187759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5037</v>
      </c>
      <c r="AR785" s="3">
        <v>5109</v>
      </c>
      <c r="AS785" s="3">
        <v>3939598</v>
      </c>
      <c r="AT785" s="2">
        <v>759.13199999999995</v>
      </c>
      <c r="AV785" s="5" t="s">
        <v>1642</v>
      </c>
      <c r="AX785" s="3">
        <v>0</v>
      </c>
      <c r="AZ785" s="3">
        <v>0</v>
      </c>
      <c r="BA785" s="3">
        <f t="shared" si="315"/>
        <v>6627</v>
      </c>
      <c r="BB785" s="3">
        <f t="shared" si="301"/>
        <v>5037</v>
      </c>
      <c r="BC785" s="3">
        <f t="shared" si="302"/>
        <v>5109</v>
      </c>
      <c r="BD785" s="3">
        <f t="shared" si="303"/>
        <v>6627</v>
      </c>
      <c r="BE785" s="3">
        <f t="shared" si="304"/>
        <v>3939597.6523999996</v>
      </c>
      <c r="BF785" s="3">
        <f t="shared" si="316"/>
        <v>3850920.6523999996</v>
      </c>
      <c r="BG785" s="2">
        <f t="shared" si="305"/>
        <v>759.13948154279581</v>
      </c>
      <c r="BH785" s="6">
        <f t="shared" si="306"/>
        <v>1.4999999999999999E-2</v>
      </c>
      <c r="BI785" s="3">
        <f t="shared" si="317"/>
        <v>1758259.0808769471</v>
      </c>
      <c r="BJ785" s="3">
        <f t="shared" si="307"/>
        <v>390197693.51299703</v>
      </c>
      <c r="BK785" s="3">
        <f t="shared" si="318"/>
        <v>0</v>
      </c>
      <c r="BL785" s="3">
        <f t="shared" si="319"/>
        <v>0</v>
      </c>
      <c r="BM785" s="3">
        <f t="shared" si="308"/>
        <v>0</v>
      </c>
      <c r="BN785" s="3">
        <f t="shared" si="309"/>
        <v>0</v>
      </c>
      <c r="BO785" s="3">
        <f t="shared" si="320"/>
        <v>0</v>
      </c>
      <c r="BP785" s="3">
        <f t="shared" si="321"/>
        <v>0</v>
      </c>
      <c r="BQ785" s="3">
        <f t="shared" si="310"/>
        <v>242545064.35292327</v>
      </c>
      <c r="BR785" s="3">
        <f t="shared" si="322"/>
        <v>0</v>
      </c>
      <c r="BS785" s="3">
        <f t="shared" si="323"/>
        <v>0</v>
      </c>
      <c r="BT785" s="3">
        <f t="shared" si="311"/>
        <v>0</v>
      </c>
      <c r="BU785" s="3">
        <f t="shared" si="312"/>
        <v>0</v>
      </c>
      <c r="BV785" s="3">
        <f t="shared" si="313"/>
        <v>0</v>
      </c>
      <c r="BW785" s="3">
        <f t="shared" si="324"/>
        <v>0</v>
      </c>
      <c r="BX785" s="3">
        <f t="shared" si="314"/>
        <v>0</v>
      </c>
      <c r="BY785" s="3">
        <f t="shared" si="325"/>
        <v>3106422.1147999996</v>
      </c>
    </row>
    <row r="786" spans="1:77" x14ac:dyDescent="0.25">
      <c r="A786">
        <v>139911</v>
      </c>
      <c r="B786" t="s">
        <v>845</v>
      </c>
      <c r="C786" s="37">
        <v>42779.493055555555</v>
      </c>
      <c r="D786" s="5" t="s">
        <v>75</v>
      </c>
      <c r="E786" s="2">
        <v>2418.866</v>
      </c>
      <c r="F786" s="2">
        <v>323.13900000000001</v>
      </c>
      <c r="G786" s="2">
        <v>59.433999999999997</v>
      </c>
      <c r="H786" s="2">
        <v>2.0499999999999998</v>
      </c>
      <c r="I786" s="2">
        <v>0</v>
      </c>
      <c r="J786" s="2">
        <v>0</v>
      </c>
      <c r="K786" s="2">
        <v>0</v>
      </c>
      <c r="L786" s="2">
        <v>198.81599999999901</v>
      </c>
      <c r="M786" s="2">
        <v>136.137</v>
      </c>
      <c r="N786" s="2">
        <v>1448.33</v>
      </c>
      <c r="O786" s="2">
        <v>0.59299999999999997</v>
      </c>
      <c r="P786" s="2">
        <v>56.219000000000001</v>
      </c>
      <c r="Q786" s="2">
        <v>0</v>
      </c>
      <c r="R786" s="3">
        <v>219543</v>
      </c>
      <c r="S786" s="3">
        <v>0</v>
      </c>
      <c r="T786" s="3">
        <v>-12050</v>
      </c>
      <c r="U786" s="3">
        <v>-466</v>
      </c>
      <c r="V786" s="3">
        <v>0</v>
      </c>
      <c r="W786" s="3">
        <v>379336</v>
      </c>
      <c r="X786" s="3">
        <v>31432</v>
      </c>
      <c r="Y786" s="4">
        <v>0.98</v>
      </c>
      <c r="Z786" s="4">
        <v>1.06</v>
      </c>
      <c r="AA786" s="5" t="s">
        <v>76</v>
      </c>
      <c r="AB786" s="3">
        <v>629209</v>
      </c>
      <c r="AC786" s="3">
        <v>7378195</v>
      </c>
      <c r="AD786" s="2">
        <v>3131.4265602999999</v>
      </c>
      <c r="AE786" s="3">
        <v>425987837</v>
      </c>
      <c r="AF786" s="3">
        <v>12028213</v>
      </c>
      <c r="AG786" s="3">
        <v>0</v>
      </c>
      <c r="AH786" s="3">
        <v>12764634</v>
      </c>
      <c r="AI786" s="4">
        <v>1.04</v>
      </c>
      <c r="AJ786" s="3">
        <v>1072272707</v>
      </c>
      <c r="AK786" s="3">
        <v>1009783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5037</v>
      </c>
      <c r="AR786" s="3">
        <v>5252</v>
      </c>
      <c r="AS786" s="3">
        <v>19579201</v>
      </c>
      <c r="AT786" s="2">
        <v>3693.41</v>
      </c>
      <c r="AV786" s="5" t="s">
        <v>1718</v>
      </c>
      <c r="AX786" s="3">
        <v>0</v>
      </c>
      <c r="AZ786" s="3">
        <v>0</v>
      </c>
      <c r="BA786" s="3">
        <f t="shared" si="315"/>
        <v>5591</v>
      </c>
      <c r="BB786" s="3">
        <f t="shared" si="301"/>
        <v>5037</v>
      </c>
      <c r="BC786" s="3">
        <f t="shared" si="302"/>
        <v>5252</v>
      </c>
      <c r="BD786" s="3">
        <f t="shared" si="303"/>
        <v>5591</v>
      </c>
      <c r="BE786" s="3">
        <f t="shared" si="304"/>
        <v>19579199.494769994</v>
      </c>
      <c r="BF786" s="3">
        <f t="shared" si="316"/>
        <v>18992370.494769994</v>
      </c>
      <c r="BG786" s="2">
        <f t="shared" si="305"/>
        <v>3693.3943203517215</v>
      </c>
      <c r="BH786" s="6">
        <f t="shared" si="306"/>
        <v>1.4999999999999999E-2</v>
      </c>
      <c r="BI786" s="3">
        <f t="shared" si="317"/>
        <v>8434634.7070300933</v>
      </c>
      <c r="BJ786" s="3">
        <f t="shared" si="307"/>
        <v>1898404680.660785</v>
      </c>
      <c r="BK786" s="3">
        <f t="shared" si="318"/>
        <v>0</v>
      </c>
      <c r="BL786" s="3">
        <f t="shared" si="319"/>
        <v>0</v>
      </c>
      <c r="BM786" s="3">
        <f t="shared" si="308"/>
        <v>0</v>
      </c>
      <c r="BN786" s="3">
        <f t="shared" si="309"/>
        <v>0</v>
      </c>
      <c r="BO786" s="3">
        <f t="shared" si="320"/>
        <v>0</v>
      </c>
      <c r="BP786" s="3">
        <f t="shared" si="321"/>
        <v>0</v>
      </c>
      <c r="BQ786" s="3">
        <f t="shared" si="310"/>
        <v>1180039485.352375</v>
      </c>
      <c r="BR786" s="3">
        <f t="shared" si="322"/>
        <v>0</v>
      </c>
      <c r="BS786" s="3">
        <f t="shared" si="323"/>
        <v>0</v>
      </c>
      <c r="BT786" s="3">
        <f t="shared" si="311"/>
        <v>0</v>
      </c>
      <c r="BU786" s="3">
        <f t="shared" si="312"/>
        <v>0</v>
      </c>
      <c r="BV786" s="3">
        <f t="shared" si="313"/>
        <v>0</v>
      </c>
      <c r="BW786" s="3">
        <f t="shared" si="324"/>
        <v>0</v>
      </c>
      <c r="BX786" s="3">
        <f t="shared" si="314"/>
        <v>0</v>
      </c>
      <c r="BY786" s="3">
        <f t="shared" si="325"/>
        <v>9070926.9661699943</v>
      </c>
    </row>
    <row r="787" spans="1:77" x14ac:dyDescent="0.25">
      <c r="A787">
        <v>61802</v>
      </c>
      <c r="B787" t="s">
        <v>1125</v>
      </c>
      <c r="C787" s="37">
        <v>42776.52847222222</v>
      </c>
      <c r="D787" s="5" t="s">
        <v>76</v>
      </c>
      <c r="E787" s="2">
        <v>304.73</v>
      </c>
      <c r="F787" s="2">
        <v>57.494</v>
      </c>
      <c r="G787" s="2">
        <v>2.3860000000000001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310.17</v>
      </c>
      <c r="O787" s="2">
        <v>0</v>
      </c>
      <c r="P787" s="2">
        <v>93.772000000000006</v>
      </c>
      <c r="Q787" s="2">
        <v>0</v>
      </c>
      <c r="R787" s="3">
        <v>40292</v>
      </c>
      <c r="S787" s="3">
        <v>0</v>
      </c>
      <c r="T787" s="3">
        <v>0</v>
      </c>
      <c r="U787" s="3">
        <v>0</v>
      </c>
      <c r="V787" s="3">
        <v>0</v>
      </c>
      <c r="W787" s="3">
        <v>48346</v>
      </c>
      <c r="X787" s="3">
        <v>60624</v>
      </c>
      <c r="Y787" s="4">
        <v>0</v>
      </c>
      <c r="Z787" s="4">
        <v>1</v>
      </c>
      <c r="AA787" s="5" t="s">
        <v>75</v>
      </c>
      <c r="AB787" s="3">
        <v>0</v>
      </c>
      <c r="AC787" s="3">
        <v>0</v>
      </c>
      <c r="AD787" s="2">
        <v>0</v>
      </c>
      <c r="AE787" s="3">
        <v>0</v>
      </c>
      <c r="AF787" s="3">
        <v>0</v>
      </c>
      <c r="AG787" s="3">
        <v>0</v>
      </c>
      <c r="AH787" s="3">
        <v>0</v>
      </c>
      <c r="AI787" s="4">
        <v>0</v>
      </c>
      <c r="AJ787" s="3">
        <v>0</v>
      </c>
      <c r="AK787" s="3">
        <v>141671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5050</v>
      </c>
      <c r="AR787" s="3">
        <v>5334</v>
      </c>
      <c r="AS787" s="3">
        <v>2909058</v>
      </c>
      <c r="AT787" s="2">
        <v>543.64599999999996</v>
      </c>
      <c r="AV787" s="5" t="s">
        <v>2031</v>
      </c>
      <c r="AX787" s="3">
        <v>0</v>
      </c>
      <c r="AZ787" s="3">
        <v>0</v>
      </c>
      <c r="BA787" s="3">
        <f t="shared" si="315"/>
        <v>6465</v>
      </c>
      <c r="BB787" s="3">
        <f t="shared" si="301"/>
        <v>5050</v>
      </c>
      <c r="BC787" s="3">
        <f t="shared" si="302"/>
        <v>5335</v>
      </c>
      <c r="BD787" s="3">
        <f t="shared" si="303"/>
        <v>6465</v>
      </c>
      <c r="BE787" s="3">
        <f t="shared" si="304"/>
        <v>2909057.6070000003</v>
      </c>
      <c r="BF787" s="3">
        <f t="shared" si="316"/>
        <v>2820419.6070000003</v>
      </c>
      <c r="BG787" s="2">
        <f t="shared" si="305"/>
        <v>543.58120052882612</v>
      </c>
      <c r="BH787" s="6">
        <f t="shared" si="306"/>
        <v>1.4999999999999999E-2</v>
      </c>
      <c r="BI787" s="3">
        <f t="shared" si="317"/>
        <v>0</v>
      </c>
      <c r="BJ787" s="3">
        <f t="shared" si="307"/>
        <v>279400737.07181662</v>
      </c>
      <c r="BK787" s="3">
        <f t="shared" si="318"/>
        <v>0</v>
      </c>
      <c r="BL787" s="3">
        <f t="shared" si="319"/>
        <v>0</v>
      </c>
      <c r="BM787" s="3">
        <f t="shared" si="308"/>
        <v>0</v>
      </c>
      <c r="BN787" s="3">
        <f t="shared" si="309"/>
        <v>0</v>
      </c>
      <c r="BO787" s="3">
        <f t="shared" si="320"/>
        <v>0</v>
      </c>
      <c r="BP787" s="3">
        <f t="shared" si="321"/>
        <v>0</v>
      </c>
      <c r="BQ787" s="3">
        <f t="shared" si="310"/>
        <v>173674193.56895995</v>
      </c>
      <c r="BR787" s="3">
        <f t="shared" si="322"/>
        <v>0</v>
      </c>
      <c r="BS787" s="3">
        <f t="shared" si="323"/>
        <v>0</v>
      </c>
      <c r="BT787" s="3">
        <f t="shared" si="311"/>
        <v>0</v>
      </c>
      <c r="BU787" s="3">
        <f t="shared" si="312"/>
        <v>0</v>
      </c>
      <c r="BV787" s="3">
        <f t="shared" si="313"/>
        <v>0</v>
      </c>
      <c r="BW787" s="3">
        <f t="shared" si="324"/>
        <v>0</v>
      </c>
      <c r="BX787" s="3">
        <f t="shared" si="314"/>
        <v>0</v>
      </c>
      <c r="BY787" s="3">
        <f t="shared" si="325"/>
        <v>2909057.6070000003</v>
      </c>
    </row>
    <row r="788" spans="1:77" x14ac:dyDescent="0.25">
      <c r="A788">
        <v>154903</v>
      </c>
      <c r="B788" t="s">
        <v>846</v>
      </c>
      <c r="C788" s="37">
        <v>42779.493055555555</v>
      </c>
      <c r="D788" s="5" t="s">
        <v>75</v>
      </c>
      <c r="E788" s="2">
        <v>274.80200000000002</v>
      </c>
      <c r="F788" s="2">
        <v>32.424999999999997</v>
      </c>
      <c r="G788" s="2">
        <v>4.6710000000000003</v>
      </c>
      <c r="H788" s="2">
        <v>0</v>
      </c>
      <c r="I788" s="2">
        <v>0</v>
      </c>
      <c r="J788" s="2">
        <v>0</v>
      </c>
      <c r="K788" s="2">
        <v>0</v>
      </c>
      <c r="L788" s="2">
        <v>36.89</v>
      </c>
      <c r="M788" s="2">
        <v>16.106000000000002</v>
      </c>
      <c r="N788" s="2">
        <v>244.02600000000001</v>
      </c>
      <c r="O788" s="2">
        <v>0.19699999999999901</v>
      </c>
      <c r="P788" s="2">
        <v>7.7229999999999999</v>
      </c>
      <c r="Q788" s="2">
        <v>0</v>
      </c>
      <c r="R788" s="3">
        <v>23997</v>
      </c>
      <c r="S788" s="3">
        <v>0</v>
      </c>
      <c r="T788" s="3">
        <v>0</v>
      </c>
      <c r="U788" s="3">
        <v>0</v>
      </c>
      <c r="V788" s="3">
        <v>0</v>
      </c>
      <c r="W788" s="3">
        <v>25344</v>
      </c>
      <c r="X788" s="3">
        <v>5363</v>
      </c>
      <c r="Y788" s="4">
        <v>0.9667</v>
      </c>
      <c r="Z788" s="4">
        <v>1.07</v>
      </c>
      <c r="AA788" s="5" t="s">
        <v>75</v>
      </c>
      <c r="AB788" s="3">
        <v>171151</v>
      </c>
      <c r="AC788" s="3">
        <v>913189</v>
      </c>
      <c r="AD788" s="2">
        <v>346.96173620000002</v>
      </c>
      <c r="AE788" s="3">
        <v>47744882</v>
      </c>
      <c r="AF788" s="3">
        <v>3724111</v>
      </c>
      <c r="AG788" s="3">
        <v>51237</v>
      </c>
      <c r="AH788" s="3">
        <v>4006492</v>
      </c>
      <c r="AI788" s="4">
        <v>1.04</v>
      </c>
      <c r="AJ788" s="3">
        <v>327302138</v>
      </c>
      <c r="AK788" s="3">
        <v>124541</v>
      </c>
      <c r="AL788" s="3">
        <v>0</v>
      </c>
      <c r="AM788" s="3">
        <v>0</v>
      </c>
      <c r="AN788" s="3">
        <v>85509</v>
      </c>
      <c r="AO788" s="3">
        <v>0</v>
      </c>
      <c r="AP788" s="3">
        <v>0</v>
      </c>
      <c r="AQ788" s="3">
        <v>4969</v>
      </c>
      <c r="AR788" s="3">
        <v>5216</v>
      </c>
      <c r="AS788" s="3">
        <v>2925209</v>
      </c>
      <c r="AT788" s="2">
        <v>565.06799999999998</v>
      </c>
      <c r="AU788" s="2">
        <v>603.15200000000004</v>
      </c>
      <c r="AV788" s="5" t="s">
        <v>1746</v>
      </c>
      <c r="AW788" s="3">
        <v>108976</v>
      </c>
      <c r="AX788" s="3">
        <v>28320</v>
      </c>
      <c r="AY788" s="3">
        <v>2690</v>
      </c>
      <c r="AZ788" s="3">
        <v>1207</v>
      </c>
      <c r="BA788" s="3">
        <f t="shared" si="315"/>
        <v>6944</v>
      </c>
      <c r="BB788" s="3">
        <f t="shared" si="301"/>
        <v>4969</v>
      </c>
      <c r="BC788" s="3">
        <f t="shared" si="302"/>
        <v>5216</v>
      </c>
      <c r="BD788" s="3">
        <f t="shared" si="303"/>
        <v>6944</v>
      </c>
      <c r="BE788" s="3">
        <f t="shared" si="304"/>
        <v>2925209.64096</v>
      </c>
      <c r="BF788" s="3">
        <f t="shared" si="316"/>
        <v>2875868.64096</v>
      </c>
      <c r="BG788" s="2">
        <f t="shared" si="305"/>
        <v>565.05861857661682</v>
      </c>
      <c r="BH788" s="6">
        <f t="shared" si="306"/>
        <v>1.4999999999999999E-2</v>
      </c>
      <c r="BI788" s="3">
        <f t="shared" si="317"/>
        <v>1641404.9200831861</v>
      </c>
      <c r="BJ788" s="3">
        <f t="shared" si="307"/>
        <v>290440129.94838107</v>
      </c>
      <c r="BK788" s="3">
        <f t="shared" si="318"/>
        <v>36862008.051618934</v>
      </c>
      <c r="BL788" s="3">
        <f t="shared" si="319"/>
        <v>419423.50424586178</v>
      </c>
      <c r="BM788" s="3">
        <f t="shared" si="308"/>
        <v>5848.3976478027171</v>
      </c>
      <c r="BN788" s="3">
        <f t="shared" si="309"/>
        <v>2690</v>
      </c>
      <c r="BO788" s="3">
        <f t="shared" si="320"/>
        <v>8951.5926712344353</v>
      </c>
      <c r="BP788" s="3">
        <f t="shared" si="321"/>
        <v>416733.50424586178</v>
      </c>
      <c r="BQ788" s="3">
        <f t="shared" si="310"/>
        <v>180536228.63522908</v>
      </c>
      <c r="BR788" s="3">
        <f t="shared" si="322"/>
        <v>146765909.36477092</v>
      </c>
      <c r="BS788" s="3">
        <f t="shared" si="323"/>
        <v>22975.239159979967</v>
      </c>
      <c r="BT788" s="3">
        <f t="shared" si="311"/>
        <v>71.62</v>
      </c>
      <c r="BU788" s="3">
        <f t="shared" si="312"/>
        <v>1207</v>
      </c>
      <c r="BV788" s="3">
        <f t="shared" si="313"/>
        <v>490.35159070097404</v>
      </c>
      <c r="BW788" s="3">
        <f t="shared" si="324"/>
        <v>31202.0988903785</v>
      </c>
      <c r="BX788" s="3">
        <f t="shared" si="314"/>
        <v>447935.60313624027</v>
      </c>
      <c r="BY788" s="3">
        <f t="shared" si="325"/>
        <v>0</v>
      </c>
    </row>
    <row r="789" spans="1:77" x14ac:dyDescent="0.25">
      <c r="A789">
        <v>15915</v>
      </c>
      <c r="B789" t="s">
        <v>847</v>
      </c>
      <c r="C789" s="37">
        <v>42779.493055555555</v>
      </c>
      <c r="D789" s="5" t="s">
        <v>75</v>
      </c>
      <c r="E789" s="2">
        <v>92865.593999999997</v>
      </c>
      <c r="F789" s="2">
        <v>6289.393</v>
      </c>
      <c r="G789" s="2">
        <v>4425.3</v>
      </c>
      <c r="H789" s="2">
        <v>60.251999999999903</v>
      </c>
      <c r="I789" s="2">
        <v>0</v>
      </c>
      <c r="J789" s="2">
        <v>0</v>
      </c>
      <c r="K789" s="2">
        <v>0</v>
      </c>
      <c r="L789" s="2">
        <v>4265.22</v>
      </c>
      <c r="M789" s="2">
        <v>4958.21</v>
      </c>
      <c r="N789" s="2">
        <v>55211</v>
      </c>
      <c r="O789" s="2">
        <v>15</v>
      </c>
      <c r="P789" s="2">
        <v>6627.4</v>
      </c>
      <c r="Q789" s="2">
        <v>0</v>
      </c>
      <c r="R789" s="3">
        <v>7857858</v>
      </c>
      <c r="S789" s="3">
        <v>0</v>
      </c>
      <c r="T789" s="3">
        <v>-480178</v>
      </c>
      <c r="U789" s="3">
        <v>-18555</v>
      </c>
      <c r="V789" s="3">
        <v>320689</v>
      </c>
      <c r="W789" s="3">
        <v>6336251</v>
      </c>
      <c r="X789" s="3">
        <v>3672242</v>
      </c>
      <c r="Y789" s="4">
        <v>1</v>
      </c>
      <c r="Z789" s="4">
        <v>1.1100000000000001</v>
      </c>
      <c r="AA789" s="5" t="s">
        <v>76</v>
      </c>
      <c r="AB789" s="3">
        <v>12731335</v>
      </c>
      <c r="AC789" s="3">
        <v>149749897</v>
      </c>
      <c r="AD789" s="2">
        <v>62550.742887699998</v>
      </c>
      <c r="AE789" s="3">
        <v>8089541309</v>
      </c>
      <c r="AF789" s="3">
        <v>446059037</v>
      </c>
      <c r="AG789" s="3">
        <v>0</v>
      </c>
      <c r="AH789" s="3">
        <v>463901398</v>
      </c>
      <c r="AI789" s="4">
        <v>1.04</v>
      </c>
      <c r="AJ789" s="3">
        <v>42731947696</v>
      </c>
      <c r="AK789" s="3">
        <v>38219525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5140</v>
      </c>
      <c r="AR789" s="3">
        <v>5541</v>
      </c>
      <c r="AS789" s="3">
        <v>692001450</v>
      </c>
      <c r="AT789" s="2">
        <v>127130.859</v>
      </c>
      <c r="AU789" s="2">
        <v>127130.859</v>
      </c>
      <c r="AV789" s="5" t="s">
        <v>1323</v>
      </c>
      <c r="AW789" s="3">
        <v>0</v>
      </c>
      <c r="AX789" s="3">
        <v>0</v>
      </c>
      <c r="AY789" s="3">
        <v>0</v>
      </c>
      <c r="AZ789" s="3">
        <v>0</v>
      </c>
      <c r="BA789" s="3">
        <f t="shared" si="315"/>
        <v>5541</v>
      </c>
      <c r="BB789" s="3">
        <f t="shared" si="301"/>
        <v>5140</v>
      </c>
      <c r="BC789" s="3">
        <f t="shared" si="302"/>
        <v>5541</v>
      </c>
      <c r="BD789" s="3">
        <f t="shared" si="303"/>
        <v>5541</v>
      </c>
      <c r="BE789" s="3">
        <f t="shared" si="304"/>
        <v>692001450.43519998</v>
      </c>
      <c r="BF789" s="3">
        <f t="shared" si="316"/>
        <v>677966830.43519998</v>
      </c>
      <c r="BG789" s="2">
        <f t="shared" si="305"/>
        <v>127127.38004487193</v>
      </c>
      <c r="BH789" s="6">
        <f t="shared" si="306"/>
        <v>1.4999999999999999E-2</v>
      </c>
      <c r="BI789" s="3">
        <f t="shared" si="317"/>
        <v>292005383.24301267</v>
      </c>
      <c r="BJ789" s="3">
        <f t="shared" si="307"/>
        <v>65343473343.064171</v>
      </c>
      <c r="BK789" s="3">
        <f t="shared" si="318"/>
        <v>0</v>
      </c>
      <c r="BL789" s="3">
        <f t="shared" si="319"/>
        <v>0</v>
      </c>
      <c r="BM789" s="3">
        <f t="shared" si="308"/>
        <v>0</v>
      </c>
      <c r="BN789" s="3">
        <f t="shared" si="309"/>
        <v>0</v>
      </c>
      <c r="BO789" s="3">
        <f t="shared" si="320"/>
        <v>0</v>
      </c>
      <c r="BP789" s="3">
        <f t="shared" si="321"/>
        <v>0</v>
      </c>
      <c r="BQ789" s="3">
        <f t="shared" si="310"/>
        <v>40617197924.336578</v>
      </c>
      <c r="BR789" s="3">
        <f t="shared" si="322"/>
        <v>2114749771.6634216</v>
      </c>
      <c r="BS789" s="3">
        <f t="shared" si="323"/>
        <v>0</v>
      </c>
      <c r="BT789" s="3">
        <f t="shared" si="311"/>
        <v>0</v>
      </c>
      <c r="BU789" s="3">
        <f t="shared" si="312"/>
        <v>0</v>
      </c>
      <c r="BV789" s="3">
        <f t="shared" si="313"/>
        <v>0</v>
      </c>
      <c r="BW789" s="3">
        <f t="shared" si="324"/>
        <v>0</v>
      </c>
      <c r="BX789" s="3">
        <f t="shared" si="314"/>
        <v>0</v>
      </c>
      <c r="BY789" s="3">
        <f t="shared" si="325"/>
        <v>264681973.4752</v>
      </c>
    </row>
    <row r="790" spans="1:77" x14ac:dyDescent="0.25">
      <c r="A790">
        <v>244905</v>
      </c>
      <c r="B790" t="s">
        <v>847</v>
      </c>
      <c r="C790" s="37">
        <v>42779.493055555555</v>
      </c>
      <c r="D790" s="5" t="s">
        <v>75</v>
      </c>
      <c r="E790" s="2">
        <v>171</v>
      </c>
      <c r="F790" s="2">
        <v>23</v>
      </c>
      <c r="G790" s="2">
        <v>10</v>
      </c>
      <c r="H790" s="2">
        <v>0</v>
      </c>
      <c r="I790" s="2">
        <v>0</v>
      </c>
      <c r="J790" s="2">
        <v>0</v>
      </c>
      <c r="K790" s="2">
        <v>0</v>
      </c>
      <c r="L790" s="2">
        <v>19</v>
      </c>
      <c r="M790" s="2">
        <v>5</v>
      </c>
      <c r="N790" s="2">
        <v>87</v>
      </c>
      <c r="O790" s="2">
        <v>0</v>
      </c>
      <c r="P790" s="2">
        <v>1</v>
      </c>
      <c r="Q790" s="2">
        <v>0</v>
      </c>
      <c r="R790" s="3">
        <v>14850</v>
      </c>
      <c r="S790" s="3">
        <v>0</v>
      </c>
      <c r="T790" s="3">
        <v>-447</v>
      </c>
      <c r="U790" s="3">
        <v>-18</v>
      </c>
      <c r="V790" s="3">
        <v>0</v>
      </c>
      <c r="W790" s="3">
        <v>4046</v>
      </c>
      <c r="X790" s="3">
        <v>732</v>
      </c>
      <c r="Y790" s="4">
        <v>1</v>
      </c>
      <c r="Z790" s="4">
        <v>1.07</v>
      </c>
      <c r="AA790" s="5" t="s">
        <v>75</v>
      </c>
      <c r="AB790" s="3">
        <v>47664</v>
      </c>
      <c r="AC790" s="3">
        <v>523960</v>
      </c>
      <c r="AD790" s="2">
        <v>86.107424800000004</v>
      </c>
      <c r="AE790" s="3">
        <v>12983781</v>
      </c>
      <c r="AF790" s="3">
        <v>957139</v>
      </c>
      <c r="AG790" s="3">
        <v>105286</v>
      </c>
      <c r="AH790" s="3">
        <v>1119853</v>
      </c>
      <c r="AI790" s="4">
        <v>1.17</v>
      </c>
      <c r="AJ790" s="3">
        <v>39717196</v>
      </c>
      <c r="AK790" s="3">
        <v>78169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5140</v>
      </c>
      <c r="AR790" s="3">
        <v>5395</v>
      </c>
      <c r="AS790" s="3">
        <v>1839778</v>
      </c>
      <c r="AT790" s="2">
        <v>345.97300000000001</v>
      </c>
      <c r="AV790" s="5" t="s">
        <v>1968</v>
      </c>
      <c r="BA790" s="3">
        <f t="shared" si="315"/>
        <v>7322</v>
      </c>
      <c r="BB790" s="3">
        <f t="shared" si="301"/>
        <v>5140</v>
      </c>
      <c r="BC790" s="3">
        <f t="shared" si="302"/>
        <v>5395</v>
      </c>
      <c r="BD790" s="3">
        <f t="shared" si="303"/>
        <v>7322</v>
      </c>
      <c r="BE790" s="3">
        <f t="shared" si="304"/>
        <v>1839778.5</v>
      </c>
      <c r="BF790" s="3">
        <f t="shared" si="316"/>
        <v>1821329.5</v>
      </c>
      <c r="BG790" s="2">
        <f t="shared" si="305"/>
        <v>345.97004508606108</v>
      </c>
      <c r="BH790" s="6">
        <f t="shared" si="306"/>
        <v>1.4999999999999999E-2</v>
      </c>
      <c r="BI790" s="3">
        <f t="shared" si="317"/>
        <v>2218552.5836685267</v>
      </c>
      <c r="BJ790" s="3">
        <f t="shared" si="307"/>
        <v>271508578.09657681</v>
      </c>
      <c r="BK790" s="3">
        <f t="shared" si="318"/>
        <v>0</v>
      </c>
      <c r="BL790" s="3">
        <f t="shared" si="319"/>
        <v>0</v>
      </c>
      <c r="BM790" s="3">
        <f t="shared" si="308"/>
        <v>0</v>
      </c>
      <c r="BN790" s="3">
        <f t="shared" si="309"/>
        <v>0</v>
      </c>
      <c r="BO790" s="3">
        <f t="shared" si="320"/>
        <v>0</v>
      </c>
      <c r="BP790" s="3">
        <f t="shared" si="321"/>
        <v>0</v>
      </c>
      <c r="BQ790" s="3">
        <f t="shared" si="310"/>
        <v>168768464.40049863</v>
      </c>
      <c r="BR790" s="3">
        <f t="shared" si="322"/>
        <v>0</v>
      </c>
      <c r="BS790" s="3">
        <f t="shared" si="323"/>
        <v>0</v>
      </c>
      <c r="BT790" s="3">
        <f t="shared" si="311"/>
        <v>0</v>
      </c>
      <c r="BU790" s="3">
        <f t="shared" si="312"/>
        <v>0</v>
      </c>
      <c r="BV790" s="3">
        <f t="shared" si="313"/>
        <v>0</v>
      </c>
      <c r="BW790" s="3">
        <f t="shared" si="324"/>
        <v>0</v>
      </c>
      <c r="BX790" s="3">
        <f t="shared" si="314"/>
        <v>0</v>
      </c>
      <c r="BY790" s="3">
        <f t="shared" si="325"/>
        <v>1442606.54</v>
      </c>
    </row>
    <row r="791" spans="1:77" x14ac:dyDescent="0.25">
      <c r="A791">
        <v>61911</v>
      </c>
      <c r="B791" t="s">
        <v>848</v>
      </c>
      <c r="C791" s="37">
        <v>42779.493055555555</v>
      </c>
      <c r="D791" s="5" t="s">
        <v>75</v>
      </c>
      <c r="E791" s="2">
        <v>19283.802</v>
      </c>
      <c r="F791" s="2">
        <v>1940.46</v>
      </c>
      <c r="G791" s="2">
        <v>81.679000000000002</v>
      </c>
      <c r="H791" s="2">
        <v>12.146000000000001</v>
      </c>
      <c r="I791" s="2">
        <v>0</v>
      </c>
      <c r="J791" s="2">
        <v>0</v>
      </c>
      <c r="K791" s="2">
        <v>0</v>
      </c>
      <c r="L791" s="2">
        <v>777.77700000000004</v>
      </c>
      <c r="M791" s="2">
        <v>1035.308</v>
      </c>
      <c r="N791" s="2">
        <v>5104.9340000000002</v>
      </c>
      <c r="O791" s="2">
        <v>2.738</v>
      </c>
      <c r="P791" s="2">
        <v>962.12099999999998</v>
      </c>
      <c r="Q791" s="2">
        <v>0</v>
      </c>
      <c r="R791" s="3">
        <v>1586049</v>
      </c>
      <c r="S791" s="3">
        <v>0</v>
      </c>
      <c r="T791" s="3">
        <v>-135967</v>
      </c>
      <c r="U791" s="3">
        <v>-5254</v>
      </c>
      <c r="V791" s="3">
        <v>81638</v>
      </c>
      <c r="W791" s="3">
        <v>3069980</v>
      </c>
      <c r="X791" s="3">
        <v>533111</v>
      </c>
      <c r="Y791" s="4">
        <v>1</v>
      </c>
      <c r="Z791" s="4">
        <v>1.1100000000000001</v>
      </c>
      <c r="AA791" s="5" t="s">
        <v>75</v>
      </c>
      <c r="AB791" s="3">
        <v>2643176</v>
      </c>
      <c r="AC791" s="3">
        <v>10020125</v>
      </c>
      <c r="AD791" s="2">
        <v>4118.6238666999998</v>
      </c>
      <c r="AE791" s="3">
        <v>604993424</v>
      </c>
      <c r="AF791" s="3">
        <v>142605908</v>
      </c>
      <c r="AG791" s="3">
        <v>0</v>
      </c>
      <c r="AH791" s="3">
        <v>148310144</v>
      </c>
      <c r="AI791" s="4">
        <v>1.04</v>
      </c>
      <c r="AJ791" s="3">
        <v>12099913749</v>
      </c>
      <c r="AK791" s="3">
        <v>7785888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5140</v>
      </c>
      <c r="AR791" s="3">
        <v>5541</v>
      </c>
      <c r="AS791" s="3">
        <v>135700532</v>
      </c>
      <c r="AT791" s="2">
        <v>24583.679</v>
      </c>
      <c r="AU791" s="2">
        <v>24583.679</v>
      </c>
      <c r="AV791" s="5" t="s">
        <v>1323</v>
      </c>
      <c r="AW791" s="3">
        <v>0</v>
      </c>
      <c r="AX791" s="3">
        <v>0</v>
      </c>
      <c r="AY791" s="3">
        <v>0</v>
      </c>
      <c r="AZ791" s="3">
        <v>0</v>
      </c>
      <c r="BA791" s="3">
        <f t="shared" si="315"/>
        <v>5541</v>
      </c>
      <c r="BB791" s="3">
        <f t="shared" si="301"/>
        <v>5140</v>
      </c>
      <c r="BC791" s="3">
        <f t="shared" si="302"/>
        <v>5541</v>
      </c>
      <c r="BD791" s="3">
        <f t="shared" si="303"/>
        <v>5541</v>
      </c>
      <c r="BE791" s="3">
        <f t="shared" si="304"/>
        <v>135700530.37289</v>
      </c>
      <c r="BF791" s="3">
        <f t="shared" si="316"/>
        <v>131098830.37289</v>
      </c>
      <c r="BG791" s="2">
        <f t="shared" si="305"/>
        <v>24582.693553833891</v>
      </c>
      <c r="BH791" s="6">
        <f t="shared" si="306"/>
        <v>1.4999999999999999E-2</v>
      </c>
      <c r="BI791" s="3">
        <f t="shared" si="317"/>
        <v>67797136.315445021</v>
      </c>
      <c r="BJ791" s="3">
        <f t="shared" si="307"/>
        <v>12635504486.67062</v>
      </c>
      <c r="BK791" s="3">
        <f t="shared" si="318"/>
        <v>0</v>
      </c>
      <c r="BL791" s="3">
        <f t="shared" si="319"/>
        <v>0</v>
      </c>
      <c r="BM791" s="3">
        <f t="shared" si="308"/>
        <v>0</v>
      </c>
      <c r="BN791" s="3">
        <f t="shared" si="309"/>
        <v>0</v>
      </c>
      <c r="BO791" s="3">
        <f t="shared" si="320"/>
        <v>0</v>
      </c>
      <c r="BP791" s="3">
        <f t="shared" si="321"/>
        <v>0</v>
      </c>
      <c r="BQ791" s="3">
        <f t="shared" si="310"/>
        <v>7854170590.4499283</v>
      </c>
      <c r="BR791" s="3">
        <f t="shared" si="322"/>
        <v>4245743158.5500717</v>
      </c>
      <c r="BS791" s="3">
        <f t="shared" si="323"/>
        <v>0</v>
      </c>
      <c r="BT791" s="3">
        <f t="shared" si="311"/>
        <v>0</v>
      </c>
      <c r="BU791" s="3">
        <f t="shared" si="312"/>
        <v>0</v>
      </c>
      <c r="BV791" s="3">
        <f t="shared" si="313"/>
        <v>0</v>
      </c>
      <c r="BW791" s="3">
        <f t="shared" si="324"/>
        <v>0</v>
      </c>
      <c r="BX791" s="3">
        <f t="shared" si="314"/>
        <v>0</v>
      </c>
      <c r="BY791" s="3">
        <f t="shared" si="325"/>
        <v>14701392.882890001</v>
      </c>
    </row>
    <row r="792" spans="1:77" x14ac:dyDescent="0.25">
      <c r="A792">
        <v>57809</v>
      </c>
      <c r="B792" t="s">
        <v>849</v>
      </c>
      <c r="C792" s="37">
        <v>42776.52847222222</v>
      </c>
      <c r="D792" s="5" t="s">
        <v>76</v>
      </c>
      <c r="E792" s="2">
        <v>158.39599999999999</v>
      </c>
      <c r="F792" s="2">
        <v>0.21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205</v>
      </c>
      <c r="O792" s="2">
        <v>0</v>
      </c>
      <c r="P792" s="2">
        <v>49.536000000000001</v>
      </c>
      <c r="Q792" s="2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32025</v>
      </c>
      <c r="Y792" s="4">
        <v>0</v>
      </c>
      <c r="Z792" s="4">
        <v>1</v>
      </c>
      <c r="AA792" s="5" t="s">
        <v>75</v>
      </c>
      <c r="AB792" s="3">
        <v>0</v>
      </c>
      <c r="AC792" s="3">
        <v>0</v>
      </c>
      <c r="AD792" s="2">
        <v>0</v>
      </c>
      <c r="AE792" s="3">
        <v>0</v>
      </c>
      <c r="AF792" s="3">
        <v>0</v>
      </c>
      <c r="AG792" s="3">
        <v>0</v>
      </c>
      <c r="AH792" s="3">
        <v>0</v>
      </c>
      <c r="AI792" s="4">
        <v>0</v>
      </c>
      <c r="AJ792" s="3">
        <v>0</v>
      </c>
      <c r="AK792" s="3">
        <v>60972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5050</v>
      </c>
      <c r="AR792" s="3">
        <v>5334</v>
      </c>
      <c r="AS792" s="3">
        <v>1322478</v>
      </c>
      <c r="AT792" s="2">
        <v>254.91200000000001</v>
      </c>
      <c r="AV792" s="5" t="s">
        <v>2031</v>
      </c>
      <c r="AX792" s="3">
        <v>0</v>
      </c>
      <c r="AZ792" s="3">
        <v>0</v>
      </c>
      <c r="BA792" s="3">
        <f t="shared" si="315"/>
        <v>6465</v>
      </c>
      <c r="BB792" s="3">
        <f t="shared" si="301"/>
        <v>5050</v>
      </c>
      <c r="BC792" s="3">
        <f t="shared" si="302"/>
        <v>5335</v>
      </c>
      <c r="BD792" s="3">
        <f t="shared" si="303"/>
        <v>6465</v>
      </c>
      <c r="BE792" s="3">
        <f t="shared" si="304"/>
        <v>1322477.814</v>
      </c>
      <c r="BF792" s="3">
        <f t="shared" si="316"/>
        <v>1322477.814</v>
      </c>
      <c r="BG792" s="2">
        <f t="shared" si="305"/>
        <v>254.88196012489908</v>
      </c>
      <c r="BH792" s="6">
        <f t="shared" si="306"/>
        <v>1.4999999999999999E-2</v>
      </c>
      <c r="BI792" s="3">
        <f t="shared" si="317"/>
        <v>0</v>
      </c>
      <c r="BJ792" s="3">
        <f t="shared" si="307"/>
        <v>131009327.50419813</v>
      </c>
      <c r="BK792" s="3">
        <f t="shared" si="318"/>
        <v>0</v>
      </c>
      <c r="BL792" s="3">
        <f t="shared" si="319"/>
        <v>0</v>
      </c>
      <c r="BM792" s="3">
        <f t="shared" si="308"/>
        <v>0</v>
      </c>
      <c r="BN792" s="3">
        <f t="shared" si="309"/>
        <v>0</v>
      </c>
      <c r="BO792" s="3">
        <f t="shared" si="320"/>
        <v>0</v>
      </c>
      <c r="BP792" s="3">
        <f t="shared" si="321"/>
        <v>0</v>
      </c>
      <c r="BQ792" s="3">
        <f t="shared" si="310"/>
        <v>81434786.259905249</v>
      </c>
      <c r="BR792" s="3">
        <f t="shared" si="322"/>
        <v>0</v>
      </c>
      <c r="BS792" s="3">
        <f t="shared" si="323"/>
        <v>0</v>
      </c>
      <c r="BT792" s="3">
        <f t="shared" si="311"/>
        <v>0</v>
      </c>
      <c r="BU792" s="3">
        <f t="shared" si="312"/>
        <v>0</v>
      </c>
      <c r="BV792" s="3">
        <f t="shared" si="313"/>
        <v>0</v>
      </c>
      <c r="BW792" s="3">
        <f t="shared" si="324"/>
        <v>0</v>
      </c>
      <c r="BX792" s="3">
        <f t="shared" si="314"/>
        <v>0</v>
      </c>
      <c r="BY792" s="3">
        <f t="shared" si="325"/>
        <v>1322477.814</v>
      </c>
    </row>
    <row r="793" spans="1:77" x14ac:dyDescent="0.25">
      <c r="A793">
        <v>57827</v>
      </c>
      <c r="B793" t="s">
        <v>850</v>
      </c>
      <c r="C793" s="37">
        <v>42776.52847222222</v>
      </c>
      <c r="D793" s="5" t="s">
        <v>76</v>
      </c>
      <c r="E793" s="2">
        <v>648.59</v>
      </c>
      <c r="F793" s="2">
        <v>24.721</v>
      </c>
      <c r="G793" s="2">
        <v>16.117999999999999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748.38</v>
      </c>
      <c r="O793" s="2">
        <v>0</v>
      </c>
      <c r="P793" s="2">
        <v>215.267</v>
      </c>
      <c r="Q793" s="2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139170</v>
      </c>
      <c r="Y793" s="4">
        <v>0</v>
      </c>
      <c r="Z793" s="4">
        <v>1</v>
      </c>
      <c r="AA793" s="5" t="s">
        <v>75</v>
      </c>
      <c r="AB793" s="3">
        <v>0</v>
      </c>
      <c r="AC793" s="3">
        <v>0</v>
      </c>
      <c r="AD793" s="2">
        <v>0</v>
      </c>
      <c r="AE793" s="3">
        <v>0</v>
      </c>
      <c r="AF793" s="3">
        <v>0</v>
      </c>
      <c r="AG793" s="3">
        <v>0</v>
      </c>
      <c r="AH793" s="3">
        <v>0</v>
      </c>
      <c r="AI793" s="4">
        <v>0</v>
      </c>
      <c r="AJ793" s="3">
        <v>0</v>
      </c>
      <c r="AK793" s="3">
        <v>278186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5050</v>
      </c>
      <c r="AR793" s="3">
        <v>5334</v>
      </c>
      <c r="AS793" s="3">
        <v>5574403</v>
      </c>
      <c r="AT793" s="2">
        <v>1074.4860000000001</v>
      </c>
      <c r="AV793" s="5" t="s">
        <v>2031</v>
      </c>
      <c r="AX793" s="3">
        <v>0</v>
      </c>
      <c r="AZ793" s="3">
        <v>0</v>
      </c>
      <c r="BA793" s="3">
        <f t="shared" si="315"/>
        <v>6465</v>
      </c>
      <c r="BB793" s="3">
        <f t="shared" si="301"/>
        <v>5050</v>
      </c>
      <c r="BC793" s="3">
        <f t="shared" si="302"/>
        <v>5335</v>
      </c>
      <c r="BD793" s="3">
        <f t="shared" si="303"/>
        <v>6465</v>
      </c>
      <c r="BE793" s="3">
        <f t="shared" si="304"/>
        <v>5574404.2275</v>
      </c>
      <c r="BF793" s="3">
        <f t="shared" si="316"/>
        <v>5574404.2275</v>
      </c>
      <c r="BG793" s="2">
        <f t="shared" si="305"/>
        <v>1074.3583453670883</v>
      </c>
      <c r="BH793" s="6">
        <f t="shared" si="306"/>
        <v>1.4999999999999999E-2</v>
      </c>
      <c r="BI793" s="3">
        <f t="shared" si="317"/>
        <v>0</v>
      </c>
      <c r="BJ793" s="3">
        <f t="shared" si="307"/>
        <v>552220189.51868343</v>
      </c>
      <c r="BK793" s="3">
        <f t="shared" si="318"/>
        <v>0</v>
      </c>
      <c r="BL793" s="3">
        <f t="shared" si="319"/>
        <v>0</v>
      </c>
      <c r="BM793" s="3">
        <f t="shared" si="308"/>
        <v>0</v>
      </c>
      <c r="BN793" s="3">
        <f t="shared" si="309"/>
        <v>0</v>
      </c>
      <c r="BO793" s="3">
        <f t="shared" si="320"/>
        <v>0</v>
      </c>
      <c r="BP793" s="3">
        <f t="shared" si="321"/>
        <v>0</v>
      </c>
      <c r="BQ793" s="3">
        <f t="shared" si="310"/>
        <v>343257491.34478474</v>
      </c>
      <c r="BR793" s="3">
        <f t="shared" si="322"/>
        <v>0</v>
      </c>
      <c r="BS793" s="3">
        <f t="shared" si="323"/>
        <v>0</v>
      </c>
      <c r="BT793" s="3">
        <f t="shared" si="311"/>
        <v>0</v>
      </c>
      <c r="BU793" s="3">
        <f t="shared" si="312"/>
        <v>0</v>
      </c>
      <c r="BV793" s="3">
        <f t="shared" si="313"/>
        <v>0</v>
      </c>
      <c r="BW793" s="3">
        <f t="shared" si="324"/>
        <v>0</v>
      </c>
      <c r="BX793" s="3">
        <f t="shared" si="314"/>
        <v>0</v>
      </c>
      <c r="BY793" s="3">
        <f t="shared" si="325"/>
        <v>5574404.2275</v>
      </c>
    </row>
    <row r="794" spans="1:77" x14ac:dyDescent="0.25">
      <c r="A794">
        <v>69902</v>
      </c>
      <c r="B794" t="s">
        <v>851</v>
      </c>
      <c r="C794" s="37">
        <v>42776.52847222222</v>
      </c>
      <c r="D794" s="5" t="s">
        <v>75</v>
      </c>
      <c r="E794" s="2">
        <v>245.45500000000001</v>
      </c>
      <c r="F794" s="2">
        <v>5.5939999999999896</v>
      </c>
      <c r="G794" s="2">
        <v>18.812000000000001</v>
      </c>
      <c r="H794" s="2">
        <v>0</v>
      </c>
      <c r="I794" s="2">
        <v>0</v>
      </c>
      <c r="J794" s="2">
        <v>0</v>
      </c>
      <c r="K794" s="2">
        <v>0</v>
      </c>
      <c r="L794" s="2">
        <v>18.170999999999999</v>
      </c>
      <c r="M794" s="2">
        <v>13.265999999999901</v>
      </c>
      <c r="N794" s="2">
        <v>214.75200000000001</v>
      </c>
      <c r="O794" s="2">
        <v>0</v>
      </c>
      <c r="P794" s="2">
        <v>2.9809999999999999</v>
      </c>
      <c r="Q794" s="2">
        <v>0</v>
      </c>
      <c r="R794" s="3">
        <v>22320</v>
      </c>
      <c r="S794" s="3">
        <v>0</v>
      </c>
      <c r="T794" s="3">
        <v>-2410</v>
      </c>
      <c r="U794" s="3">
        <v>-94</v>
      </c>
      <c r="V794" s="3">
        <v>0</v>
      </c>
      <c r="W794" s="3">
        <v>31236</v>
      </c>
      <c r="X794" s="3">
        <v>2497</v>
      </c>
      <c r="Y794" s="4">
        <v>1</v>
      </c>
      <c r="Z794" s="4">
        <v>1.08</v>
      </c>
      <c r="AA794" s="5" t="s">
        <v>76</v>
      </c>
      <c r="AB794" s="3">
        <v>57750</v>
      </c>
      <c r="AC794" s="3">
        <v>1499395</v>
      </c>
      <c r="AD794" s="2">
        <v>615.54179550000003</v>
      </c>
      <c r="AE794" s="3">
        <v>78405888</v>
      </c>
      <c r="AF794" s="3">
        <v>2261156</v>
      </c>
      <c r="AG794" s="3">
        <v>248728</v>
      </c>
      <c r="AH794" s="3">
        <v>2645553</v>
      </c>
      <c r="AI794" s="4">
        <v>1.17</v>
      </c>
      <c r="AJ794" s="3">
        <v>214437930</v>
      </c>
      <c r="AK794" s="3">
        <v>106619</v>
      </c>
      <c r="AL794" s="3">
        <v>0</v>
      </c>
      <c r="AM794" s="3">
        <v>0</v>
      </c>
      <c r="AN794" s="3">
        <v>142596</v>
      </c>
      <c r="AO794" s="3">
        <v>0</v>
      </c>
      <c r="AP794" s="3">
        <v>0</v>
      </c>
      <c r="AQ794" s="3">
        <v>5140</v>
      </c>
      <c r="AR794" s="3">
        <v>5432</v>
      </c>
      <c r="AS794" s="3">
        <v>2907879</v>
      </c>
      <c r="AT794" s="2">
        <v>540.86400000000003</v>
      </c>
      <c r="AU794" s="2">
        <v>550.91600000000005</v>
      </c>
      <c r="AV794" s="5" t="s">
        <v>1488</v>
      </c>
      <c r="AW794" s="3">
        <v>0</v>
      </c>
      <c r="AX794" s="3">
        <v>36977</v>
      </c>
      <c r="AY794" s="3">
        <v>0</v>
      </c>
      <c r="AZ794" s="3">
        <v>1632</v>
      </c>
      <c r="BA794" s="3">
        <f t="shared" si="315"/>
        <v>8375</v>
      </c>
      <c r="BB794" s="3">
        <f t="shared" si="301"/>
        <v>5140</v>
      </c>
      <c r="BC794" s="3">
        <f t="shared" si="302"/>
        <v>5432</v>
      </c>
      <c r="BD794" s="3">
        <f t="shared" si="303"/>
        <v>8375</v>
      </c>
      <c r="BE794" s="3">
        <f t="shared" si="304"/>
        <v>2907877.3112500003</v>
      </c>
      <c r="BF794" s="3">
        <f t="shared" si="316"/>
        <v>2856731.3112500003</v>
      </c>
      <c r="BG794" s="2">
        <f t="shared" si="305"/>
        <v>540.84606393828119</v>
      </c>
      <c r="BH794" s="6">
        <f t="shared" si="306"/>
        <v>1.4999999999999999E-2</v>
      </c>
      <c r="BI794" s="3">
        <f t="shared" si="317"/>
        <v>1261567.1254394297</v>
      </c>
      <c r="BJ794" s="3">
        <f t="shared" si="307"/>
        <v>277994876.86427653</v>
      </c>
      <c r="BK794" s="3">
        <f t="shared" si="318"/>
        <v>0</v>
      </c>
      <c r="BL794" s="3">
        <f t="shared" si="319"/>
        <v>0</v>
      </c>
      <c r="BM794" s="3">
        <f t="shared" si="308"/>
        <v>0</v>
      </c>
      <c r="BN794" s="3">
        <f t="shared" si="309"/>
        <v>0</v>
      </c>
      <c r="BO794" s="3">
        <f t="shared" si="320"/>
        <v>0</v>
      </c>
      <c r="BP794" s="3">
        <f t="shared" si="321"/>
        <v>0</v>
      </c>
      <c r="BQ794" s="3">
        <f t="shared" si="310"/>
        <v>172800317.42828083</v>
      </c>
      <c r="BR794" s="3">
        <f t="shared" si="322"/>
        <v>41637612.57171917</v>
      </c>
      <c r="BS794" s="3">
        <f t="shared" si="323"/>
        <v>48295.747397573577</v>
      </c>
      <c r="BT794" s="3">
        <f t="shared" si="311"/>
        <v>370.59020295523277</v>
      </c>
      <c r="BU794" s="3">
        <f t="shared" si="312"/>
        <v>1632</v>
      </c>
      <c r="BV794" s="3">
        <f t="shared" si="313"/>
        <v>2603.1534412292635</v>
      </c>
      <c r="BW794" s="3">
        <f t="shared" si="324"/>
        <v>44060.593956344324</v>
      </c>
      <c r="BX794" s="3">
        <f t="shared" si="314"/>
        <v>44060.593956344324</v>
      </c>
      <c r="BY794" s="3">
        <f t="shared" si="325"/>
        <v>763498.01125000045</v>
      </c>
    </row>
    <row r="795" spans="1:77" x14ac:dyDescent="0.25">
      <c r="A795">
        <v>235904</v>
      </c>
      <c r="B795" t="s">
        <v>852</v>
      </c>
      <c r="C795" s="37">
        <v>42779.493055555555</v>
      </c>
      <c r="D795" s="5" t="s">
        <v>75</v>
      </c>
      <c r="E795" s="2">
        <v>96.653000000000006</v>
      </c>
      <c r="F795" s="2">
        <v>9.8550000000000004</v>
      </c>
      <c r="G795" s="2">
        <v>1.65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5</v>
      </c>
      <c r="N795" s="2">
        <v>64.3</v>
      </c>
      <c r="O795" s="2">
        <v>0</v>
      </c>
      <c r="P795" s="2">
        <v>6.8</v>
      </c>
      <c r="Q795" s="2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17641</v>
      </c>
      <c r="X795" s="3">
        <v>4610</v>
      </c>
      <c r="Y795" s="4">
        <v>0.9133</v>
      </c>
      <c r="Z795" s="4">
        <v>1.07</v>
      </c>
      <c r="AA795" s="5" t="s">
        <v>75</v>
      </c>
      <c r="AB795" s="3">
        <v>104889</v>
      </c>
      <c r="AC795" s="3">
        <v>315665</v>
      </c>
      <c r="AD795" s="2">
        <v>270.47470070000003</v>
      </c>
      <c r="AE795" s="3">
        <v>33519031</v>
      </c>
      <c r="AF795" s="3">
        <v>2268268</v>
      </c>
      <c r="AG795" s="3">
        <v>91148</v>
      </c>
      <c r="AH795" s="3">
        <v>2508432</v>
      </c>
      <c r="AI795" s="4">
        <v>1.01</v>
      </c>
      <c r="AJ795" s="3">
        <v>222389600</v>
      </c>
      <c r="AK795" s="3">
        <v>39151</v>
      </c>
      <c r="AL795" s="3">
        <v>0</v>
      </c>
      <c r="AM795" s="3">
        <v>0</v>
      </c>
      <c r="AN795" s="3">
        <v>32000</v>
      </c>
      <c r="AO795" s="3">
        <v>0</v>
      </c>
      <c r="AP795" s="3">
        <v>0</v>
      </c>
      <c r="AQ795" s="3">
        <v>4694</v>
      </c>
      <c r="AR795" s="3">
        <v>4928</v>
      </c>
      <c r="AS795" s="3">
        <v>847940</v>
      </c>
      <c r="AT795" s="2">
        <v>172.679</v>
      </c>
      <c r="AU795" s="2">
        <v>172.679</v>
      </c>
      <c r="AV795" s="5" t="s">
        <v>1951</v>
      </c>
      <c r="AW795" s="3">
        <v>1324802</v>
      </c>
      <c r="AX795" s="3">
        <v>64920</v>
      </c>
      <c r="AY795" s="3">
        <v>20799</v>
      </c>
      <c r="AZ795" s="3">
        <v>2741</v>
      </c>
      <c r="BA795" s="3">
        <f t="shared" si="315"/>
        <v>6780</v>
      </c>
      <c r="BB795" s="3">
        <f t="shared" si="301"/>
        <v>4694</v>
      </c>
      <c r="BC795" s="3">
        <f t="shared" si="302"/>
        <v>4928</v>
      </c>
      <c r="BD795" s="3">
        <f t="shared" si="303"/>
        <v>6780</v>
      </c>
      <c r="BE795" s="3">
        <f t="shared" si="304"/>
        <v>847940.14</v>
      </c>
      <c r="BF795" s="3">
        <f t="shared" si="316"/>
        <v>830299.14</v>
      </c>
      <c r="BG795" s="2">
        <f t="shared" si="305"/>
        <v>172.6856145858695</v>
      </c>
      <c r="BH795" s="6">
        <f t="shared" si="306"/>
        <v>1.4999999999999999E-2</v>
      </c>
      <c r="BI795" s="3">
        <f t="shared" si="317"/>
        <v>229353.32136015949</v>
      </c>
      <c r="BJ795" s="3">
        <f t="shared" si="307"/>
        <v>88760405.897136927</v>
      </c>
      <c r="BK795" s="3">
        <f t="shared" si="318"/>
        <v>133629194.10286307</v>
      </c>
      <c r="BL795" s="3">
        <f t="shared" si="319"/>
        <v>1362954.1347676015</v>
      </c>
      <c r="BM795" s="3">
        <f t="shared" si="308"/>
        <v>5242.5551914298139</v>
      </c>
      <c r="BN795" s="3">
        <f t="shared" si="309"/>
        <v>20798.318148305538</v>
      </c>
      <c r="BO795" s="3">
        <f t="shared" si="320"/>
        <v>17387.169479803815</v>
      </c>
      <c r="BP795" s="3">
        <f t="shared" si="321"/>
        <v>1342155.8166192959</v>
      </c>
      <c r="BQ795" s="3">
        <f t="shared" si="310"/>
        <v>55173053.860185303</v>
      </c>
      <c r="BR795" s="3">
        <f t="shared" si="322"/>
        <v>167216546.1398147</v>
      </c>
      <c r="BS795" s="3">
        <f t="shared" si="323"/>
        <v>68534.921361213972</v>
      </c>
      <c r="BT795" s="3">
        <f t="shared" si="311"/>
        <v>130.94940590747052</v>
      </c>
      <c r="BU795" s="3">
        <f t="shared" si="312"/>
        <v>2741</v>
      </c>
      <c r="BV795" s="3">
        <f t="shared" si="313"/>
        <v>874.29816058750919</v>
      </c>
      <c r="BW795" s="3">
        <f t="shared" si="324"/>
        <v>64919.623200626476</v>
      </c>
      <c r="BX795" s="3">
        <f t="shared" si="314"/>
        <v>1407075.4398199224</v>
      </c>
      <c r="BY795" s="3">
        <f t="shared" si="325"/>
        <v>0</v>
      </c>
    </row>
    <row r="796" spans="1:77" x14ac:dyDescent="0.25">
      <c r="A796">
        <v>227804</v>
      </c>
      <c r="B796" t="s">
        <v>853</v>
      </c>
      <c r="C796" s="37">
        <v>42776.52847222222</v>
      </c>
      <c r="D796" s="5" t="s">
        <v>76</v>
      </c>
      <c r="E796" s="2">
        <v>875.48900000000003</v>
      </c>
      <c r="F796" s="2">
        <v>42.991999999999997</v>
      </c>
      <c r="G796" s="2">
        <v>43.75</v>
      </c>
      <c r="H796" s="2">
        <v>0</v>
      </c>
      <c r="I796" s="2">
        <v>0</v>
      </c>
      <c r="J796" s="2">
        <v>0</v>
      </c>
      <c r="K796" s="2">
        <v>0</v>
      </c>
      <c r="L796" s="2">
        <v>16.582999999999998</v>
      </c>
      <c r="M796" s="2">
        <v>4.8330000000000002</v>
      </c>
      <c r="N796" s="2">
        <v>386.5</v>
      </c>
      <c r="O796" s="2">
        <v>4.0000000000000001E-3</v>
      </c>
      <c r="P796" s="2">
        <v>154.988</v>
      </c>
      <c r="Q796" s="2">
        <v>0</v>
      </c>
      <c r="R796" s="3">
        <v>44397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100200</v>
      </c>
      <c r="Y796" s="4">
        <v>0</v>
      </c>
      <c r="Z796" s="4">
        <v>1</v>
      </c>
      <c r="AA796" s="5" t="s">
        <v>75</v>
      </c>
      <c r="AB796" s="3">
        <v>0</v>
      </c>
      <c r="AC796" s="3">
        <v>0</v>
      </c>
      <c r="AD796" s="2">
        <v>0</v>
      </c>
      <c r="AE796" s="3">
        <v>0</v>
      </c>
      <c r="AF796" s="3">
        <v>0</v>
      </c>
      <c r="AG796" s="3">
        <v>0</v>
      </c>
      <c r="AH796" s="3">
        <v>0</v>
      </c>
      <c r="AI796" s="4">
        <v>0</v>
      </c>
      <c r="AJ796" s="3">
        <v>0</v>
      </c>
      <c r="AK796" s="3">
        <v>342945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5050</v>
      </c>
      <c r="AR796" s="3">
        <v>5334</v>
      </c>
      <c r="AS796" s="3">
        <v>7041992</v>
      </c>
      <c r="AT796" s="2">
        <v>1348.8119999999999</v>
      </c>
      <c r="AV796" s="5" t="s">
        <v>2031</v>
      </c>
      <c r="AX796" s="3">
        <v>0</v>
      </c>
      <c r="AZ796" s="3">
        <v>0</v>
      </c>
      <c r="BA796" s="3">
        <f t="shared" si="315"/>
        <v>6465</v>
      </c>
      <c r="BB796" s="3">
        <f t="shared" si="301"/>
        <v>5050</v>
      </c>
      <c r="BC796" s="3">
        <f t="shared" si="302"/>
        <v>5335</v>
      </c>
      <c r="BD796" s="3">
        <f t="shared" si="303"/>
        <v>6465</v>
      </c>
      <c r="BE796" s="3">
        <f t="shared" si="304"/>
        <v>7041993.0742500005</v>
      </c>
      <c r="BF796" s="3">
        <f t="shared" si="316"/>
        <v>6997596.0742500005</v>
      </c>
      <c r="BG796" s="2">
        <f t="shared" si="305"/>
        <v>1348.6509827885393</v>
      </c>
      <c r="BH796" s="6">
        <f t="shared" si="306"/>
        <v>1.4999999999999999E-2</v>
      </c>
      <c r="BI796" s="3">
        <f t="shared" si="317"/>
        <v>0</v>
      </c>
      <c r="BJ796" s="3">
        <f t="shared" si="307"/>
        <v>693206605.15330923</v>
      </c>
      <c r="BK796" s="3">
        <f t="shared" si="318"/>
        <v>0</v>
      </c>
      <c r="BL796" s="3">
        <f t="shared" si="319"/>
        <v>0</v>
      </c>
      <c r="BM796" s="3">
        <f t="shared" si="308"/>
        <v>0</v>
      </c>
      <c r="BN796" s="3">
        <f t="shared" si="309"/>
        <v>0</v>
      </c>
      <c r="BO796" s="3">
        <f t="shared" si="320"/>
        <v>0</v>
      </c>
      <c r="BP796" s="3">
        <f t="shared" si="321"/>
        <v>0</v>
      </c>
      <c r="BQ796" s="3">
        <f t="shared" si="310"/>
        <v>430893989.0009383</v>
      </c>
      <c r="BR796" s="3">
        <f t="shared" si="322"/>
        <v>0</v>
      </c>
      <c r="BS796" s="3">
        <f t="shared" si="323"/>
        <v>0</v>
      </c>
      <c r="BT796" s="3">
        <f t="shared" si="311"/>
        <v>0</v>
      </c>
      <c r="BU796" s="3">
        <f t="shared" si="312"/>
        <v>0</v>
      </c>
      <c r="BV796" s="3">
        <f t="shared" si="313"/>
        <v>0</v>
      </c>
      <c r="BW796" s="3">
        <f t="shared" si="324"/>
        <v>0</v>
      </c>
      <c r="BX796" s="3">
        <f t="shared" si="314"/>
        <v>0</v>
      </c>
      <c r="BY796" s="3">
        <f t="shared" si="325"/>
        <v>7041993.0742500005</v>
      </c>
    </row>
    <row r="797" spans="1:77" x14ac:dyDescent="0.25">
      <c r="A797">
        <v>145907</v>
      </c>
      <c r="B797" t="s">
        <v>855</v>
      </c>
      <c r="C797" s="37">
        <v>42779.493055555555</v>
      </c>
      <c r="D797" s="5" t="s">
        <v>75</v>
      </c>
      <c r="E797" s="2">
        <v>156.25</v>
      </c>
      <c r="F797" s="2">
        <v>8.25</v>
      </c>
      <c r="G797" s="2">
        <v>15.5</v>
      </c>
      <c r="H797" s="2">
        <v>0</v>
      </c>
      <c r="I797" s="2">
        <v>0</v>
      </c>
      <c r="J797" s="2">
        <v>0</v>
      </c>
      <c r="K797" s="2">
        <v>0</v>
      </c>
      <c r="L797" s="2">
        <v>16</v>
      </c>
      <c r="M797" s="2">
        <v>7.75</v>
      </c>
      <c r="N797" s="2">
        <v>165</v>
      </c>
      <c r="O797" s="2">
        <v>0</v>
      </c>
      <c r="P797" s="2">
        <v>1.78</v>
      </c>
      <c r="Q797" s="2">
        <v>0</v>
      </c>
      <c r="R797" s="3">
        <v>13750</v>
      </c>
      <c r="S797" s="3">
        <v>0</v>
      </c>
      <c r="T797" s="3">
        <v>-1165</v>
      </c>
      <c r="U797" s="3">
        <v>-45</v>
      </c>
      <c r="V797" s="3">
        <v>0</v>
      </c>
      <c r="W797" s="3">
        <v>16901</v>
      </c>
      <c r="X797" s="3">
        <v>1298</v>
      </c>
      <c r="Y797" s="4">
        <v>1</v>
      </c>
      <c r="Z797" s="4">
        <v>1.06</v>
      </c>
      <c r="AA797" s="5" t="s">
        <v>75</v>
      </c>
      <c r="AB797" s="3">
        <v>144558</v>
      </c>
      <c r="AC797" s="3">
        <v>1232021</v>
      </c>
      <c r="AD797" s="2">
        <v>505.21972829999999</v>
      </c>
      <c r="AE797" s="3">
        <v>80414933</v>
      </c>
      <c r="AF797" s="3">
        <v>903218</v>
      </c>
      <c r="AG797" s="3">
        <v>0</v>
      </c>
      <c r="AH797" s="3">
        <v>939347</v>
      </c>
      <c r="AI797" s="4">
        <v>1.04</v>
      </c>
      <c r="AJ797" s="3">
        <v>103597364</v>
      </c>
      <c r="AK797" s="3">
        <v>65138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5140</v>
      </c>
      <c r="AR797" s="3">
        <v>5359</v>
      </c>
      <c r="AS797" s="3">
        <v>1759763</v>
      </c>
      <c r="AT797" s="2">
        <v>329.76</v>
      </c>
      <c r="AV797" s="5" t="s">
        <v>1736</v>
      </c>
      <c r="AX797" s="3">
        <v>0</v>
      </c>
      <c r="AZ797" s="3">
        <v>0</v>
      </c>
      <c r="BA797" s="3">
        <f t="shared" si="315"/>
        <v>7293</v>
      </c>
      <c r="BB797" s="3">
        <f t="shared" si="301"/>
        <v>5140</v>
      </c>
      <c r="BC797" s="3">
        <f t="shared" si="302"/>
        <v>5359</v>
      </c>
      <c r="BD797" s="3">
        <f t="shared" si="303"/>
        <v>7293</v>
      </c>
      <c r="BE797" s="3">
        <f t="shared" si="304"/>
        <v>1759763.594</v>
      </c>
      <c r="BF797" s="3">
        <f t="shared" si="316"/>
        <v>1730277.594</v>
      </c>
      <c r="BG797" s="2">
        <f t="shared" si="305"/>
        <v>329.75155179885758</v>
      </c>
      <c r="BH797" s="6">
        <f t="shared" si="306"/>
        <v>1.4999999999999999E-2</v>
      </c>
      <c r="BI797" s="3">
        <f t="shared" si="317"/>
        <v>833340.49558672821</v>
      </c>
      <c r="BJ797" s="3">
        <f t="shared" si="307"/>
        <v>169492297.62461281</v>
      </c>
      <c r="BK797" s="3">
        <f t="shared" si="318"/>
        <v>0</v>
      </c>
      <c r="BL797" s="3">
        <f t="shared" si="319"/>
        <v>0</v>
      </c>
      <c r="BM797" s="3">
        <f t="shared" si="308"/>
        <v>0</v>
      </c>
      <c r="BN797" s="3">
        <f t="shared" si="309"/>
        <v>0</v>
      </c>
      <c r="BO797" s="3">
        <f t="shared" si="320"/>
        <v>0</v>
      </c>
      <c r="BP797" s="3">
        <f t="shared" si="321"/>
        <v>0</v>
      </c>
      <c r="BQ797" s="3">
        <f t="shared" si="310"/>
        <v>105355620.79973499</v>
      </c>
      <c r="BR797" s="3">
        <f t="shared" si="322"/>
        <v>0</v>
      </c>
      <c r="BS797" s="3">
        <f t="shared" si="323"/>
        <v>0</v>
      </c>
      <c r="BT797" s="3">
        <f t="shared" si="311"/>
        <v>0</v>
      </c>
      <c r="BU797" s="3">
        <f t="shared" si="312"/>
        <v>0</v>
      </c>
      <c r="BV797" s="3">
        <f t="shared" si="313"/>
        <v>0</v>
      </c>
      <c r="BW797" s="3">
        <f t="shared" si="324"/>
        <v>0</v>
      </c>
      <c r="BX797" s="3">
        <f t="shared" si="314"/>
        <v>0</v>
      </c>
      <c r="BY797" s="3">
        <f t="shared" si="325"/>
        <v>723789.95400000003</v>
      </c>
    </row>
    <row r="798" spans="1:77" x14ac:dyDescent="0.25">
      <c r="A798">
        <v>205905</v>
      </c>
      <c r="B798" t="s">
        <v>856</v>
      </c>
      <c r="C798" s="37">
        <v>42779.493055555555</v>
      </c>
      <c r="D798" s="5" t="s">
        <v>75</v>
      </c>
      <c r="E798" s="2">
        <v>798.78599999999994</v>
      </c>
      <c r="F798" s="2">
        <v>37.872</v>
      </c>
      <c r="G798" s="2">
        <v>21.335000000000001</v>
      </c>
      <c r="H798" s="2">
        <v>0</v>
      </c>
      <c r="I798" s="2">
        <v>0</v>
      </c>
      <c r="J798" s="2">
        <v>0</v>
      </c>
      <c r="K798" s="2">
        <v>0</v>
      </c>
      <c r="L798" s="2">
        <v>55.506999999999998</v>
      </c>
      <c r="M798" s="2">
        <v>43.316000000000003</v>
      </c>
      <c r="N798" s="2">
        <v>667.755</v>
      </c>
      <c r="O798" s="2">
        <v>0.123</v>
      </c>
      <c r="P798" s="2">
        <v>26.513999999999999</v>
      </c>
      <c r="Q798" s="2">
        <v>0</v>
      </c>
      <c r="R798" s="3">
        <v>68699</v>
      </c>
      <c r="S798" s="3">
        <v>0</v>
      </c>
      <c r="T798" s="3">
        <v>-3488</v>
      </c>
      <c r="U798" s="3">
        <v>-135</v>
      </c>
      <c r="V798" s="3">
        <v>0</v>
      </c>
      <c r="W798" s="3">
        <v>150159</v>
      </c>
      <c r="X798" s="3">
        <v>17401</v>
      </c>
      <c r="Y798" s="4">
        <v>1</v>
      </c>
      <c r="Z798" s="4">
        <v>1.0900000000000001</v>
      </c>
      <c r="AA798" s="5" t="s">
        <v>75</v>
      </c>
      <c r="AB798" s="3">
        <v>214391</v>
      </c>
      <c r="AC798" s="3">
        <v>3793590</v>
      </c>
      <c r="AD798" s="2">
        <v>1607.3536422</v>
      </c>
      <c r="AE798" s="3">
        <v>93060407</v>
      </c>
      <c r="AF798" s="3">
        <v>3378469</v>
      </c>
      <c r="AG798" s="3">
        <v>371632</v>
      </c>
      <c r="AH798" s="3">
        <v>3952809</v>
      </c>
      <c r="AI798" s="4">
        <v>1.17</v>
      </c>
      <c r="AJ798" s="3">
        <v>310393328</v>
      </c>
      <c r="AK798" s="3">
        <v>359508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5140</v>
      </c>
      <c r="AR798" s="3">
        <v>5468</v>
      </c>
      <c r="AS798" s="3">
        <v>7281996</v>
      </c>
      <c r="AT798" s="2">
        <v>1333.6210000000001</v>
      </c>
      <c r="AV798" s="5" t="s">
        <v>1887</v>
      </c>
      <c r="BA798" s="3">
        <f t="shared" si="315"/>
        <v>6563</v>
      </c>
      <c r="BB798" s="3">
        <f t="shared" si="301"/>
        <v>5140</v>
      </c>
      <c r="BC798" s="3">
        <f t="shared" si="302"/>
        <v>5468</v>
      </c>
      <c r="BD798" s="3">
        <f t="shared" si="303"/>
        <v>6563</v>
      </c>
      <c r="BE798" s="3">
        <f t="shared" si="304"/>
        <v>7281995.785099999</v>
      </c>
      <c r="BF798" s="3">
        <f t="shared" si="316"/>
        <v>7066625.785099999</v>
      </c>
      <c r="BG798" s="2">
        <f t="shared" si="305"/>
        <v>1333.5950789798731</v>
      </c>
      <c r="BH798" s="6">
        <f t="shared" si="306"/>
        <v>1.4999999999999999E-2</v>
      </c>
      <c r="BI798" s="3">
        <f t="shared" si="317"/>
        <v>2965848.4106334723</v>
      </c>
      <c r="BJ798" s="3">
        <f t="shared" si="307"/>
        <v>685467870.59565473</v>
      </c>
      <c r="BK798" s="3">
        <f t="shared" si="318"/>
        <v>0</v>
      </c>
      <c r="BL798" s="3">
        <f t="shared" si="319"/>
        <v>0</v>
      </c>
      <c r="BM798" s="3">
        <f t="shared" si="308"/>
        <v>0</v>
      </c>
      <c r="BN798" s="3">
        <f t="shared" si="309"/>
        <v>0</v>
      </c>
      <c r="BO798" s="3">
        <f t="shared" si="320"/>
        <v>0</v>
      </c>
      <c r="BP798" s="3">
        <f t="shared" si="321"/>
        <v>0</v>
      </c>
      <c r="BQ798" s="3">
        <f t="shared" si="310"/>
        <v>426083627.73406947</v>
      </c>
      <c r="BR798" s="3">
        <f t="shared" si="322"/>
        <v>0</v>
      </c>
      <c r="BS798" s="3">
        <f t="shared" si="323"/>
        <v>0</v>
      </c>
      <c r="BT798" s="3">
        <f t="shared" si="311"/>
        <v>0</v>
      </c>
      <c r="BU798" s="3">
        <f t="shared" si="312"/>
        <v>0</v>
      </c>
      <c r="BV798" s="3">
        <f t="shared" si="313"/>
        <v>0</v>
      </c>
      <c r="BW798" s="3">
        <f t="shared" si="324"/>
        <v>0</v>
      </c>
      <c r="BX798" s="3">
        <f t="shared" si="314"/>
        <v>0</v>
      </c>
      <c r="BY798" s="3">
        <f t="shared" si="325"/>
        <v>4178062.5050999993</v>
      </c>
    </row>
    <row r="799" spans="1:77" x14ac:dyDescent="0.25">
      <c r="A799">
        <v>153903</v>
      </c>
      <c r="B799" t="s">
        <v>854</v>
      </c>
      <c r="C799" s="37">
        <v>42779.493055555555</v>
      </c>
      <c r="D799" s="5" t="s">
        <v>75</v>
      </c>
      <c r="E799" s="2">
        <v>264.10000000000002</v>
      </c>
      <c r="F799" s="2">
        <v>10.7</v>
      </c>
      <c r="G799" s="2">
        <v>4</v>
      </c>
      <c r="H799" s="2">
        <v>0</v>
      </c>
      <c r="I799" s="2">
        <v>0</v>
      </c>
      <c r="J799" s="2">
        <v>0</v>
      </c>
      <c r="K799" s="2">
        <v>0</v>
      </c>
      <c r="L799" s="2">
        <v>23</v>
      </c>
      <c r="M799" s="2">
        <v>13</v>
      </c>
      <c r="N799" s="2">
        <v>220</v>
      </c>
      <c r="O799" s="2">
        <v>0</v>
      </c>
      <c r="P799" s="2">
        <v>15</v>
      </c>
      <c r="Q799" s="2">
        <v>0</v>
      </c>
      <c r="R799" s="3">
        <v>22550</v>
      </c>
      <c r="S799" s="3">
        <v>0</v>
      </c>
      <c r="T799" s="3">
        <v>-1263</v>
      </c>
      <c r="U799" s="3">
        <v>-49</v>
      </c>
      <c r="V799" s="3">
        <v>0</v>
      </c>
      <c r="W799" s="3">
        <v>31534</v>
      </c>
      <c r="X799" s="3">
        <v>11591</v>
      </c>
      <c r="Y799" s="4">
        <v>0.93330000000000002</v>
      </c>
      <c r="Z799" s="4">
        <v>1.07</v>
      </c>
      <c r="AA799" s="5" t="s">
        <v>76</v>
      </c>
      <c r="AB799" s="3">
        <v>58043</v>
      </c>
      <c r="AC799" s="3">
        <v>1921483</v>
      </c>
      <c r="AD799" s="2">
        <v>782.10312859999999</v>
      </c>
      <c r="AE799" s="3">
        <v>60413047</v>
      </c>
      <c r="AF799" s="3">
        <v>957677</v>
      </c>
      <c r="AG799" s="3">
        <v>181315</v>
      </c>
      <c r="AH799" s="3">
        <v>1200559</v>
      </c>
      <c r="AI799" s="4">
        <v>1.17</v>
      </c>
      <c r="AJ799" s="3">
        <v>112355622</v>
      </c>
      <c r="AK799" s="3">
        <v>109724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4797</v>
      </c>
      <c r="AR799" s="3">
        <v>5036</v>
      </c>
      <c r="AS799" s="3">
        <v>2813707</v>
      </c>
      <c r="AT799" s="2">
        <v>561.88699999999994</v>
      </c>
      <c r="AV799" s="5" t="s">
        <v>1753</v>
      </c>
      <c r="BA799" s="3">
        <f t="shared" si="315"/>
        <v>7727</v>
      </c>
      <c r="BB799" s="3">
        <f t="shared" si="301"/>
        <v>4797</v>
      </c>
      <c r="BC799" s="3">
        <f t="shared" si="302"/>
        <v>5036</v>
      </c>
      <c r="BD799" s="3">
        <f t="shared" si="303"/>
        <v>7727</v>
      </c>
      <c r="BE799" s="3">
        <f t="shared" si="304"/>
        <v>2813706.37</v>
      </c>
      <c r="BF799" s="3">
        <f t="shared" si="316"/>
        <v>2760885.37</v>
      </c>
      <c r="BG799" s="2">
        <f t="shared" si="305"/>
        <v>561.88699324442928</v>
      </c>
      <c r="BH799" s="6">
        <f t="shared" si="306"/>
        <v>1.4999999999999999E-2</v>
      </c>
      <c r="BI799" s="3">
        <f t="shared" si="317"/>
        <v>1312428.4905292036</v>
      </c>
      <c r="BJ799" s="3">
        <f t="shared" si="307"/>
        <v>288809914.52763665</v>
      </c>
      <c r="BK799" s="3">
        <f t="shared" si="318"/>
        <v>0</v>
      </c>
      <c r="BL799" s="3">
        <f t="shared" si="319"/>
        <v>0</v>
      </c>
      <c r="BM799" s="3">
        <f t="shared" si="308"/>
        <v>0</v>
      </c>
      <c r="BN799" s="3">
        <f t="shared" si="309"/>
        <v>0</v>
      </c>
      <c r="BO799" s="3">
        <f t="shared" si="320"/>
        <v>0</v>
      </c>
      <c r="BP799" s="3">
        <f t="shared" si="321"/>
        <v>0</v>
      </c>
      <c r="BQ799" s="3">
        <f t="shared" si="310"/>
        <v>179522894.34159514</v>
      </c>
      <c r="BR799" s="3">
        <f t="shared" si="322"/>
        <v>0</v>
      </c>
      <c r="BS799" s="3">
        <f t="shared" si="323"/>
        <v>0</v>
      </c>
      <c r="BT799" s="3">
        <f t="shared" si="311"/>
        <v>0</v>
      </c>
      <c r="BU799" s="3">
        <f t="shared" si="312"/>
        <v>0</v>
      </c>
      <c r="BV799" s="3">
        <f t="shared" si="313"/>
        <v>0</v>
      </c>
      <c r="BW799" s="3">
        <f t="shared" si="324"/>
        <v>0</v>
      </c>
      <c r="BX799" s="3">
        <f t="shared" si="314"/>
        <v>0</v>
      </c>
      <c r="BY799" s="3">
        <f t="shared" si="325"/>
        <v>1765091.3498740001</v>
      </c>
    </row>
    <row r="800" spans="1:77" x14ac:dyDescent="0.25">
      <c r="A800">
        <v>84802</v>
      </c>
      <c r="B800" t="s">
        <v>857</v>
      </c>
      <c r="C800" s="37">
        <v>42776.52847222222</v>
      </c>
      <c r="D800" s="5" t="s">
        <v>76</v>
      </c>
      <c r="E800" s="2">
        <v>983.91300000000001</v>
      </c>
      <c r="F800" s="2">
        <v>73.373999999999995</v>
      </c>
      <c r="G800" s="2">
        <v>43.258000000000003</v>
      </c>
      <c r="H800" s="2">
        <v>0</v>
      </c>
      <c r="I800" s="2">
        <v>0</v>
      </c>
      <c r="J800" s="2">
        <v>0</v>
      </c>
      <c r="K800" s="2">
        <v>0</v>
      </c>
      <c r="L800" s="2">
        <v>6.1120000000000001</v>
      </c>
      <c r="M800" s="2">
        <v>45.832999999999998</v>
      </c>
      <c r="N800" s="2">
        <v>680.5</v>
      </c>
      <c r="O800" s="2">
        <v>0</v>
      </c>
      <c r="P800" s="2">
        <v>191.43</v>
      </c>
      <c r="Q800" s="2">
        <v>0</v>
      </c>
      <c r="R800" s="3">
        <v>33792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123759</v>
      </c>
      <c r="Y800" s="4">
        <v>0</v>
      </c>
      <c r="Z800" s="4">
        <v>1</v>
      </c>
      <c r="AA800" s="5" t="s">
        <v>75</v>
      </c>
      <c r="AB800" s="3">
        <v>0</v>
      </c>
      <c r="AC800" s="3">
        <v>0</v>
      </c>
      <c r="AD800" s="2">
        <v>0</v>
      </c>
      <c r="AE800" s="3">
        <v>0</v>
      </c>
      <c r="AF800" s="3">
        <v>0</v>
      </c>
      <c r="AG800" s="3">
        <v>0</v>
      </c>
      <c r="AH800" s="3">
        <v>0</v>
      </c>
      <c r="AI800" s="4">
        <v>0</v>
      </c>
      <c r="AJ800" s="3">
        <v>0</v>
      </c>
      <c r="AK800" s="3">
        <v>382621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5050</v>
      </c>
      <c r="AR800" s="3">
        <v>5334</v>
      </c>
      <c r="AS800" s="3">
        <v>8269329</v>
      </c>
      <c r="AT800" s="2">
        <v>1587.43</v>
      </c>
      <c r="AV800" s="5" t="s">
        <v>2031</v>
      </c>
      <c r="AX800" s="3">
        <v>0</v>
      </c>
      <c r="AZ800" s="3">
        <v>0</v>
      </c>
      <c r="BA800" s="3">
        <f t="shared" si="315"/>
        <v>6465</v>
      </c>
      <c r="BB800" s="3">
        <f t="shared" si="301"/>
        <v>5050</v>
      </c>
      <c r="BC800" s="3">
        <f t="shared" si="302"/>
        <v>5335</v>
      </c>
      <c r="BD800" s="3">
        <f t="shared" si="303"/>
        <v>6465</v>
      </c>
      <c r="BE800" s="3">
        <f t="shared" si="304"/>
        <v>8269328.9664000003</v>
      </c>
      <c r="BF800" s="3">
        <f t="shared" si="316"/>
        <v>8235536.9664000003</v>
      </c>
      <c r="BG800" s="2">
        <f t="shared" si="305"/>
        <v>1587.2400901215401</v>
      </c>
      <c r="BH800" s="6">
        <f t="shared" si="306"/>
        <v>1.4999999999999999E-2</v>
      </c>
      <c r="BI800" s="3">
        <f t="shared" si="317"/>
        <v>0</v>
      </c>
      <c r="BJ800" s="3">
        <f t="shared" si="307"/>
        <v>815841406.32247162</v>
      </c>
      <c r="BK800" s="3">
        <f t="shared" si="318"/>
        <v>0</v>
      </c>
      <c r="BL800" s="3">
        <f t="shared" si="319"/>
        <v>0</v>
      </c>
      <c r="BM800" s="3">
        <f t="shared" si="308"/>
        <v>0</v>
      </c>
      <c r="BN800" s="3">
        <f t="shared" si="309"/>
        <v>0</v>
      </c>
      <c r="BO800" s="3">
        <f t="shared" si="320"/>
        <v>0</v>
      </c>
      <c r="BP800" s="3">
        <f t="shared" si="321"/>
        <v>0</v>
      </c>
      <c r="BQ800" s="3">
        <f t="shared" si="310"/>
        <v>507123208.79383206</v>
      </c>
      <c r="BR800" s="3">
        <f t="shared" si="322"/>
        <v>0</v>
      </c>
      <c r="BS800" s="3">
        <f t="shared" si="323"/>
        <v>0</v>
      </c>
      <c r="BT800" s="3">
        <f t="shared" si="311"/>
        <v>0</v>
      </c>
      <c r="BU800" s="3">
        <f t="shared" si="312"/>
        <v>0</v>
      </c>
      <c r="BV800" s="3">
        <f t="shared" si="313"/>
        <v>0</v>
      </c>
      <c r="BW800" s="3">
        <f t="shared" si="324"/>
        <v>0</v>
      </c>
      <c r="BX800" s="3">
        <f t="shared" si="314"/>
        <v>0</v>
      </c>
      <c r="BY800" s="3">
        <f t="shared" si="325"/>
        <v>8269328.9664000003</v>
      </c>
    </row>
    <row r="801" spans="1:77" x14ac:dyDescent="0.25">
      <c r="A801">
        <v>50904</v>
      </c>
      <c r="B801" t="s">
        <v>858</v>
      </c>
      <c r="C801" s="37">
        <v>42779.493055555555</v>
      </c>
      <c r="D801" s="5" t="s">
        <v>75</v>
      </c>
      <c r="E801" s="2">
        <v>153.869</v>
      </c>
      <c r="F801" s="2">
        <v>13.837</v>
      </c>
      <c r="G801" s="2">
        <v>3.069</v>
      </c>
      <c r="H801" s="2">
        <v>0</v>
      </c>
      <c r="I801" s="2">
        <v>0</v>
      </c>
      <c r="J801" s="2">
        <v>0</v>
      </c>
      <c r="K801" s="2">
        <v>0</v>
      </c>
      <c r="L801" s="2">
        <v>8.0060000000000002</v>
      </c>
      <c r="M801" s="2">
        <v>2.0720000000000001</v>
      </c>
      <c r="N801" s="2">
        <v>136.577</v>
      </c>
      <c r="O801" s="2">
        <v>0</v>
      </c>
      <c r="P801" s="2">
        <v>0</v>
      </c>
      <c r="Q801" s="2">
        <v>0</v>
      </c>
      <c r="R801" s="3">
        <v>11690</v>
      </c>
      <c r="S801" s="3">
        <v>0</v>
      </c>
      <c r="T801" s="3">
        <v>-607</v>
      </c>
      <c r="U801" s="3">
        <v>-24</v>
      </c>
      <c r="V801" s="3">
        <v>0</v>
      </c>
      <c r="W801" s="3">
        <v>22376</v>
      </c>
      <c r="X801" s="3">
        <v>0</v>
      </c>
      <c r="Y801" s="4">
        <v>0.9</v>
      </c>
      <c r="Z801" s="4">
        <v>1.05</v>
      </c>
      <c r="AA801" s="5" t="s">
        <v>75</v>
      </c>
      <c r="AB801" s="3">
        <v>20101</v>
      </c>
      <c r="AC801" s="3">
        <v>574341</v>
      </c>
      <c r="AD801" s="2">
        <v>252.50785020000001</v>
      </c>
      <c r="AE801" s="3">
        <v>14021154</v>
      </c>
      <c r="AF801" s="3">
        <v>513363</v>
      </c>
      <c r="AG801" s="3">
        <v>45633</v>
      </c>
      <c r="AH801" s="3">
        <v>593220</v>
      </c>
      <c r="AI801" s="4">
        <v>1.04</v>
      </c>
      <c r="AJ801" s="3">
        <v>53984718</v>
      </c>
      <c r="AK801" s="3">
        <v>60228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4626</v>
      </c>
      <c r="AR801" s="3">
        <v>4790</v>
      </c>
      <c r="AS801" s="3">
        <v>1399494</v>
      </c>
      <c r="AT801" s="2">
        <v>290.245</v>
      </c>
      <c r="AV801" s="5" t="s">
        <v>1441</v>
      </c>
      <c r="BA801" s="3">
        <f t="shared" si="315"/>
        <v>6522</v>
      </c>
      <c r="BB801" s="3">
        <f t="shared" si="301"/>
        <v>4626</v>
      </c>
      <c r="BC801" s="3">
        <f t="shared" si="302"/>
        <v>4790</v>
      </c>
      <c r="BD801" s="3">
        <f t="shared" si="303"/>
        <v>6522</v>
      </c>
      <c r="BE801" s="3">
        <f t="shared" si="304"/>
        <v>1399494.2488799999</v>
      </c>
      <c r="BF801" s="3">
        <f t="shared" si="316"/>
        <v>1366035.2488799999</v>
      </c>
      <c r="BG801" s="2">
        <f t="shared" si="305"/>
        <v>290.23996850546291</v>
      </c>
      <c r="BH801" s="6">
        <f t="shared" si="306"/>
        <v>1.4999999999999999E-2</v>
      </c>
      <c r="BI801" s="3">
        <f t="shared" si="317"/>
        <v>623041.16260888742</v>
      </c>
      <c r="BJ801" s="3">
        <f t="shared" si="307"/>
        <v>149183343.81180793</v>
      </c>
      <c r="BK801" s="3">
        <f t="shared" si="318"/>
        <v>0</v>
      </c>
      <c r="BL801" s="3">
        <f t="shared" si="319"/>
        <v>0</v>
      </c>
      <c r="BM801" s="3">
        <f t="shared" si="308"/>
        <v>0</v>
      </c>
      <c r="BN801" s="3">
        <f t="shared" si="309"/>
        <v>0</v>
      </c>
      <c r="BO801" s="3">
        <f t="shared" si="320"/>
        <v>0</v>
      </c>
      <c r="BP801" s="3">
        <f t="shared" si="321"/>
        <v>0</v>
      </c>
      <c r="BQ801" s="3">
        <f t="shared" si="310"/>
        <v>92731669.937495396</v>
      </c>
      <c r="BR801" s="3">
        <f t="shared" si="322"/>
        <v>0</v>
      </c>
      <c r="BS801" s="3">
        <f t="shared" si="323"/>
        <v>0</v>
      </c>
      <c r="BT801" s="3">
        <f t="shared" si="311"/>
        <v>0</v>
      </c>
      <c r="BU801" s="3">
        <f t="shared" si="312"/>
        <v>0</v>
      </c>
      <c r="BV801" s="3">
        <f t="shared" si="313"/>
        <v>0</v>
      </c>
      <c r="BW801" s="3">
        <f t="shared" si="324"/>
        <v>0</v>
      </c>
      <c r="BX801" s="3">
        <f t="shared" si="314"/>
        <v>0</v>
      </c>
      <c r="BY801" s="3">
        <f t="shared" si="325"/>
        <v>913631.7868799998</v>
      </c>
    </row>
    <row r="802" spans="1:77" x14ac:dyDescent="0.25">
      <c r="A802">
        <v>200906</v>
      </c>
      <c r="B802" t="s">
        <v>859</v>
      </c>
      <c r="C802" s="37">
        <v>42779.493055555555</v>
      </c>
      <c r="D802" s="5" t="s">
        <v>75</v>
      </c>
      <c r="E802" s="2">
        <v>75</v>
      </c>
      <c r="F802" s="2">
        <v>3.1080000000000001</v>
      </c>
      <c r="G802" s="2">
        <v>3.71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47.545999999999999</v>
      </c>
      <c r="O802" s="2">
        <v>0</v>
      </c>
      <c r="P802" s="2">
        <v>2.5499999999999998</v>
      </c>
      <c r="Q802" s="2">
        <v>0</v>
      </c>
      <c r="R802" s="3">
        <v>0</v>
      </c>
      <c r="S802" s="3">
        <v>0</v>
      </c>
      <c r="T802" s="3">
        <v>-64</v>
      </c>
      <c r="U802" s="3">
        <v>0</v>
      </c>
      <c r="V802" s="3">
        <v>0</v>
      </c>
      <c r="W802" s="3">
        <v>15025</v>
      </c>
      <c r="X802" s="3">
        <v>1900</v>
      </c>
      <c r="Y802" s="4">
        <v>1</v>
      </c>
      <c r="Z802" s="4">
        <v>1.07</v>
      </c>
      <c r="AA802" s="5" t="s">
        <v>75</v>
      </c>
      <c r="AB802" s="3">
        <v>5969</v>
      </c>
      <c r="AC802" s="3">
        <v>323299</v>
      </c>
      <c r="AD802" s="2">
        <v>51.454413099999897</v>
      </c>
      <c r="AE802" s="3">
        <v>2940662</v>
      </c>
      <c r="AF802" s="3">
        <v>62821</v>
      </c>
      <c r="AG802" s="3">
        <v>6911</v>
      </c>
      <c r="AH802" s="3">
        <v>73501</v>
      </c>
      <c r="AI802" s="4">
        <v>1.17</v>
      </c>
      <c r="AJ802" s="3">
        <v>5607941</v>
      </c>
      <c r="AK802" s="3">
        <v>22866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5140</v>
      </c>
      <c r="AR802" s="3">
        <v>5395</v>
      </c>
      <c r="AS802" s="3">
        <v>700194</v>
      </c>
      <c r="AT802" s="2">
        <v>130.16300000000001</v>
      </c>
      <c r="AV802" s="5" t="s">
        <v>1873</v>
      </c>
      <c r="BA802" s="3">
        <f t="shared" si="315"/>
        <v>7452</v>
      </c>
      <c r="BB802" s="3">
        <f t="shared" si="301"/>
        <v>5140</v>
      </c>
      <c r="BC802" s="3">
        <f t="shared" si="302"/>
        <v>5395</v>
      </c>
      <c r="BD802" s="3">
        <f t="shared" si="303"/>
        <v>7452</v>
      </c>
      <c r="BE802" s="3">
        <f t="shared" si="304"/>
        <v>700196.24640000006</v>
      </c>
      <c r="BF802" s="3">
        <f t="shared" si="316"/>
        <v>685235.24640000006</v>
      </c>
      <c r="BG802" s="2">
        <f t="shared" si="305"/>
        <v>130.16363546056121</v>
      </c>
      <c r="BH802" s="6">
        <f t="shared" si="306"/>
        <v>1.4999999999999999E-2</v>
      </c>
      <c r="BI802" s="3">
        <f t="shared" si="317"/>
        <v>810079.46256962651</v>
      </c>
      <c r="BJ802" s="3">
        <f t="shared" si="307"/>
        <v>99138296.133520976</v>
      </c>
      <c r="BK802" s="3">
        <f t="shared" si="318"/>
        <v>0</v>
      </c>
      <c r="BL802" s="3">
        <f t="shared" si="319"/>
        <v>0</v>
      </c>
      <c r="BM802" s="3">
        <f t="shared" si="308"/>
        <v>0</v>
      </c>
      <c r="BN802" s="3">
        <f t="shared" si="309"/>
        <v>0</v>
      </c>
      <c r="BO802" s="3">
        <f t="shared" si="320"/>
        <v>0</v>
      </c>
      <c r="BP802" s="3">
        <f t="shared" si="321"/>
        <v>0</v>
      </c>
      <c r="BQ802" s="3">
        <f t="shared" si="310"/>
        <v>61623901.974046595</v>
      </c>
      <c r="BR802" s="3">
        <f t="shared" si="322"/>
        <v>0</v>
      </c>
      <c r="BS802" s="3">
        <f t="shared" si="323"/>
        <v>0</v>
      </c>
      <c r="BT802" s="3">
        <f t="shared" si="311"/>
        <v>0</v>
      </c>
      <c r="BU802" s="3">
        <f t="shared" si="312"/>
        <v>0</v>
      </c>
      <c r="BV802" s="3">
        <f t="shared" si="313"/>
        <v>0</v>
      </c>
      <c r="BW802" s="3">
        <f t="shared" si="324"/>
        <v>0</v>
      </c>
      <c r="BX802" s="3">
        <f t="shared" si="314"/>
        <v>0</v>
      </c>
      <c r="BY802" s="3">
        <f t="shared" si="325"/>
        <v>644116.83640000003</v>
      </c>
    </row>
    <row r="803" spans="1:77" x14ac:dyDescent="0.25">
      <c r="A803">
        <v>252903</v>
      </c>
      <c r="B803" t="s">
        <v>860</v>
      </c>
      <c r="C803" s="37">
        <v>42779.493055555555</v>
      </c>
      <c r="D803" s="5" t="s">
        <v>75</v>
      </c>
      <c r="E803" s="2">
        <v>593.16899999999998</v>
      </c>
      <c r="F803" s="2">
        <v>68.721000000000004</v>
      </c>
      <c r="G803" s="2">
        <v>28</v>
      </c>
      <c r="H803" s="2">
        <v>0</v>
      </c>
      <c r="I803" s="2">
        <v>0</v>
      </c>
      <c r="J803" s="2">
        <v>0</v>
      </c>
      <c r="K803" s="2">
        <v>0</v>
      </c>
      <c r="L803" s="2">
        <v>50</v>
      </c>
      <c r="M803" s="2">
        <v>27</v>
      </c>
      <c r="N803" s="2">
        <v>453</v>
      </c>
      <c r="O803" s="2">
        <v>0</v>
      </c>
      <c r="P803" s="2">
        <v>28.13</v>
      </c>
      <c r="Q803" s="2">
        <v>0</v>
      </c>
      <c r="R803" s="3">
        <v>50875</v>
      </c>
      <c r="S803" s="3">
        <v>0</v>
      </c>
      <c r="T803" s="3">
        <v>-3014</v>
      </c>
      <c r="U803" s="3">
        <v>-117</v>
      </c>
      <c r="V803" s="3">
        <v>0</v>
      </c>
      <c r="W803" s="3">
        <v>32048</v>
      </c>
      <c r="X803" s="3">
        <v>21145</v>
      </c>
      <c r="Y803" s="4">
        <v>1</v>
      </c>
      <c r="Z803" s="4">
        <v>1.06</v>
      </c>
      <c r="AA803" s="5" t="s">
        <v>76</v>
      </c>
      <c r="AB803" s="3">
        <v>326547</v>
      </c>
      <c r="AC803" s="3">
        <v>3127236</v>
      </c>
      <c r="AD803" s="2">
        <v>1330.0450906999999</v>
      </c>
      <c r="AE803" s="3">
        <v>116473678</v>
      </c>
      <c r="AF803" s="3">
        <v>2678041</v>
      </c>
      <c r="AG803" s="3">
        <v>294585</v>
      </c>
      <c r="AH803" s="3">
        <v>3133308</v>
      </c>
      <c r="AI803" s="4">
        <v>1.17</v>
      </c>
      <c r="AJ803" s="3">
        <v>268144591</v>
      </c>
      <c r="AK803" s="3">
        <v>247648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5140</v>
      </c>
      <c r="AR803" s="3">
        <v>5359</v>
      </c>
      <c r="AS803" s="3">
        <v>6520681</v>
      </c>
      <c r="AT803" s="2">
        <v>1227.4870000000001</v>
      </c>
      <c r="AV803" s="5" t="s">
        <v>1993</v>
      </c>
      <c r="BA803" s="3">
        <f t="shared" si="315"/>
        <v>7517</v>
      </c>
      <c r="BB803" s="3">
        <f t="shared" si="301"/>
        <v>5140</v>
      </c>
      <c r="BC803" s="3">
        <f t="shared" si="302"/>
        <v>5359</v>
      </c>
      <c r="BD803" s="3">
        <f t="shared" si="303"/>
        <v>7517</v>
      </c>
      <c r="BE803" s="3">
        <f t="shared" si="304"/>
        <v>6520680.8309999993</v>
      </c>
      <c r="BF803" s="3">
        <f t="shared" si="316"/>
        <v>6440771.8309999993</v>
      </c>
      <c r="BG803" s="2">
        <f t="shared" si="305"/>
        <v>1227.4646064997933</v>
      </c>
      <c r="BH803" s="6">
        <f t="shared" si="306"/>
        <v>1.4999999999999999E-2</v>
      </c>
      <c r="BI803" s="3">
        <f t="shared" si="317"/>
        <v>2939760.0214825575</v>
      </c>
      <c r="BJ803" s="3">
        <f t="shared" si="307"/>
        <v>630916807.74089372</v>
      </c>
      <c r="BK803" s="3">
        <f t="shared" si="318"/>
        <v>0</v>
      </c>
      <c r="BL803" s="3">
        <f t="shared" si="319"/>
        <v>0</v>
      </c>
      <c r="BM803" s="3">
        <f t="shared" si="308"/>
        <v>0</v>
      </c>
      <c r="BN803" s="3">
        <f t="shared" si="309"/>
        <v>0</v>
      </c>
      <c r="BO803" s="3">
        <f t="shared" si="320"/>
        <v>0</v>
      </c>
      <c r="BP803" s="3">
        <f t="shared" si="321"/>
        <v>0</v>
      </c>
      <c r="BQ803" s="3">
        <f t="shared" si="310"/>
        <v>392174941.77668393</v>
      </c>
      <c r="BR803" s="3">
        <f t="shared" si="322"/>
        <v>0</v>
      </c>
      <c r="BS803" s="3">
        <f t="shared" si="323"/>
        <v>0</v>
      </c>
      <c r="BT803" s="3">
        <f t="shared" si="311"/>
        <v>0</v>
      </c>
      <c r="BU803" s="3">
        <f t="shared" si="312"/>
        <v>0</v>
      </c>
      <c r="BV803" s="3">
        <f t="shared" si="313"/>
        <v>0</v>
      </c>
      <c r="BW803" s="3">
        <f t="shared" si="324"/>
        <v>0</v>
      </c>
      <c r="BX803" s="3">
        <f t="shared" si="314"/>
        <v>0</v>
      </c>
      <c r="BY803" s="3">
        <f t="shared" si="325"/>
        <v>3839234.9209999992</v>
      </c>
    </row>
    <row r="804" spans="1:77" x14ac:dyDescent="0.25">
      <c r="A804">
        <v>140905</v>
      </c>
      <c r="B804" t="s">
        <v>861</v>
      </c>
      <c r="C804" s="37">
        <v>42779.493055555555</v>
      </c>
      <c r="D804" s="5" t="s">
        <v>75</v>
      </c>
      <c r="E804" s="2">
        <v>510.79399999999998</v>
      </c>
      <c r="F804" s="2">
        <v>74.52</v>
      </c>
      <c r="G804" s="2">
        <v>1.49</v>
      </c>
      <c r="H804" s="2">
        <v>0</v>
      </c>
      <c r="I804" s="2">
        <v>0</v>
      </c>
      <c r="J804" s="2">
        <v>0</v>
      </c>
      <c r="K804" s="2">
        <v>0</v>
      </c>
      <c r="L804" s="2">
        <v>32.887</v>
      </c>
      <c r="M804" s="2">
        <v>28.399000000000001</v>
      </c>
      <c r="N804" s="2">
        <v>480.4</v>
      </c>
      <c r="O804" s="2">
        <v>0.14299999999999999</v>
      </c>
      <c r="P804" s="2">
        <v>90.484999999999999</v>
      </c>
      <c r="Q804" s="2">
        <v>0</v>
      </c>
      <c r="R804" s="3">
        <v>44344</v>
      </c>
      <c r="S804" s="3">
        <v>0</v>
      </c>
      <c r="T804" s="3">
        <v>-1466</v>
      </c>
      <c r="U804" s="3">
        <v>-57</v>
      </c>
      <c r="V804" s="3">
        <v>0</v>
      </c>
      <c r="W804" s="3">
        <v>35386</v>
      </c>
      <c r="X804" s="3">
        <v>70090</v>
      </c>
      <c r="Y804" s="4">
        <v>1</v>
      </c>
      <c r="Z804" s="4">
        <v>1.07</v>
      </c>
      <c r="AA804" s="5" t="s">
        <v>76</v>
      </c>
      <c r="AB804" s="3">
        <v>368139</v>
      </c>
      <c r="AC804" s="3">
        <v>3131751</v>
      </c>
      <c r="AD804" s="2">
        <v>1268.7069554</v>
      </c>
      <c r="AE804" s="3">
        <v>90662588</v>
      </c>
      <c r="AF804" s="3">
        <v>1397729</v>
      </c>
      <c r="AG804" s="3">
        <v>0</v>
      </c>
      <c r="AH804" s="3">
        <v>1453638</v>
      </c>
      <c r="AI804" s="4">
        <v>1.04</v>
      </c>
      <c r="AJ804" s="3">
        <v>130392348</v>
      </c>
      <c r="AK804" s="3">
        <v>232789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5140</v>
      </c>
      <c r="AR804" s="3">
        <v>5395</v>
      </c>
      <c r="AS804" s="3">
        <v>5812041</v>
      </c>
      <c r="AT804" s="2">
        <v>1089.1690000000001</v>
      </c>
      <c r="AV804" s="5" t="s">
        <v>1720</v>
      </c>
      <c r="AX804" s="3">
        <v>0</v>
      </c>
      <c r="AZ804" s="3">
        <v>0</v>
      </c>
      <c r="BA804" s="3">
        <f t="shared" si="315"/>
        <v>7746</v>
      </c>
      <c r="BB804" s="3">
        <f t="shared" si="301"/>
        <v>5140</v>
      </c>
      <c r="BC804" s="3">
        <f t="shared" si="302"/>
        <v>5395</v>
      </c>
      <c r="BD804" s="3">
        <f t="shared" si="303"/>
        <v>7746</v>
      </c>
      <c r="BE804" s="3">
        <f t="shared" si="304"/>
        <v>5812039.8891600007</v>
      </c>
      <c r="BF804" s="3">
        <f t="shared" si="316"/>
        <v>5733775.8891600007</v>
      </c>
      <c r="BG804" s="2">
        <f t="shared" si="305"/>
        <v>1089.1575098772933</v>
      </c>
      <c r="BH804" s="6">
        <f t="shared" si="306"/>
        <v>1.4999999999999999E-2</v>
      </c>
      <c r="BI804" s="3">
        <f t="shared" si="317"/>
        <v>2771790.9473390672</v>
      </c>
      <c r="BJ804" s="3">
        <f t="shared" si="307"/>
        <v>559826960.07692873</v>
      </c>
      <c r="BK804" s="3">
        <f t="shared" si="318"/>
        <v>0</v>
      </c>
      <c r="BL804" s="3">
        <f t="shared" si="319"/>
        <v>0</v>
      </c>
      <c r="BM804" s="3">
        <f t="shared" si="308"/>
        <v>0</v>
      </c>
      <c r="BN804" s="3">
        <f t="shared" si="309"/>
        <v>0</v>
      </c>
      <c r="BO804" s="3">
        <f t="shared" si="320"/>
        <v>0</v>
      </c>
      <c r="BP804" s="3">
        <f t="shared" si="321"/>
        <v>0</v>
      </c>
      <c r="BQ804" s="3">
        <f t="shared" si="310"/>
        <v>347985824.40579522</v>
      </c>
      <c r="BR804" s="3">
        <f t="shared" si="322"/>
        <v>0</v>
      </c>
      <c r="BS804" s="3">
        <f t="shared" si="323"/>
        <v>0</v>
      </c>
      <c r="BT804" s="3">
        <f t="shared" si="311"/>
        <v>0</v>
      </c>
      <c r="BU804" s="3">
        <f t="shared" si="312"/>
        <v>0</v>
      </c>
      <c r="BV804" s="3">
        <f t="shared" si="313"/>
        <v>0</v>
      </c>
      <c r="BW804" s="3">
        <f t="shared" si="324"/>
        <v>0</v>
      </c>
      <c r="BX804" s="3">
        <f t="shared" si="314"/>
        <v>0</v>
      </c>
      <c r="BY804" s="3">
        <f t="shared" si="325"/>
        <v>4508116.4091600012</v>
      </c>
    </row>
    <row r="805" spans="1:77" x14ac:dyDescent="0.25">
      <c r="A805">
        <v>187910</v>
      </c>
      <c r="B805" t="s">
        <v>862</v>
      </c>
      <c r="C805" s="37">
        <v>42779.493055555555</v>
      </c>
      <c r="D805" s="5" t="s">
        <v>75</v>
      </c>
      <c r="E805" s="2">
        <v>767.61199999999997</v>
      </c>
      <c r="F805" s="2">
        <v>82.632999999999996</v>
      </c>
      <c r="G805" s="2">
        <v>27.734000000000002</v>
      </c>
      <c r="H805" s="2">
        <v>0</v>
      </c>
      <c r="I805" s="2">
        <v>0</v>
      </c>
      <c r="J805" s="2">
        <v>0</v>
      </c>
      <c r="K805" s="2">
        <v>0</v>
      </c>
      <c r="L805" s="2">
        <v>59.954999999999998</v>
      </c>
      <c r="M805" s="2">
        <v>40.795000000000002</v>
      </c>
      <c r="N805" s="2">
        <v>732.81500000000005</v>
      </c>
      <c r="O805" s="2">
        <v>0.33</v>
      </c>
      <c r="P805" s="2">
        <v>6.0789999999999997</v>
      </c>
      <c r="Q805" s="2">
        <v>0</v>
      </c>
      <c r="R805" s="3">
        <v>56914</v>
      </c>
      <c r="S805" s="3">
        <v>0</v>
      </c>
      <c r="T805" s="3">
        <v>-5360</v>
      </c>
      <c r="U805" s="3">
        <v>-208</v>
      </c>
      <c r="V805" s="3">
        <v>0</v>
      </c>
      <c r="W805" s="3">
        <v>94425</v>
      </c>
      <c r="X805" s="3">
        <v>3865</v>
      </c>
      <c r="Y805" s="4">
        <v>0.9889</v>
      </c>
      <c r="Z805" s="4">
        <v>1.05</v>
      </c>
      <c r="AA805" s="5" t="s">
        <v>75</v>
      </c>
      <c r="AB805" s="3">
        <v>442323</v>
      </c>
      <c r="AC805" s="3">
        <v>1665495</v>
      </c>
      <c r="AD805" s="2">
        <v>898.22878779999996</v>
      </c>
      <c r="AE805" s="3">
        <v>148976595</v>
      </c>
      <c r="AF805" s="3">
        <v>4974851</v>
      </c>
      <c r="AG805" s="3">
        <v>0</v>
      </c>
      <c r="AH805" s="3">
        <v>5231919</v>
      </c>
      <c r="AI805" s="4">
        <v>1.04</v>
      </c>
      <c r="AJ805" s="3">
        <v>476986714</v>
      </c>
      <c r="AK805" s="3">
        <v>359044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5083</v>
      </c>
      <c r="AR805" s="3">
        <v>5263</v>
      </c>
      <c r="AS805" s="3">
        <v>7232104</v>
      </c>
      <c r="AT805" s="2">
        <v>1370.2909999999999</v>
      </c>
      <c r="AU805" s="2">
        <v>1370.2909999999999</v>
      </c>
      <c r="AV805" s="5" t="s">
        <v>1849</v>
      </c>
      <c r="AW805" s="3">
        <v>0</v>
      </c>
      <c r="AX805" s="3">
        <v>0</v>
      </c>
      <c r="AY805" s="3">
        <v>0</v>
      </c>
      <c r="AZ805" s="3">
        <v>0</v>
      </c>
      <c r="BA805" s="3">
        <f t="shared" si="315"/>
        <v>6358</v>
      </c>
      <c r="BB805" s="3">
        <f t="shared" si="301"/>
        <v>5083</v>
      </c>
      <c r="BC805" s="3">
        <f t="shared" si="302"/>
        <v>5263</v>
      </c>
      <c r="BD805" s="3">
        <f t="shared" si="303"/>
        <v>6358</v>
      </c>
      <c r="BE805" s="3">
        <f t="shared" si="304"/>
        <v>7232100.5634999992</v>
      </c>
      <c r="BF805" s="3">
        <f t="shared" si="316"/>
        <v>7086121.5634999992</v>
      </c>
      <c r="BG805" s="2">
        <f t="shared" si="305"/>
        <v>1370.2430158321324</v>
      </c>
      <c r="BH805" s="6">
        <f t="shared" si="306"/>
        <v>1.4999999999999999E-2</v>
      </c>
      <c r="BI805" s="3">
        <f t="shared" si="317"/>
        <v>2856420.625910372</v>
      </c>
      <c r="BJ805" s="3">
        <f t="shared" si="307"/>
        <v>704304910.13771605</v>
      </c>
      <c r="BK805" s="3">
        <f t="shared" si="318"/>
        <v>0</v>
      </c>
      <c r="BL805" s="3">
        <f t="shared" si="319"/>
        <v>0</v>
      </c>
      <c r="BM805" s="3">
        <f t="shared" si="308"/>
        <v>0</v>
      </c>
      <c r="BN805" s="3">
        <f t="shared" si="309"/>
        <v>0</v>
      </c>
      <c r="BO805" s="3">
        <f t="shared" si="320"/>
        <v>0</v>
      </c>
      <c r="BP805" s="3">
        <f t="shared" si="321"/>
        <v>0</v>
      </c>
      <c r="BQ805" s="3">
        <f t="shared" si="310"/>
        <v>437792643.5583663</v>
      </c>
      <c r="BR805" s="3">
        <f t="shared" si="322"/>
        <v>39194070.441633701</v>
      </c>
      <c r="BS805" s="3">
        <f t="shared" si="323"/>
        <v>0</v>
      </c>
      <c r="BT805" s="3">
        <f t="shared" si="311"/>
        <v>0</v>
      </c>
      <c r="BU805" s="3">
        <f t="shared" si="312"/>
        <v>0</v>
      </c>
      <c r="BV805" s="3">
        <f t="shared" si="313"/>
        <v>0</v>
      </c>
      <c r="BW805" s="3">
        <f t="shared" si="324"/>
        <v>0</v>
      </c>
      <c r="BX805" s="3">
        <f t="shared" si="314"/>
        <v>0</v>
      </c>
      <c r="BY805" s="3">
        <f t="shared" si="325"/>
        <v>2515178.9487539986</v>
      </c>
    </row>
    <row r="806" spans="1:77" x14ac:dyDescent="0.25">
      <c r="A806">
        <v>125903</v>
      </c>
      <c r="B806" t="s">
        <v>863</v>
      </c>
      <c r="C806" s="37">
        <v>42779.493055555555</v>
      </c>
      <c r="D806" s="5" t="s">
        <v>75</v>
      </c>
      <c r="E806" s="2">
        <v>1617.3330000000001</v>
      </c>
      <c r="F806" s="2">
        <v>106.36799999999999</v>
      </c>
      <c r="G806" s="2">
        <v>73.364000000000004</v>
      </c>
      <c r="H806" s="2">
        <v>0</v>
      </c>
      <c r="I806" s="2">
        <v>0</v>
      </c>
      <c r="J806" s="2">
        <v>0</v>
      </c>
      <c r="K806" s="2">
        <v>0</v>
      </c>
      <c r="L806" s="2">
        <v>136.92500000000001</v>
      </c>
      <c r="M806" s="2">
        <v>89.37</v>
      </c>
      <c r="N806" s="2">
        <v>1108.22</v>
      </c>
      <c r="O806" s="2">
        <v>0</v>
      </c>
      <c r="P806" s="2">
        <v>27.876999999999999</v>
      </c>
      <c r="Q806" s="2">
        <v>0</v>
      </c>
      <c r="R806" s="3">
        <v>143057</v>
      </c>
      <c r="S806" s="3">
        <v>0</v>
      </c>
      <c r="T806" s="3">
        <v>-3254</v>
      </c>
      <c r="U806" s="3">
        <v>-126</v>
      </c>
      <c r="V806" s="3">
        <v>0</v>
      </c>
      <c r="W806" s="3">
        <v>225122</v>
      </c>
      <c r="X806" s="3">
        <v>16891</v>
      </c>
      <c r="Y806" s="4">
        <v>1</v>
      </c>
      <c r="Z806" s="4">
        <v>1.1224000000000001</v>
      </c>
      <c r="AA806" s="5" t="s">
        <v>75</v>
      </c>
      <c r="AB806" s="3">
        <v>190797</v>
      </c>
      <c r="AC806" s="3">
        <v>3993506</v>
      </c>
      <c r="AD806" s="2">
        <v>1660.0460215999999</v>
      </c>
      <c r="AE806" s="3">
        <v>71421672</v>
      </c>
      <c r="AF806" s="3">
        <v>2630720</v>
      </c>
      <c r="AG806" s="3">
        <v>0</v>
      </c>
      <c r="AH806" s="3">
        <v>2788563</v>
      </c>
      <c r="AI806" s="4">
        <v>1.06</v>
      </c>
      <c r="AJ806" s="3">
        <v>289528783</v>
      </c>
      <c r="AK806" s="3">
        <v>702646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5140</v>
      </c>
      <c r="AR806" s="3">
        <v>5587</v>
      </c>
      <c r="AS806" s="3">
        <v>13842478</v>
      </c>
      <c r="AT806" s="2">
        <v>2517.2220000000002</v>
      </c>
      <c r="AV806" s="5" t="s">
        <v>1684</v>
      </c>
      <c r="AX806" s="3">
        <v>0</v>
      </c>
      <c r="AZ806" s="3">
        <v>0</v>
      </c>
      <c r="BA806" s="3">
        <f t="shared" si="315"/>
        <v>6059</v>
      </c>
      <c r="BB806" s="3">
        <f t="shared" si="301"/>
        <v>5140</v>
      </c>
      <c r="BC806" s="3">
        <f t="shared" si="302"/>
        <v>5587</v>
      </c>
      <c r="BD806" s="3">
        <f t="shared" si="303"/>
        <v>6059</v>
      </c>
      <c r="BE806" s="3">
        <f t="shared" si="304"/>
        <v>13842476.46875</v>
      </c>
      <c r="BF806" s="3">
        <f t="shared" si="316"/>
        <v>13477551.46875</v>
      </c>
      <c r="BG806" s="2">
        <f t="shared" si="305"/>
        <v>2517.1986700170637</v>
      </c>
      <c r="BH806" s="6">
        <f t="shared" si="306"/>
        <v>1.4999999999999999E-2</v>
      </c>
      <c r="BI806" s="3">
        <f t="shared" si="317"/>
        <v>5642191.3174598329</v>
      </c>
      <c r="BJ806" s="3">
        <f t="shared" si="307"/>
        <v>1293840116.3887708</v>
      </c>
      <c r="BK806" s="3">
        <f t="shared" si="318"/>
        <v>0</v>
      </c>
      <c r="BL806" s="3">
        <f t="shared" si="319"/>
        <v>0</v>
      </c>
      <c r="BM806" s="3">
        <f t="shared" si="308"/>
        <v>0</v>
      </c>
      <c r="BN806" s="3">
        <f t="shared" si="309"/>
        <v>0</v>
      </c>
      <c r="BO806" s="3">
        <f t="shared" si="320"/>
        <v>0</v>
      </c>
      <c r="BP806" s="3">
        <f t="shared" si="321"/>
        <v>0</v>
      </c>
      <c r="BQ806" s="3">
        <f t="shared" si="310"/>
        <v>804244975.07045186</v>
      </c>
      <c r="BR806" s="3">
        <f t="shared" si="322"/>
        <v>0</v>
      </c>
      <c r="BS806" s="3">
        <f t="shared" si="323"/>
        <v>0</v>
      </c>
      <c r="BT806" s="3">
        <f t="shared" si="311"/>
        <v>0</v>
      </c>
      <c r="BU806" s="3">
        <f t="shared" si="312"/>
        <v>0</v>
      </c>
      <c r="BV806" s="3">
        <f t="shared" si="313"/>
        <v>0</v>
      </c>
      <c r="BW806" s="3">
        <f t="shared" si="324"/>
        <v>0</v>
      </c>
      <c r="BX806" s="3">
        <f t="shared" si="314"/>
        <v>0</v>
      </c>
      <c r="BY806" s="3">
        <f t="shared" si="325"/>
        <v>10947188.63875</v>
      </c>
    </row>
    <row r="807" spans="1:77" x14ac:dyDescent="0.25">
      <c r="A807">
        <v>181905</v>
      </c>
      <c r="B807" t="s">
        <v>864</v>
      </c>
      <c r="C807" s="37">
        <v>42779.493055555555</v>
      </c>
      <c r="D807" s="5" t="s">
        <v>75</v>
      </c>
      <c r="E807" s="2">
        <v>1476.68</v>
      </c>
      <c r="F807" s="2">
        <v>68.62</v>
      </c>
      <c r="G807" s="2">
        <v>70.061999999999998</v>
      </c>
      <c r="H807" s="2">
        <v>0</v>
      </c>
      <c r="I807" s="2">
        <v>0</v>
      </c>
      <c r="J807" s="2">
        <v>0</v>
      </c>
      <c r="K807" s="2">
        <v>0</v>
      </c>
      <c r="L807" s="2">
        <v>169.44900000000001</v>
      </c>
      <c r="M807" s="2">
        <v>83.4</v>
      </c>
      <c r="N807" s="2">
        <v>766.39499999999998</v>
      </c>
      <c r="O807" s="2">
        <v>0.14000000000000001</v>
      </c>
      <c r="P807" s="2">
        <v>31.753</v>
      </c>
      <c r="Q807" s="2">
        <v>0</v>
      </c>
      <c r="R807" s="3">
        <v>141387</v>
      </c>
      <c r="S807" s="3">
        <v>0</v>
      </c>
      <c r="T807" s="3">
        <v>-5578</v>
      </c>
      <c r="U807" s="3">
        <v>-216</v>
      </c>
      <c r="V807" s="3">
        <v>0</v>
      </c>
      <c r="W807" s="3">
        <v>180223</v>
      </c>
      <c r="X807" s="3">
        <v>18766</v>
      </c>
      <c r="Y807" s="4">
        <v>1</v>
      </c>
      <c r="Z807" s="4">
        <v>1.08</v>
      </c>
      <c r="AA807" s="5" t="s">
        <v>75</v>
      </c>
      <c r="AB807" s="3">
        <v>449648</v>
      </c>
      <c r="AC807" s="3">
        <v>4485301</v>
      </c>
      <c r="AD807" s="2">
        <v>1830.3077384000001</v>
      </c>
      <c r="AE807" s="3">
        <v>157744495</v>
      </c>
      <c r="AF807" s="3">
        <v>4898116</v>
      </c>
      <c r="AG807" s="3">
        <v>538793</v>
      </c>
      <c r="AH807" s="3">
        <v>5730796</v>
      </c>
      <c r="AI807" s="4">
        <v>1.17</v>
      </c>
      <c r="AJ807" s="3">
        <v>496394565</v>
      </c>
      <c r="AK807" s="3">
        <v>649739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5140</v>
      </c>
      <c r="AR807" s="3">
        <v>5432</v>
      </c>
      <c r="AS807" s="3">
        <v>12241747</v>
      </c>
      <c r="AT807" s="2">
        <v>2257.8580000000002</v>
      </c>
      <c r="AV807" s="5" t="s">
        <v>1691</v>
      </c>
      <c r="BA807" s="3">
        <f t="shared" si="315"/>
        <v>5910</v>
      </c>
      <c r="BB807" s="3">
        <f t="shared" si="301"/>
        <v>5140</v>
      </c>
      <c r="BC807" s="3">
        <f t="shared" si="302"/>
        <v>5432</v>
      </c>
      <c r="BD807" s="3">
        <f t="shared" si="303"/>
        <v>5910</v>
      </c>
      <c r="BE807" s="3">
        <f t="shared" si="304"/>
        <v>12241747.135500001</v>
      </c>
      <c r="BF807" s="3">
        <f t="shared" si="316"/>
        <v>11925715.135500001</v>
      </c>
      <c r="BG807" s="2">
        <f t="shared" si="305"/>
        <v>2257.8168500775419</v>
      </c>
      <c r="BH807" s="6">
        <f t="shared" si="306"/>
        <v>1.4999999999999999E-2</v>
      </c>
      <c r="BI807" s="3">
        <f t="shared" si="317"/>
        <v>5437877.1820817627</v>
      </c>
      <c r="BJ807" s="3">
        <f t="shared" si="307"/>
        <v>1160517860.9398565</v>
      </c>
      <c r="BK807" s="3">
        <f t="shared" si="318"/>
        <v>0</v>
      </c>
      <c r="BL807" s="3">
        <f t="shared" si="319"/>
        <v>0</v>
      </c>
      <c r="BM807" s="3">
        <f t="shared" si="308"/>
        <v>0</v>
      </c>
      <c r="BN807" s="3">
        <f t="shared" si="309"/>
        <v>0</v>
      </c>
      <c r="BO807" s="3">
        <f t="shared" si="320"/>
        <v>0</v>
      </c>
      <c r="BP807" s="3">
        <f t="shared" si="321"/>
        <v>0</v>
      </c>
      <c r="BQ807" s="3">
        <f t="shared" si="310"/>
        <v>721372483.5997746</v>
      </c>
      <c r="BR807" s="3">
        <f t="shared" si="322"/>
        <v>0</v>
      </c>
      <c r="BS807" s="3">
        <f t="shared" si="323"/>
        <v>0</v>
      </c>
      <c r="BT807" s="3">
        <f t="shared" si="311"/>
        <v>0</v>
      </c>
      <c r="BU807" s="3">
        <f t="shared" si="312"/>
        <v>0</v>
      </c>
      <c r="BV807" s="3">
        <f t="shared" si="313"/>
        <v>0</v>
      </c>
      <c r="BW807" s="3">
        <f t="shared" si="324"/>
        <v>0</v>
      </c>
      <c r="BX807" s="3">
        <f t="shared" si="314"/>
        <v>0</v>
      </c>
      <c r="BY807" s="3">
        <f t="shared" si="325"/>
        <v>7277801.4855000004</v>
      </c>
    </row>
    <row r="808" spans="1:77" x14ac:dyDescent="0.25">
      <c r="A808">
        <v>230903</v>
      </c>
      <c r="B808" t="s">
        <v>865</v>
      </c>
      <c r="C808" s="37">
        <v>42779.493055555555</v>
      </c>
      <c r="D808" s="5" t="s">
        <v>75</v>
      </c>
      <c r="E808" s="2">
        <v>696.23800000000006</v>
      </c>
      <c r="F808" s="2">
        <v>88.045000000000002</v>
      </c>
      <c r="G808" s="2">
        <v>13.35</v>
      </c>
      <c r="H808" s="2">
        <v>0</v>
      </c>
      <c r="I808" s="2">
        <v>0</v>
      </c>
      <c r="J808" s="2">
        <v>0</v>
      </c>
      <c r="K808" s="2">
        <v>0</v>
      </c>
      <c r="L808" s="2">
        <v>60</v>
      </c>
      <c r="M808" s="2">
        <v>39.25</v>
      </c>
      <c r="N808" s="2">
        <v>600</v>
      </c>
      <c r="O808" s="2">
        <v>0.35199999999999998</v>
      </c>
      <c r="P808" s="2">
        <v>43</v>
      </c>
      <c r="Q808" s="2">
        <v>0</v>
      </c>
      <c r="R808" s="3">
        <v>55825</v>
      </c>
      <c r="S808" s="3">
        <v>0</v>
      </c>
      <c r="T808" s="3">
        <v>-1716</v>
      </c>
      <c r="U808" s="3">
        <v>-67</v>
      </c>
      <c r="V808" s="3">
        <v>0</v>
      </c>
      <c r="W808" s="3">
        <v>106691</v>
      </c>
      <c r="X808" s="3">
        <v>28053</v>
      </c>
      <c r="Y808" s="4">
        <v>1</v>
      </c>
      <c r="Z808" s="4">
        <v>1.05</v>
      </c>
      <c r="AA808" s="5" t="s">
        <v>75</v>
      </c>
      <c r="AB808" s="3">
        <v>233198</v>
      </c>
      <c r="AC808" s="3">
        <v>2674082</v>
      </c>
      <c r="AD808" s="2">
        <v>1135.2717737999999</v>
      </c>
      <c r="AE808" s="3">
        <v>62478240</v>
      </c>
      <c r="AF808" s="3">
        <v>1654333</v>
      </c>
      <c r="AG808" s="3">
        <v>181977</v>
      </c>
      <c r="AH808" s="3">
        <v>1935570</v>
      </c>
      <c r="AI808" s="4">
        <v>1.17</v>
      </c>
      <c r="AJ808" s="3">
        <v>152622420</v>
      </c>
      <c r="AK808" s="3">
        <v>316536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5140</v>
      </c>
      <c r="AR808" s="3">
        <v>5322</v>
      </c>
      <c r="AS808" s="3">
        <v>6748838</v>
      </c>
      <c r="AT808" s="2">
        <v>1259.816</v>
      </c>
      <c r="AV808" s="5" t="s">
        <v>1937</v>
      </c>
      <c r="BA808" s="3">
        <f t="shared" si="315"/>
        <v>6524</v>
      </c>
      <c r="BB808" s="3">
        <f t="shared" si="301"/>
        <v>5140</v>
      </c>
      <c r="BC808" s="3">
        <f t="shared" si="302"/>
        <v>5322</v>
      </c>
      <c r="BD808" s="3">
        <f t="shared" si="303"/>
        <v>6524</v>
      </c>
      <c r="BE808" s="3">
        <f t="shared" si="304"/>
        <v>6748839.911679999</v>
      </c>
      <c r="BF808" s="3">
        <f t="shared" si="316"/>
        <v>6588039.911679999</v>
      </c>
      <c r="BG808" s="2">
        <f t="shared" si="305"/>
        <v>1259.8039113026932</v>
      </c>
      <c r="BH808" s="6">
        <f t="shared" si="306"/>
        <v>1.4999999999999999E-2</v>
      </c>
      <c r="BI808" s="3">
        <f t="shared" si="317"/>
        <v>2909654.2390055652</v>
      </c>
      <c r="BJ808" s="3">
        <f t="shared" si="307"/>
        <v>647539210.40958428</v>
      </c>
      <c r="BK808" s="3">
        <f t="shared" si="318"/>
        <v>0</v>
      </c>
      <c r="BL808" s="3">
        <f t="shared" si="319"/>
        <v>0</v>
      </c>
      <c r="BM808" s="3">
        <f t="shared" si="308"/>
        <v>0</v>
      </c>
      <c r="BN808" s="3">
        <f t="shared" si="309"/>
        <v>0</v>
      </c>
      <c r="BO808" s="3">
        <f t="shared" si="320"/>
        <v>0</v>
      </c>
      <c r="BP808" s="3">
        <f t="shared" si="321"/>
        <v>0</v>
      </c>
      <c r="BQ808" s="3">
        <f t="shared" si="310"/>
        <v>402507349.66121048</v>
      </c>
      <c r="BR808" s="3">
        <f t="shared" si="322"/>
        <v>0</v>
      </c>
      <c r="BS808" s="3">
        <f t="shared" si="323"/>
        <v>0</v>
      </c>
      <c r="BT808" s="3">
        <f t="shared" si="311"/>
        <v>0</v>
      </c>
      <c r="BU808" s="3">
        <f t="shared" si="312"/>
        <v>0</v>
      </c>
      <c r="BV808" s="3">
        <f t="shared" si="313"/>
        <v>0</v>
      </c>
      <c r="BW808" s="3">
        <f t="shared" si="324"/>
        <v>0</v>
      </c>
      <c r="BX808" s="3">
        <f t="shared" si="314"/>
        <v>0</v>
      </c>
      <c r="BY808" s="3">
        <f t="shared" si="325"/>
        <v>5222615.7116799988</v>
      </c>
    </row>
    <row r="809" spans="1:77" x14ac:dyDescent="0.25">
      <c r="A809">
        <v>14804</v>
      </c>
      <c r="B809" t="s">
        <v>866</v>
      </c>
      <c r="C809" s="37">
        <v>42776.52847222222</v>
      </c>
      <c r="D809" s="5" t="s">
        <v>76</v>
      </c>
      <c r="E809" s="2">
        <v>1370.85</v>
      </c>
      <c r="F809" s="2">
        <v>60.332999999999998</v>
      </c>
      <c r="G809" s="2">
        <v>23.35</v>
      </c>
      <c r="H809" s="2">
        <v>34.048000000000002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200</v>
      </c>
      <c r="O809" s="2">
        <v>0</v>
      </c>
      <c r="P809" s="2">
        <v>8.8330000000000002</v>
      </c>
      <c r="Q809" s="2">
        <v>0</v>
      </c>
      <c r="R809" s="3">
        <v>133257</v>
      </c>
      <c r="S809" s="3">
        <v>0</v>
      </c>
      <c r="T809" s="3">
        <v>0</v>
      </c>
      <c r="U809" s="3">
        <v>0</v>
      </c>
      <c r="V809" s="3">
        <v>0</v>
      </c>
      <c r="W809" s="3">
        <v>37502</v>
      </c>
      <c r="X809" s="3">
        <v>5711</v>
      </c>
      <c r="Y809" s="4">
        <v>0</v>
      </c>
      <c r="Z809" s="4">
        <v>1</v>
      </c>
      <c r="AA809" s="5" t="s">
        <v>75</v>
      </c>
      <c r="AB809" s="3">
        <v>0</v>
      </c>
      <c r="AC809" s="3">
        <v>0</v>
      </c>
      <c r="AD809" s="2">
        <v>0</v>
      </c>
      <c r="AE809" s="3">
        <v>0</v>
      </c>
      <c r="AF809" s="3">
        <v>0</v>
      </c>
      <c r="AG809" s="3">
        <v>0</v>
      </c>
      <c r="AH809" s="3">
        <v>0</v>
      </c>
      <c r="AI809" s="4">
        <v>0</v>
      </c>
      <c r="AJ809" s="3">
        <v>0</v>
      </c>
      <c r="AK809" s="3">
        <v>515803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5050</v>
      </c>
      <c r="AR809" s="3">
        <v>5334</v>
      </c>
      <c r="AS809" s="3">
        <v>10734203</v>
      </c>
      <c r="AT809" s="2">
        <v>2036.1420000000001</v>
      </c>
      <c r="AV809" s="5" t="s">
        <v>2031</v>
      </c>
      <c r="AX809" s="3">
        <v>0</v>
      </c>
      <c r="AZ809" s="3">
        <v>0</v>
      </c>
      <c r="BA809" s="3">
        <f t="shared" si="315"/>
        <v>6465</v>
      </c>
      <c r="BB809" s="3">
        <f t="shared" si="301"/>
        <v>5050</v>
      </c>
      <c r="BC809" s="3">
        <f t="shared" si="302"/>
        <v>5335</v>
      </c>
      <c r="BD809" s="3">
        <f t="shared" si="303"/>
        <v>6465</v>
      </c>
      <c r="BE809" s="3">
        <f t="shared" si="304"/>
        <v>10734202.4345</v>
      </c>
      <c r="BF809" s="3">
        <f t="shared" si="316"/>
        <v>10563443.4345</v>
      </c>
      <c r="BG809" s="2">
        <f t="shared" si="305"/>
        <v>2035.8989313478617</v>
      </c>
      <c r="BH809" s="6">
        <f t="shared" si="306"/>
        <v>1.4999999999999999E-2</v>
      </c>
      <c r="BI809" s="3">
        <f t="shared" si="317"/>
        <v>0</v>
      </c>
      <c r="BJ809" s="3">
        <f t="shared" si="307"/>
        <v>1046452050.7128009</v>
      </c>
      <c r="BK809" s="3">
        <f t="shared" si="318"/>
        <v>0</v>
      </c>
      <c r="BL809" s="3">
        <f t="shared" si="319"/>
        <v>0</v>
      </c>
      <c r="BM809" s="3">
        <f t="shared" si="308"/>
        <v>0</v>
      </c>
      <c r="BN809" s="3">
        <f t="shared" si="309"/>
        <v>0</v>
      </c>
      <c r="BO809" s="3">
        <f t="shared" si="320"/>
        <v>0</v>
      </c>
      <c r="BP809" s="3">
        <f t="shared" si="321"/>
        <v>0</v>
      </c>
      <c r="BQ809" s="3">
        <f t="shared" si="310"/>
        <v>650469708.56564176</v>
      </c>
      <c r="BR809" s="3">
        <f t="shared" si="322"/>
        <v>0</v>
      </c>
      <c r="BS809" s="3">
        <f t="shared" si="323"/>
        <v>0</v>
      </c>
      <c r="BT809" s="3">
        <f t="shared" si="311"/>
        <v>0</v>
      </c>
      <c r="BU809" s="3">
        <f t="shared" si="312"/>
        <v>0</v>
      </c>
      <c r="BV809" s="3">
        <f t="shared" si="313"/>
        <v>0</v>
      </c>
      <c r="BW809" s="3">
        <f t="shared" si="324"/>
        <v>0</v>
      </c>
      <c r="BX809" s="3">
        <f t="shared" si="314"/>
        <v>0</v>
      </c>
      <c r="BY809" s="3">
        <f t="shared" si="325"/>
        <v>10734202.4345</v>
      </c>
    </row>
    <row r="810" spans="1:77" x14ac:dyDescent="0.25">
      <c r="A810">
        <v>201908</v>
      </c>
      <c r="B810" t="s">
        <v>867</v>
      </c>
      <c r="C810" s="37">
        <v>42779.493055555555</v>
      </c>
      <c r="D810" s="5" t="s">
        <v>75</v>
      </c>
      <c r="E810" s="2">
        <v>437.154</v>
      </c>
      <c r="F810" s="2">
        <v>35.5</v>
      </c>
      <c r="G810" s="2">
        <v>7.4649999999999999</v>
      </c>
      <c r="H810" s="2">
        <v>0</v>
      </c>
      <c r="I810" s="2">
        <v>0</v>
      </c>
      <c r="J810" s="2">
        <v>0</v>
      </c>
      <c r="K810" s="2">
        <v>0</v>
      </c>
      <c r="L810" s="2">
        <v>37.427999999999997</v>
      </c>
      <c r="M810" s="2">
        <v>24.309000000000001</v>
      </c>
      <c r="N810" s="2">
        <v>349.86900000000003</v>
      </c>
      <c r="O810" s="2">
        <v>0</v>
      </c>
      <c r="P810" s="2">
        <v>4.734</v>
      </c>
      <c r="Q810" s="2">
        <v>0</v>
      </c>
      <c r="R810" s="3">
        <v>38281</v>
      </c>
      <c r="S810" s="3">
        <v>0</v>
      </c>
      <c r="T810" s="3">
        <v>-817</v>
      </c>
      <c r="U810" s="3">
        <v>-32</v>
      </c>
      <c r="V810" s="3">
        <v>0</v>
      </c>
      <c r="W810" s="3">
        <v>20901</v>
      </c>
      <c r="X810" s="3">
        <v>3230</v>
      </c>
      <c r="Y810" s="4">
        <v>1</v>
      </c>
      <c r="Z810" s="4">
        <v>1.04</v>
      </c>
      <c r="AA810" s="5" t="s">
        <v>75</v>
      </c>
      <c r="AB810" s="3">
        <v>121271</v>
      </c>
      <c r="AC810" s="3">
        <v>1449608</v>
      </c>
      <c r="AD810" s="2">
        <v>563.36564780000003</v>
      </c>
      <c r="AE810" s="3">
        <v>34741568</v>
      </c>
      <c r="AF810" s="3">
        <v>779953</v>
      </c>
      <c r="AG810" s="3">
        <v>85795</v>
      </c>
      <c r="AH810" s="3">
        <v>912545</v>
      </c>
      <c r="AI810" s="4">
        <v>1.17</v>
      </c>
      <c r="AJ810" s="3">
        <v>72672370</v>
      </c>
      <c r="AK810" s="3">
        <v>184676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5140</v>
      </c>
      <c r="AR810" s="3">
        <v>5286</v>
      </c>
      <c r="AS810" s="3">
        <v>4184596</v>
      </c>
      <c r="AT810" s="2">
        <v>791.68899999999996</v>
      </c>
      <c r="AV810" s="5" t="s">
        <v>1877</v>
      </c>
      <c r="BA810" s="3">
        <f t="shared" si="315"/>
        <v>6823</v>
      </c>
      <c r="BB810" s="3">
        <f t="shared" si="301"/>
        <v>5140</v>
      </c>
      <c r="BC810" s="3">
        <f t="shared" si="302"/>
        <v>5286</v>
      </c>
      <c r="BD810" s="3">
        <f t="shared" si="303"/>
        <v>6823</v>
      </c>
      <c r="BE810" s="3">
        <f t="shared" si="304"/>
        <v>4184593.9683399997</v>
      </c>
      <c r="BF810" s="3">
        <f t="shared" si="316"/>
        <v>4126228.9683399997</v>
      </c>
      <c r="BG810" s="2">
        <f t="shared" si="305"/>
        <v>791.68200017211677</v>
      </c>
      <c r="BH810" s="6">
        <f t="shared" si="306"/>
        <v>1.4999999999999999E-2</v>
      </c>
      <c r="BI810" s="3">
        <f t="shared" si="317"/>
        <v>2022836.3565039895</v>
      </c>
      <c r="BJ810" s="3">
        <f t="shared" si="307"/>
        <v>406924548.08846802</v>
      </c>
      <c r="BK810" s="3">
        <f t="shared" si="318"/>
        <v>0</v>
      </c>
      <c r="BL810" s="3">
        <f t="shared" si="319"/>
        <v>0</v>
      </c>
      <c r="BM810" s="3">
        <f t="shared" si="308"/>
        <v>0</v>
      </c>
      <c r="BN810" s="3">
        <f t="shared" si="309"/>
        <v>0</v>
      </c>
      <c r="BO810" s="3">
        <f t="shared" si="320"/>
        <v>0</v>
      </c>
      <c r="BP810" s="3">
        <f t="shared" si="321"/>
        <v>0</v>
      </c>
      <c r="BQ810" s="3">
        <f t="shared" si="310"/>
        <v>252942399.0549913</v>
      </c>
      <c r="BR810" s="3">
        <f t="shared" si="322"/>
        <v>0</v>
      </c>
      <c r="BS810" s="3">
        <f t="shared" si="323"/>
        <v>0</v>
      </c>
      <c r="BT810" s="3">
        <f t="shared" si="311"/>
        <v>0</v>
      </c>
      <c r="BU810" s="3">
        <f t="shared" si="312"/>
        <v>0</v>
      </c>
      <c r="BV810" s="3">
        <f t="shared" si="313"/>
        <v>0</v>
      </c>
      <c r="BW810" s="3">
        <f t="shared" si="324"/>
        <v>0</v>
      </c>
      <c r="BX810" s="3">
        <f t="shared" si="314"/>
        <v>0</v>
      </c>
      <c r="BY810" s="3">
        <f t="shared" si="325"/>
        <v>3457870.26834</v>
      </c>
    </row>
    <row r="811" spans="1:77" x14ac:dyDescent="0.25">
      <c r="A811">
        <v>51901</v>
      </c>
      <c r="B811" t="s">
        <v>868</v>
      </c>
      <c r="C811" s="37">
        <v>42776.52847222222</v>
      </c>
      <c r="D811" s="5" t="s">
        <v>75</v>
      </c>
      <c r="E811" s="2">
        <v>178.845</v>
      </c>
      <c r="F811" s="2">
        <v>22.015000000000001</v>
      </c>
      <c r="G811" s="2">
        <v>7.4729999999999999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9.2919999999999998</v>
      </c>
      <c r="N811" s="2">
        <v>140.833</v>
      </c>
      <c r="O811" s="2">
        <v>4.8000000000000001E-2</v>
      </c>
      <c r="P811" s="2">
        <v>0</v>
      </c>
      <c r="Q811" s="2">
        <v>0</v>
      </c>
      <c r="R811" s="3">
        <v>13571</v>
      </c>
      <c r="S811" s="3">
        <v>0</v>
      </c>
      <c r="T811" s="3">
        <v>-1816</v>
      </c>
      <c r="U811" s="3">
        <v>-71</v>
      </c>
      <c r="V811" s="3">
        <v>0</v>
      </c>
      <c r="W811" s="3">
        <v>22338</v>
      </c>
      <c r="X811" s="3">
        <v>0</v>
      </c>
      <c r="Y811" s="4">
        <v>0.98</v>
      </c>
      <c r="Z811" s="4">
        <v>1.07</v>
      </c>
      <c r="AA811" s="5" t="s">
        <v>76</v>
      </c>
      <c r="AB811" s="3">
        <v>19005</v>
      </c>
      <c r="AC811" s="3">
        <v>1913902</v>
      </c>
      <c r="AD811" s="2">
        <v>770.42633160000003</v>
      </c>
      <c r="AE811" s="3">
        <v>65893060</v>
      </c>
      <c r="AF811" s="3">
        <v>1630712</v>
      </c>
      <c r="AG811" s="3">
        <v>0</v>
      </c>
      <c r="AH811" s="3">
        <v>1730552</v>
      </c>
      <c r="AI811" s="4">
        <v>1.04</v>
      </c>
      <c r="AJ811" s="3">
        <v>161528839</v>
      </c>
      <c r="AK811" s="3">
        <v>73435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5037</v>
      </c>
      <c r="AR811" s="3">
        <v>5288</v>
      </c>
      <c r="AS811" s="3">
        <v>2011951</v>
      </c>
      <c r="AT811" s="2">
        <v>383.35300000000001</v>
      </c>
      <c r="AU811" s="2">
        <v>383.35300000000001</v>
      </c>
      <c r="AV811" s="5" t="s">
        <v>1443</v>
      </c>
      <c r="AW811" s="3">
        <v>0</v>
      </c>
      <c r="AX811" s="3">
        <v>0</v>
      </c>
      <c r="AY811" s="3">
        <v>0</v>
      </c>
      <c r="AZ811" s="3">
        <v>0</v>
      </c>
      <c r="BA811" s="3">
        <f t="shared" si="315"/>
        <v>8294</v>
      </c>
      <c r="BB811" s="3">
        <f t="shared" si="301"/>
        <v>5037</v>
      </c>
      <c r="BC811" s="3">
        <f t="shared" si="302"/>
        <v>5288</v>
      </c>
      <c r="BD811" s="3">
        <f t="shared" si="303"/>
        <v>8294</v>
      </c>
      <c r="BE811" s="3">
        <f t="shared" si="304"/>
        <v>2011955.3802799999</v>
      </c>
      <c r="BF811" s="3">
        <f t="shared" si="316"/>
        <v>1977862.3802799999</v>
      </c>
      <c r="BG811" s="2">
        <f t="shared" si="305"/>
        <v>383.34759009485254</v>
      </c>
      <c r="BH811" s="6">
        <f t="shared" si="306"/>
        <v>1.4999999999999999E-2</v>
      </c>
      <c r="BI811" s="3">
        <f t="shared" si="317"/>
        <v>888337.99494506419</v>
      </c>
      <c r="BJ811" s="3">
        <f t="shared" si="307"/>
        <v>197040661.30875421</v>
      </c>
      <c r="BK811" s="3">
        <f t="shared" si="318"/>
        <v>0</v>
      </c>
      <c r="BL811" s="3">
        <f t="shared" si="319"/>
        <v>0</v>
      </c>
      <c r="BM811" s="3">
        <f t="shared" si="308"/>
        <v>0</v>
      </c>
      <c r="BN811" s="3">
        <f t="shared" si="309"/>
        <v>0</v>
      </c>
      <c r="BO811" s="3">
        <f t="shared" si="320"/>
        <v>0</v>
      </c>
      <c r="BP811" s="3">
        <f t="shared" si="321"/>
        <v>0</v>
      </c>
      <c r="BQ811" s="3">
        <f t="shared" si="310"/>
        <v>122479555.03530538</v>
      </c>
      <c r="BR811" s="3">
        <f t="shared" si="322"/>
        <v>39049283.964694619</v>
      </c>
      <c r="BS811" s="3">
        <f t="shared" si="323"/>
        <v>0</v>
      </c>
      <c r="BT811" s="3">
        <f t="shared" si="311"/>
        <v>0</v>
      </c>
      <c r="BU811" s="3">
        <f t="shared" si="312"/>
        <v>0</v>
      </c>
      <c r="BV811" s="3">
        <f t="shared" si="313"/>
        <v>0</v>
      </c>
      <c r="BW811" s="3">
        <f t="shared" si="324"/>
        <v>0</v>
      </c>
      <c r="BX811" s="3">
        <f t="shared" si="314"/>
        <v>0</v>
      </c>
      <c r="BY811" s="3">
        <f t="shared" si="325"/>
        <v>428972.75807999982</v>
      </c>
    </row>
    <row r="812" spans="1:77" x14ac:dyDescent="0.25">
      <c r="A812">
        <v>104907</v>
      </c>
      <c r="B812" t="s">
        <v>869</v>
      </c>
      <c r="C812" s="37">
        <v>42779.493055555555</v>
      </c>
      <c r="D812" s="5" t="s">
        <v>75</v>
      </c>
      <c r="E812" s="2">
        <v>130</v>
      </c>
      <c r="F812" s="2">
        <v>2.0529999999999999</v>
      </c>
      <c r="G812" s="2">
        <v>3.867</v>
      </c>
      <c r="H812" s="2">
        <v>0</v>
      </c>
      <c r="I812" s="2">
        <v>0</v>
      </c>
      <c r="J812" s="2">
        <v>0</v>
      </c>
      <c r="K812" s="2">
        <v>0</v>
      </c>
      <c r="L812" s="2">
        <v>18.120999999999999</v>
      </c>
      <c r="M812" s="2">
        <v>5.6710000000000003</v>
      </c>
      <c r="N812" s="2">
        <v>112.291</v>
      </c>
      <c r="O812" s="2">
        <v>5.3999999999999999E-2</v>
      </c>
      <c r="P812" s="2">
        <v>0.91299999999999903</v>
      </c>
      <c r="Q812" s="2">
        <v>0</v>
      </c>
      <c r="R812" s="3">
        <v>11088</v>
      </c>
      <c r="S812" s="3">
        <v>0</v>
      </c>
      <c r="T812" s="3">
        <v>0</v>
      </c>
      <c r="U812" s="3">
        <v>0</v>
      </c>
      <c r="V812" s="3">
        <v>0</v>
      </c>
      <c r="W812" s="3">
        <v>49905</v>
      </c>
      <c r="X812" s="3">
        <v>669</v>
      </c>
      <c r="Y812" s="4">
        <v>1</v>
      </c>
      <c r="Z812" s="4">
        <v>1.06</v>
      </c>
      <c r="AA812" s="5" t="s">
        <v>75</v>
      </c>
      <c r="AB812" s="3">
        <v>109097</v>
      </c>
      <c r="AC812" s="3">
        <v>635217</v>
      </c>
      <c r="AD812" s="2">
        <v>135.1252562</v>
      </c>
      <c r="AE812" s="3">
        <v>38419607</v>
      </c>
      <c r="AF812" s="3">
        <v>1424790</v>
      </c>
      <c r="AG812" s="3">
        <v>0</v>
      </c>
      <c r="AH812" s="3">
        <v>1485201</v>
      </c>
      <c r="AI812" s="4">
        <v>1.0424</v>
      </c>
      <c r="AJ812" s="3">
        <v>141892732</v>
      </c>
      <c r="AK812" s="3">
        <v>49989</v>
      </c>
      <c r="AL812" s="3">
        <v>0</v>
      </c>
      <c r="AM812" s="3">
        <v>0</v>
      </c>
      <c r="AN812" s="3">
        <v>63962</v>
      </c>
      <c r="AO812" s="3">
        <v>0</v>
      </c>
      <c r="AP812" s="3">
        <v>0</v>
      </c>
      <c r="AQ812" s="3">
        <v>5140</v>
      </c>
      <c r="AR812" s="3">
        <v>5359</v>
      </c>
      <c r="AS812" s="3">
        <v>1410299</v>
      </c>
      <c r="AT812" s="2">
        <v>257.14699999999999</v>
      </c>
      <c r="AU812" s="2">
        <v>256.67399999999998</v>
      </c>
      <c r="AV812" s="5" t="s">
        <v>1382</v>
      </c>
      <c r="AW812" s="3">
        <v>0</v>
      </c>
      <c r="AX812" s="3">
        <v>0</v>
      </c>
      <c r="AY812" s="3">
        <v>0</v>
      </c>
      <c r="AZ812" s="3">
        <v>0</v>
      </c>
      <c r="BA812" s="3">
        <f t="shared" si="315"/>
        <v>7328</v>
      </c>
      <c r="BB812" s="3">
        <f t="shared" si="301"/>
        <v>5140</v>
      </c>
      <c r="BC812" s="3">
        <f t="shared" si="302"/>
        <v>5359</v>
      </c>
      <c r="BD812" s="3">
        <f t="shared" si="303"/>
        <v>7328</v>
      </c>
      <c r="BE812" s="3">
        <f t="shared" si="304"/>
        <v>1410299.17888</v>
      </c>
      <c r="BF812" s="3">
        <f t="shared" si="316"/>
        <v>1349306.17888</v>
      </c>
      <c r="BG812" s="2">
        <f t="shared" si="305"/>
        <v>257.14706581206934</v>
      </c>
      <c r="BH812" s="6">
        <f t="shared" si="306"/>
        <v>1.4999999999999999E-2</v>
      </c>
      <c r="BI812" s="3">
        <f t="shared" si="317"/>
        <v>1366460.9407834951</v>
      </c>
      <c r="BJ812" s="3">
        <f t="shared" si="307"/>
        <v>158925914.36998135</v>
      </c>
      <c r="BK812" s="3">
        <f t="shared" si="318"/>
        <v>0</v>
      </c>
      <c r="BL812" s="3">
        <f t="shared" si="319"/>
        <v>0</v>
      </c>
      <c r="BM812" s="3">
        <f t="shared" si="308"/>
        <v>0</v>
      </c>
      <c r="BN812" s="3">
        <f t="shared" si="309"/>
        <v>0</v>
      </c>
      <c r="BO812" s="3">
        <f t="shared" si="320"/>
        <v>0</v>
      </c>
      <c r="BP812" s="3">
        <f t="shared" si="321"/>
        <v>0</v>
      </c>
      <c r="BQ812" s="3">
        <f t="shared" si="310"/>
        <v>102547081.83663924</v>
      </c>
      <c r="BR812" s="3">
        <f t="shared" si="322"/>
        <v>39345650.16336076</v>
      </c>
      <c r="BS812" s="3">
        <f t="shared" si="323"/>
        <v>0</v>
      </c>
      <c r="BT812" s="3">
        <f t="shared" si="311"/>
        <v>0</v>
      </c>
      <c r="BU812" s="3">
        <f t="shared" si="312"/>
        <v>0</v>
      </c>
      <c r="BV812" s="3">
        <f t="shared" si="313"/>
        <v>0</v>
      </c>
      <c r="BW812" s="3">
        <f t="shared" si="324"/>
        <v>0</v>
      </c>
      <c r="BX812" s="3">
        <f t="shared" si="314"/>
        <v>0</v>
      </c>
      <c r="BY812" s="3">
        <f t="shared" si="325"/>
        <v>0</v>
      </c>
    </row>
    <row r="813" spans="1:77" x14ac:dyDescent="0.25">
      <c r="A813">
        <v>48903</v>
      </c>
      <c r="B813" t="s">
        <v>870</v>
      </c>
      <c r="C813" s="37">
        <v>42779.493055555555</v>
      </c>
      <c r="D813" s="5" t="s">
        <v>75</v>
      </c>
      <c r="E813" s="2">
        <v>198.1</v>
      </c>
      <c r="F813" s="2">
        <v>21</v>
      </c>
      <c r="G813" s="2">
        <v>8</v>
      </c>
      <c r="H813" s="2">
        <v>0</v>
      </c>
      <c r="I813" s="2">
        <v>0</v>
      </c>
      <c r="J813" s="2">
        <v>0</v>
      </c>
      <c r="K813" s="2">
        <v>0</v>
      </c>
      <c r="L813" s="2">
        <v>15</v>
      </c>
      <c r="M813" s="2">
        <v>9</v>
      </c>
      <c r="N813" s="2">
        <v>145</v>
      </c>
      <c r="O813" s="2">
        <v>0</v>
      </c>
      <c r="P813" s="2">
        <v>8</v>
      </c>
      <c r="Q813" s="2">
        <v>0</v>
      </c>
      <c r="R813" s="3">
        <v>19250</v>
      </c>
      <c r="S813" s="3">
        <v>0</v>
      </c>
      <c r="T813" s="3">
        <v>-779</v>
      </c>
      <c r="U813" s="3">
        <v>-31</v>
      </c>
      <c r="V813" s="3">
        <v>0</v>
      </c>
      <c r="W813" s="3">
        <v>56585</v>
      </c>
      <c r="X813" s="3">
        <v>6691</v>
      </c>
      <c r="Y813" s="4">
        <v>1</v>
      </c>
      <c r="Z813" s="4">
        <v>1.06</v>
      </c>
      <c r="AA813" s="5" t="s">
        <v>76</v>
      </c>
      <c r="AB813" s="3">
        <v>90221</v>
      </c>
      <c r="AC813" s="3">
        <v>762212</v>
      </c>
      <c r="AD813" s="2">
        <v>276.43398880000001</v>
      </c>
      <c r="AE813" s="3">
        <v>30630708</v>
      </c>
      <c r="AF813" s="3">
        <v>689716</v>
      </c>
      <c r="AG813" s="3">
        <v>75869</v>
      </c>
      <c r="AH813" s="3">
        <v>806968</v>
      </c>
      <c r="AI813" s="4">
        <v>1.17</v>
      </c>
      <c r="AJ813" s="3">
        <v>69251471</v>
      </c>
      <c r="AK813" s="3">
        <v>89835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5140</v>
      </c>
      <c r="AR813" s="3">
        <v>5359</v>
      </c>
      <c r="AS813" s="3">
        <v>2408831</v>
      </c>
      <c r="AT813" s="2">
        <v>444.77</v>
      </c>
      <c r="AV813" s="5" t="s">
        <v>1430</v>
      </c>
      <c r="BA813" s="3">
        <f t="shared" si="315"/>
        <v>8364</v>
      </c>
      <c r="BB813" s="3">
        <f t="shared" si="301"/>
        <v>5140</v>
      </c>
      <c r="BC813" s="3">
        <f t="shared" si="302"/>
        <v>5359</v>
      </c>
      <c r="BD813" s="3">
        <f t="shared" si="303"/>
        <v>8364</v>
      </c>
      <c r="BE813" s="3">
        <f t="shared" si="304"/>
        <v>2408831.9200000004</v>
      </c>
      <c r="BF813" s="3">
        <f t="shared" si="316"/>
        <v>2333775.9200000004</v>
      </c>
      <c r="BG813" s="2">
        <f t="shared" si="305"/>
        <v>444.76460530922566</v>
      </c>
      <c r="BH813" s="6">
        <f t="shared" si="306"/>
        <v>1.4999999999999999E-2</v>
      </c>
      <c r="BI813" s="3">
        <f t="shared" si="317"/>
        <v>1281675.169365827</v>
      </c>
      <c r="BJ813" s="3">
        <f t="shared" si="307"/>
        <v>228609007.12894198</v>
      </c>
      <c r="BK813" s="3">
        <f t="shared" si="318"/>
        <v>0</v>
      </c>
      <c r="BL813" s="3">
        <f t="shared" si="319"/>
        <v>0</v>
      </c>
      <c r="BM813" s="3">
        <f t="shared" si="308"/>
        <v>0</v>
      </c>
      <c r="BN813" s="3">
        <f t="shared" si="309"/>
        <v>0</v>
      </c>
      <c r="BO813" s="3">
        <f t="shared" si="320"/>
        <v>0</v>
      </c>
      <c r="BP813" s="3">
        <f t="shared" si="321"/>
        <v>0</v>
      </c>
      <c r="BQ813" s="3">
        <f t="shared" si="310"/>
        <v>142102291.3962976</v>
      </c>
      <c r="BR813" s="3">
        <f t="shared" si="322"/>
        <v>0</v>
      </c>
      <c r="BS813" s="3">
        <f t="shared" si="323"/>
        <v>0</v>
      </c>
      <c r="BT813" s="3">
        <f t="shared" si="311"/>
        <v>0</v>
      </c>
      <c r="BU813" s="3">
        <f t="shared" si="312"/>
        <v>0</v>
      </c>
      <c r="BV813" s="3">
        <f t="shared" si="313"/>
        <v>0</v>
      </c>
      <c r="BW813" s="3">
        <f t="shared" si="324"/>
        <v>0</v>
      </c>
      <c r="BX813" s="3">
        <f t="shared" si="314"/>
        <v>0</v>
      </c>
      <c r="BY813" s="3">
        <f t="shared" si="325"/>
        <v>1716317.2100000004</v>
      </c>
    </row>
    <row r="814" spans="1:77" x14ac:dyDescent="0.25">
      <c r="A814">
        <v>158905</v>
      </c>
      <c r="B814" t="s">
        <v>871</v>
      </c>
      <c r="C814" s="37">
        <v>42779.493055555555</v>
      </c>
      <c r="D814" s="5" t="s">
        <v>75</v>
      </c>
      <c r="E814" s="2">
        <v>1259.76</v>
      </c>
      <c r="F814" s="2">
        <v>67.8</v>
      </c>
      <c r="G814" s="2">
        <v>49</v>
      </c>
      <c r="H814" s="2">
        <v>0</v>
      </c>
      <c r="I814" s="2">
        <v>0</v>
      </c>
      <c r="J814" s="2">
        <v>0</v>
      </c>
      <c r="K814" s="2">
        <v>0</v>
      </c>
      <c r="L814" s="2">
        <v>76</v>
      </c>
      <c r="M814" s="2">
        <v>67.849999999999994</v>
      </c>
      <c r="N814" s="2">
        <v>1035</v>
      </c>
      <c r="O814" s="2">
        <v>0.46800000000000003</v>
      </c>
      <c r="P814" s="2">
        <v>227</v>
      </c>
      <c r="Q814" s="2">
        <v>0</v>
      </c>
      <c r="R814" s="3">
        <v>113300</v>
      </c>
      <c r="S814" s="3">
        <v>0</v>
      </c>
      <c r="T814" s="3">
        <v>0</v>
      </c>
      <c r="U814" s="3">
        <v>0</v>
      </c>
      <c r="V814" s="3">
        <v>0</v>
      </c>
      <c r="W814" s="3">
        <v>102078</v>
      </c>
      <c r="X814" s="3">
        <v>134339</v>
      </c>
      <c r="Y814" s="4">
        <v>0.94</v>
      </c>
      <c r="Z814" s="4">
        <v>1.1100000000000001</v>
      </c>
      <c r="AA814" s="5" t="s">
        <v>76</v>
      </c>
      <c r="AB814" s="3">
        <v>3298140</v>
      </c>
      <c r="AC814" s="3">
        <v>4761581</v>
      </c>
      <c r="AD814" s="2">
        <v>1960.9797985</v>
      </c>
      <c r="AE814" s="3">
        <v>2813259306</v>
      </c>
      <c r="AF814" s="3">
        <v>12627570</v>
      </c>
      <c r="AG814" s="3">
        <v>537343</v>
      </c>
      <c r="AH814" s="3">
        <v>13970928</v>
      </c>
      <c r="AI814" s="4">
        <v>1.04</v>
      </c>
      <c r="AJ814" s="3">
        <v>1289944854</v>
      </c>
      <c r="AK814" s="3">
        <v>520742</v>
      </c>
      <c r="AL814" s="3">
        <v>0</v>
      </c>
      <c r="AM814" s="3">
        <v>0</v>
      </c>
      <c r="AN814" s="3">
        <v>280443</v>
      </c>
      <c r="AO814" s="3">
        <v>0</v>
      </c>
      <c r="AP814" s="3">
        <v>0</v>
      </c>
      <c r="AQ814" s="3">
        <v>4832</v>
      </c>
      <c r="AR814" s="3">
        <v>5209</v>
      </c>
      <c r="AS814" s="3">
        <v>10412269</v>
      </c>
      <c r="AT814" s="2">
        <v>2034.0050000000001</v>
      </c>
      <c r="AU814" s="2">
        <v>2050</v>
      </c>
      <c r="AV814" s="5" t="s">
        <v>1763</v>
      </c>
      <c r="AW814" s="3">
        <v>1918250</v>
      </c>
      <c r="AX814" s="3">
        <v>223885</v>
      </c>
      <c r="AY814" s="3">
        <v>34372</v>
      </c>
      <c r="AZ814" s="3">
        <v>9528</v>
      </c>
      <c r="BA814" s="3">
        <f t="shared" si="315"/>
        <v>5918</v>
      </c>
      <c r="BB814" s="3">
        <f t="shared" si="301"/>
        <v>4832</v>
      </c>
      <c r="BC814" s="3">
        <f t="shared" si="302"/>
        <v>5209</v>
      </c>
      <c r="BD814" s="3">
        <f t="shared" si="303"/>
        <v>5918</v>
      </c>
      <c r="BE814" s="3">
        <f t="shared" si="304"/>
        <v>10412268.829840001</v>
      </c>
      <c r="BF814" s="3">
        <f t="shared" si="316"/>
        <v>10196890.829840001</v>
      </c>
      <c r="BG814" s="2">
        <f t="shared" si="305"/>
        <v>2033.9180854206315</v>
      </c>
      <c r="BH814" s="6">
        <f t="shared" si="306"/>
        <v>1.4999999999999999E-2</v>
      </c>
      <c r="BI814" s="3">
        <f t="shared" si="317"/>
        <v>7838758.8566042902</v>
      </c>
      <c r="BJ814" s="3">
        <f t="shared" si="307"/>
        <v>1045433895.9062046</v>
      </c>
      <c r="BK814" s="3">
        <f t="shared" si="318"/>
        <v>244510958.09379542</v>
      </c>
      <c r="BL814" s="3">
        <f t="shared" si="319"/>
        <v>2393574.6009003175</v>
      </c>
      <c r="BM814" s="3">
        <f t="shared" si="308"/>
        <v>5031.6654699410901</v>
      </c>
      <c r="BN814" s="3">
        <f t="shared" si="309"/>
        <v>34372</v>
      </c>
      <c r="BO814" s="3">
        <f t="shared" si="320"/>
        <v>48047.00459413202</v>
      </c>
      <c r="BP814" s="3">
        <f t="shared" si="321"/>
        <v>2359202.600900318</v>
      </c>
      <c r="BQ814" s="3">
        <f t="shared" si="310"/>
        <v>649836828.29189181</v>
      </c>
      <c r="BR814" s="3">
        <f t="shared" si="322"/>
        <v>640108025.70810819</v>
      </c>
      <c r="BS814" s="3">
        <f t="shared" si="323"/>
        <v>266645.17152922571</v>
      </c>
      <c r="BT814" s="3">
        <f t="shared" si="311"/>
        <v>133.09180463616937</v>
      </c>
      <c r="BU814" s="3">
        <f t="shared" si="312"/>
        <v>9528</v>
      </c>
      <c r="BV814" s="3">
        <f t="shared" si="313"/>
        <v>5352.455602030921</v>
      </c>
      <c r="BW814" s="3">
        <f t="shared" si="324"/>
        <v>251764.7159271948</v>
      </c>
      <c r="BX814" s="3">
        <f t="shared" si="314"/>
        <v>2610967.3168275128</v>
      </c>
      <c r="BY814" s="3">
        <f t="shared" si="325"/>
        <v>0</v>
      </c>
    </row>
    <row r="815" spans="1:77" x14ac:dyDescent="0.25">
      <c r="A815">
        <v>1907</v>
      </c>
      <c r="B815" t="s">
        <v>872</v>
      </c>
      <c r="C815" s="37">
        <v>42779.493055555555</v>
      </c>
      <c r="D815" s="5" t="s">
        <v>75</v>
      </c>
      <c r="E815" s="2">
        <v>2689.5390000000002</v>
      </c>
      <c r="F815" s="2">
        <v>218.51</v>
      </c>
      <c r="G815" s="2">
        <v>55.048999999999999</v>
      </c>
      <c r="H815" s="2">
        <v>1.7609999999999999</v>
      </c>
      <c r="I815" s="2">
        <v>0</v>
      </c>
      <c r="J815" s="2">
        <v>0</v>
      </c>
      <c r="K815" s="2">
        <v>0</v>
      </c>
      <c r="L815" s="2">
        <v>277.88099999999997</v>
      </c>
      <c r="M815" s="2">
        <v>124.874</v>
      </c>
      <c r="N815" s="2">
        <v>2679.6689999999999</v>
      </c>
      <c r="O815" s="2">
        <v>0.23699999999999999</v>
      </c>
      <c r="P815" s="2">
        <v>377.452</v>
      </c>
      <c r="Q815" s="2">
        <v>0</v>
      </c>
      <c r="R815" s="3">
        <v>213263</v>
      </c>
      <c r="S815" s="3">
        <v>0</v>
      </c>
      <c r="T815" s="3">
        <v>-11525</v>
      </c>
      <c r="U815" s="3">
        <v>-446</v>
      </c>
      <c r="V815" s="3">
        <v>0</v>
      </c>
      <c r="W815" s="3">
        <v>367913</v>
      </c>
      <c r="X815" s="3">
        <v>213978</v>
      </c>
      <c r="Y815" s="4">
        <v>1</v>
      </c>
      <c r="Z815" s="4">
        <v>1.06</v>
      </c>
      <c r="AA815" s="5" t="s">
        <v>75</v>
      </c>
      <c r="AB815" s="3">
        <v>1147058</v>
      </c>
      <c r="AC815" s="3">
        <v>10376192</v>
      </c>
      <c r="AD815" s="2">
        <v>4569.8541987999997</v>
      </c>
      <c r="AE815" s="3">
        <v>506317449</v>
      </c>
      <c r="AF815" s="3">
        <v>10822426</v>
      </c>
      <c r="AG815" s="3">
        <v>1190466</v>
      </c>
      <c r="AH815" s="3">
        <v>12662238</v>
      </c>
      <c r="AI815" s="4">
        <v>1.17</v>
      </c>
      <c r="AJ815" s="3">
        <v>1025551633</v>
      </c>
      <c r="AK815" s="3">
        <v>1223080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5140</v>
      </c>
      <c r="AR815" s="3">
        <v>5359</v>
      </c>
      <c r="AS815" s="3">
        <v>22905187</v>
      </c>
      <c r="AT815" s="2">
        <v>4256.7299999999996</v>
      </c>
      <c r="AV815" s="5" t="s">
        <v>1271</v>
      </c>
      <c r="BA815" s="3">
        <f t="shared" si="315"/>
        <v>5669</v>
      </c>
      <c r="BB815" s="3">
        <f t="shared" si="301"/>
        <v>5140</v>
      </c>
      <c r="BC815" s="3">
        <f t="shared" si="302"/>
        <v>5359</v>
      </c>
      <c r="BD815" s="3">
        <f t="shared" si="303"/>
        <v>5669</v>
      </c>
      <c r="BE815" s="3">
        <f t="shared" si="304"/>
        <v>22905185.749699999</v>
      </c>
      <c r="BF815" s="3">
        <f t="shared" si="316"/>
        <v>22335534.749699999</v>
      </c>
      <c r="BG815" s="2">
        <f t="shared" si="305"/>
        <v>4256.6448698814293</v>
      </c>
      <c r="BH815" s="6">
        <f t="shared" si="306"/>
        <v>1.4999999999999999E-2</v>
      </c>
      <c r="BI815" s="3">
        <f t="shared" si="317"/>
        <v>9510387.8226148542</v>
      </c>
      <c r="BJ815" s="3">
        <f t="shared" si="307"/>
        <v>2187915463.1190548</v>
      </c>
      <c r="BK815" s="3">
        <f t="shared" si="318"/>
        <v>0</v>
      </c>
      <c r="BL815" s="3">
        <f t="shared" si="319"/>
        <v>0</v>
      </c>
      <c r="BM815" s="3">
        <f t="shared" si="308"/>
        <v>0</v>
      </c>
      <c r="BN815" s="3">
        <f t="shared" si="309"/>
        <v>0</v>
      </c>
      <c r="BO815" s="3">
        <f t="shared" si="320"/>
        <v>0</v>
      </c>
      <c r="BP815" s="3">
        <f t="shared" si="321"/>
        <v>0</v>
      </c>
      <c r="BQ815" s="3">
        <f t="shared" si="310"/>
        <v>1359998035.9271166</v>
      </c>
      <c r="BR815" s="3">
        <f t="shared" si="322"/>
        <v>0</v>
      </c>
      <c r="BS815" s="3">
        <f t="shared" si="323"/>
        <v>0</v>
      </c>
      <c r="BT815" s="3">
        <f t="shared" si="311"/>
        <v>0</v>
      </c>
      <c r="BU815" s="3">
        <f t="shared" si="312"/>
        <v>0</v>
      </c>
      <c r="BV815" s="3">
        <f t="shared" si="313"/>
        <v>0</v>
      </c>
      <c r="BW815" s="3">
        <f t="shared" si="324"/>
        <v>0</v>
      </c>
      <c r="BX815" s="3">
        <f t="shared" si="314"/>
        <v>0</v>
      </c>
      <c r="BY815" s="3">
        <f t="shared" si="325"/>
        <v>12649669.419699999</v>
      </c>
    </row>
    <row r="816" spans="1:77" x14ac:dyDescent="0.25">
      <c r="A816">
        <v>70910</v>
      </c>
      <c r="B816" t="s">
        <v>873</v>
      </c>
      <c r="C816" s="37">
        <v>42779.493055555555</v>
      </c>
      <c r="D816" s="5" t="s">
        <v>75</v>
      </c>
      <c r="E816" s="2">
        <v>976.13699999999994</v>
      </c>
      <c r="F816" s="2">
        <v>118.99299999999999</v>
      </c>
      <c r="G816" s="2">
        <v>41</v>
      </c>
      <c r="H816" s="2">
        <v>0</v>
      </c>
      <c r="I816" s="2">
        <v>0</v>
      </c>
      <c r="J816" s="2">
        <v>0</v>
      </c>
      <c r="K816" s="2">
        <v>0</v>
      </c>
      <c r="L816" s="2">
        <v>81</v>
      </c>
      <c r="M816" s="2">
        <v>47</v>
      </c>
      <c r="N816" s="2">
        <v>655</v>
      </c>
      <c r="O816" s="2">
        <v>0.2</v>
      </c>
      <c r="P816" s="2">
        <v>81</v>
      </c>
      <c r="Q816" s="2">
        <v>0</v>
      </c>
      <c r="R816" s="3">
        <v>85250</v>
      </c>
      <c r="S816" s="3">
        <v>0</v>
      </c>
      <c r="T816" s="3">
        <v>-2447</v>
      </c>
      <c r="U816" s="3">
        <v>-95</v>
      </c>
      <c r="V816" s="3">
        <v>11003</v>
      </c>
      <c r="W816" s="3">
        <v>60544</v>
      </c>
      <c r="X816" s="3">
        <v>50860</v>
      </c>
      <c r="Y816" s="4">
        <v>1</v>
      </c>
      <c r="Z816" s="4">
        <v>1.08</v>
      </c>
      <c r="AA816" s="5" t="s">
        <v>75</v>
      </c>
      <c r="AB816" s="3">
        <v>27206</v>
      </c>
      <c r="AC816" s="3">
        <v>2621727</v>
      </c>
      <c r="AD816" s="2">
        <v>1120.8745960000001</v>
      </c>
      <c r="AE816" s="3">
        <v>73240464</v>
      </c>
      <c r="AF816" s="3">
        <v>2379991</v>
      </c>
      <c r="AG816" s="3">
        <v>261799</v>
      </c>
      <c r="AH816" s="3">
        <v>2784589</v>
      </c>
      <c r="AI816" s="4">
        <v>1.17</v>
      </c>
      <c r="AJ816" s="3">
        <v>217688340</v>
      </c>
      <c r="AK816" s="3">
        <v>427526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5140</v>
      </c>
      <c r="AR816" s="3">
        <v>5432</v>
      </c>
      <c r="AS816" s="3">
        <v>8912217</v>
      </c>
      <c r="AT816" s="2">
        <v>1658.087</v>
      </c>
      <c r="AV816" s="5" t="s">
        <v>1494</v>
      </c>
      <c r="BA816" s="3">
        <f t="shared" si="315"/>
        <v>6279</v>
      </c>
      <c r="BB816" s="3">
        <f t="shared" si="301"/>
        <v>5140</v>
      </c>
      <c r="BC816" s="3">
        <f t="shared" si="302"/>
        <v>5432</v>
      </c>
      <c r="BD816" s="3">
        <f t="shared" si="303"/>
        <v>6279</v>
      </c>
      <c r="BE816" s="3">
        <f t="shared" si="304"/>
        <v>8912216.7579999976</v>
      </c>
      <c r="BF816" s="3">
        <f t="shared" si="316"/>
        <v>8757866.7579999976</v>
      </c>
      <c r="BG816" s="2">
        <f t="shared" si="305"/>
        <v>1658.0690476233929</v>
      </c>
      <c r="BH816" s="6">
        <f t="shared" si="306"/>
        <v>1.4999999999999999E-2</v>
      </c>
      <c r="BI816" s="3">
        <f t="shared" si="317"/>
        <v>3490944.3018536223</v>
      </c>
      <c r="BJ816" s="3">
        <f t="shared" si="307"/>
        <v>852247490.47842395</v>
      </c>
      <c r="BK816" s="3">
        <f t="shared" si="318"/>
        <v>0</v>
      </c>
      <c r="BL816" s="3">
        <f t="shared" si="319"/>
        <v>0</v>
      </c>
      <c r="BM816" s="3">
        <f t="shared" si="308"/>
        <v>0</v>
      </c>
      <c r="BN816" s="3">
        <f t="shared" si="309"/>
        <v>0</v>
      </c>
      <c r="BO816" s="3">
        <f t="shared" si="320"/>
        <v>0</v>
      </c>
      <c r="BP816" s="3">
        <f t="shared" si="321"/>
        <v>0</v>
      </c>
      <c r="BQ816" s="3">
        <f t="shared" si="310"/>
        <v>529753060.71567404</v>
      </c>
      <c r="BR816" s="3">
        <f t="shared" si="322"/>
        <v>0</v>
      </c>
      <c r="BS816" s="3">
        <f t="shared" si="323"/>
        <v>0</v>
      </c>
      <c r="BT816" s="3">
        <f t="shared" si="311"/>
        <v>0</v>
      </c>
      <c r="BU816" s="3">
        <f t="shared" si="312"/>
        <v>0</v>
      </c>
      <c r="BV816" s="3">
        <f t="shared" si="313"/>
        <v>0</v>
      </c>
      <c r="BW816" s="3">
        <f t="shared" si="324"/>
        <v>0</v>
      </c>
      <c r="BX816" s="3">
        <f t="shared" si="314"/>
        <v>0</v>
      </c>
      <c r="BY816" s="3">
        <f t="shared" si="325"/>
        <v>6735333.3579999972</v>
      </c>
    </row>
    <row r="817" spans="1:77" x14ac:dyDescent="0.25">
      <c r="A817">
        <v>182906</v>
      </c>
      <c r="B817" t="s">
        <v>874</v>
      </c>
      <c r="C817" s="37">
        <v>42779.493055555555</v>
      </c>
      <c r="D817" s="5" t="s">
        <v>75</v>
      </c>
      <c r="E817" s="2">
        <v>108.13</v>
      </c>
      <c r="F817" s="2">
        <v>5.95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5.5</v>
      </c>
      <c r="N817" s="2">
        <v>75</v>
      </c>
      <c r="O817" s="2">
        <v>0</v>
      </c>
      <c r="P817" s="2">
        <v>6</v>
      </c>
      <c r="Q817" s="2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23229</v>
      </c>
      <c r="X817" s="3">
        <v>4415</v>
      </c>
      <c r="Y817" s="4">
        <v>1</v>
      </c>
      <c r="Z817" s="4">
        <v>1.06</v>
      </c>
      <c r="AA817" s="5" t="s">
        <v>75</v>
      </c>
      <c r="AB817" s="3">
        <v>82396</v>
      </c>
      <c r="AC817" s="3">
        <v>253060</v>
      </c>
      <c r="AD817" s="2">
        <v>152.60385049999999</v>
      </c>
      <c r="AE817" s="3">
        <v>69480117</v>
      </c>
      <c r="AF817" s="3">
        <v>5492245</v>
      </c>
      <c r="AG817" s="3">
        <v>0</v>
      </c>
      <c r="AH817" s="3">
        <v>5712484</v>
      </c>
      <c r="AI817" s="4">
        <v>1.0401</v>
      </c>
      <c r="AJ817" s="3">
        <v>502662984</v>
      </c>
      <c r="AK817" s="3">
        <v>37194</v>
      </c>
      <c r="AL817" s="3">
        <v>0</v>
      </c>
      <c r="AM817" s="3">
        <v>0</v>
      </c>
      <c r="AN817" s="3">
        <v>121000</v>
      </c>
      <c r="AO817" s="3">
        <v>0</v>
      </c>
      <c r="AP817" s="3">
        <v>0</v>
      </c>
      <c r="AQ817" s="3">
        <v>5140</v>
      </c>
      <c r="AR817" s="3">
        <v>5359</v>
      </c>
      <c r="AS817" s="3">
        <v>982271</v>
      </c>
      <c r="AT817" s="2">
        <v>182.77199999999999</v>
      </c>
      <c r="AU817" s="2">
        <v>150</v>
      </c>
      <c r="AV817" s="5" t="s">
        <v>1470</v>
      </c>
      <c r="AW817" s="3">
        <v>4250436</v>
      </c>
      <c r="AX817" s="3">
        <v>0</v>
      </c>
      <c r="AY817" s="3">
        <v>64944</v>
      </c>
      <c r="AZ817" s="3">
        <v>0</v>
      </c>
      <c r="BA817" s="3">
        <f t="shared" si="315"/>
        <v>7358</v>
      </c>
      <c r="BB817" s="3">
        <f t="shared" si="301"/>
        <v>5140</v>
      </c>
      <c r="BC817" s="3">
        <f t="shared" si="302"/>
        <v>5359</v>
      </c>
      <c r="BD817" s="3">
        <f t="shared" si="303"/>
        <v>7358</v>
      </c>
      <c r="BE817" s="3">
        <f t="shared" si="304"/>
        <v>982270.72</v>
      </c>
      <c r="BF817" s="3">
        <f t="shared" si="316"/>
        <v>959041.72</v>
      </c>
      <c r="BG817" s="2">
        <f t="shared" si="305"/>
        <v>182.77153706808357</v>
      </c>
      <c r="BH817" s="6">
        <f t="shared" si="306"/>
        <v>1.4999999999999999E-2</v>
      </c>
      <c r="BI817" s="3">
        <f t="shared" si="317"/>
        <v>364577.04665331525</v>
      </c>
      <c r="BJ817" s="3">
        <f t="shared" si="307"/>
        <v>93944570.052994952</v>
      </c>
      <c r="BK817" s="3">
        <f t="shared" si="318"/>
        <v>408718413.94700503</v>
      </c>
      <c r="BL817" s="3">
        <f t="shared" si="319"/>
        <v>4465778.7361728</v>
      </c>
      <c r="BM817" s="3">
        <f t="shared" si="308"/>
        <v>5616.1166026898045</v>
      </c>
      <c r="BN817" s="3">
        <f t="shared" si="309"/>
        <v>63613.7609256039</v>
      </c>
      <c r="BO817" s="3">
        <f t="shared" si="320"/>
        <v>94592.689813557256</v>
      </c>
      <c r="BP817" s="3">
        <f t="shared" si="321"/>
        <v>4402164.9752471969</v>
      </c>
      <c r="BQ817" s="3">
        <f t="shared" si="310"/>
        <v>58395506.093252704</v>
      </c>
      <c r="BR817" s="3">
        <f t="shared" si="322"/>
        <v>444267477.90674728</v>
      </c>
      <c r="BS817" s="3">
        <f t="shared" si="323"/>
        <v>0</v>
      </c>
      <c r="BT817" s="3">
        <f t="shared" si="311"/>
        <v>0</v>
      </c>
      <c r="BU817" s="3">
        <f t="shared" si="312"/>
        <v>0</v>
      </c>
      <c r="BV817" s="3">
        <f t="shared" si="313"/>
        <v>0</v>
      </c>
      <c r="BW817" s="3">
        <f t="shared" si="324"/>
        <v>0</v>
      </c>
      <c r="BX817" s="3">
        <f t="shared" si="314"/>
        <v>4402164.9752471969</v>
      </c>
      <c r="BY817" s="3">
        <f t="shared" si="325"/>
        <v>0</v>
      </c>
    </row>
    <row r="818" spans="1:77" x14ac:dyDescent="0.25">
      <c r="A818">
        <v>90904</v>
      </c>
      <c r="B818" t="s">
        <v>875</v>
      </c>
      <c r="C818" s="37">
        <v>42779.493055555555</v>
      </c>
      <c r="D818" s="5" t="s">
        <v>75</v>
      </c>
      <c r="E818" s="2">
        <v>3460.078</v>
      </c>
      <c r="F818" s="2">
        <v>191.77</v>
      </c>
      <c r="G818" s="2">
        <v>157.27500000000001</v>
      </c>
      <c r="H818" s="2">
        <v>0.12</v>
      </c>
      <c r="I818" s="2">
        <v>0</v>
      </c>
      <c r="J818" s="2">
        <v>0</v>
      </c>
      <c r="K818" s="2">
        <v>0</v>
      </c>
      <c r="L818" s="2">
        <v>171.43299999999999</v>
      </c>
      <c r="M818" s="2">
        <v>184.63099999999901</v>
      </c>
      <c r="N818" s="2">
        <v>2526.0309999999999</v>
      </c>
      <c r="O818" s="2">
        <v>1.5189999999999999</v>
      </c>
      <c r="P818" s="2">
        <v>548.61500000000001</v>
      </c>
      <c r="Q818" s="2">
        <v>0</v>
      </c>
      <c r="R818" s="3">
        <v>259459</v>
      </c>
      <c r="S818" s="3">
        <v>0</v>
      </c>
      <c r="T818" s="3">
        <v>-14177</v>
      </c>
      <c r="U818" s="3">
        <v>-548</v>
      </c>
      <c r="V818" s="3">
        <v>0</v>
      </c>
      <c r="W818" s="3">
        <v>100854</v>
      </c>
      <c r="X818" s="3">
        <v>311558</v>
      </c>
      <c r="Y818" s="4">
        <v>1</v>
      </c>
      <c r="Z818" s="4">
        <v>1.0900000000000001</v>
      </c>
      <c r="AA818" s="5" t="s">
        <v>76</v>
      </c>
      <c r="AB818" s="3">
        <v>3675734</v>
      </c>
      <c r="AC818" s="3">
        <v>10512069</v>
      </c>
      <c r="AD818" s="2">
        <v>4530.2769907000002</v>
      </c>
      <c r="AE818" s="3">
        <v>758602914</v>
      </c>
      <c r="AF818" s="3">
        <v>13806057</v>
      </c>
      <c r="AG818" s="3">
        <v>0</v>
      </c>
      <c r="AH818" s="3">
        <v>14358299</v>
      </c>
      <c r="AI818" s="4">
        <v>1.04</v>
      </c>
      <c r="AJ818" s="3">
        <v>1261564341</v>
      </c>
      <c r="AK818" s="3">
        <v>1334088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5140</v>
      </c>
      <c r="AR818" s="3">
        <v>5468</v>
      </c>
      <c r="AS818" s="3">
        <v>26711195</v>
      </c>
      <c r="AT818" s="2">
        <v>4975.6480000000001</v>
      </c>
      <c r="AV818" s="5" t="s">
        <v>1554</v>
      </c>
      <c r="AX818" s="3">
        <v>0</v>
      </c>
      <c r="AZ818" s="3">
        <v>0</v>
      </c>
      <c r="BA818" s="3">
        <f t="shared" si="315"/>
        <v>5679</v>
      </c>
      <c r="BB818" s="3">
        <f t="shared" si="301"/>
        <v>5140</v>
      </c>
      <c r="BC818" s="3">
        <f t="shared" si="302"/>
        <v>5468</v>
      </c>
      <c r="BD818" s="3">
        <f t="shared" si="303"/>
        <v>5679</v>
      </c>
      <c r="BE818" s="3">
        <f t="shared" si="304"/>
        <v>26711193.147539996</v>
      </c>
      <c r="BF818" s="3">
        <f t="shared" si="316"/>
        <v>26365057.147539996</v>
      </c>
      <c r="BG818" s="2">
        <f t="shared" si="305"/>
        <v>4975.5444165613062</v>
      </c>
      <c r="BH818" s="6">
        <f t="shared" si="306"/>
        <v>1.4999999999999999E-2</v>
      </c>
      <c r="BI818" s="3">
        <f t="shared" si="317"/>
        <v>14248191.879317965</v>
      </c>
      <c r="BJ818" s="3">
        <f t="shared" si="307"/>
        <v>2557429830.1125112</v>
      </c>
      <c r="BK818" s="3">
        <f t="shared" si="318"/>
        <v>0</v>
      </c>
      <c r="BL818" s="3">
        <f t="shared" si="319"/>
        <v>0</v>
      </c>
      <c r="BM818" s="3">
        <f t="shared" si="308"/>
        <v>0</v>
      </c>
      <c r="BN818" s="3">
        <f t="shared" si="309"/>
        <v>0</v>
      </c>
      <c r="BO818" s="3">
        <f t="shared" si="320"/>
        <v>0</v>
      </c>
      <c r="BP818" s="3">
        <f t="shared" si="321"/>
        <v>0</v>
      </c>
      <c r="BQ818" s="3">
        <f t="shared" si="310"/>
        <v>1589686441.0913374</v>
      </c>
      <c r="BR818" s="3">
        <f t="shared" si="322"/>
        <v>0</v>
      </c>
      <c r="BS818" s="3">
        <f t="shared" si="323"/>
        <v>0</v>
      </c>
      <c r="BT818" s="3">
        <f t="shared" si="311"/>
        <v>0</v>
      </c>
      <c r="BU818" s="3">
        <f t="shared" si="312"/>
        <v>0</v>
      </c>
      <c r="BV818" s="3">
        <f t="shared" si="313"/>
        <v>0</v>
      </c>
      <c r="BW818" s="3">
        <f t="shared" si="324"/>
        <v>0</v>
      </c>
      <c r="BX818" s="3">
        <f t="shared" si="314"/>
        <v>0</v>
      </c>
      <c r="BY818" s="3">
        <f t="shared" si="325"/>
        <v>14095549.737539995</v>
      </c>
    </row>
    <row r="819" spans="1:77" x14ac:dyDescent="0.25">
      <c r="A819">
        <v>33902</v>
      </c>
      <c r="B819" t="s">
        <v>876</v>
      </c>
      <c r="C819" s="37">
        <v>42779.493055555555</v>
      </c>
      <c r="D819" s="5" t="s">
        <v>75</v>
      </c>
      <c r="E819" s="2">
        <v>526.67499999999995</v>
      </c>
      <c r="F819" s="2">
        <v>47.45</v>
      </c>
      <c r="G819" s="2">
        <v>15.37</v>
      </c>
      <c r="H819" s="2">
        <v>0.38900000000000001</v>
      </c>
      <c r="I819" s="2">
        <v>0</v>
      </c>
      <c r="J819" s="2">
        <v>0</v>
      </c>
      <c r="K819" s="2">
        <v>0</v>
      </c>
      <c r="L819" s="2">
        <v>43.869</v>
      </c>
      <c r="M819" s="2">
        <v>29.309000000000001</v>
      </c>
      <c r="N819" s="2">
        <v>170.21600000000001</v>
      </c>
      <c r="O819" s="2">
        <v>0</v>
      </c>
      <c r="P819" s="2">
        <v>2.9079999999999999</v>
      </c>
      <c r="Q819" s="2">
        <v>0</v>
      </c>
      <c r="R819" s="3">
        <v>51589</v>
      </c>
      <c r="S819" s="3">
        <v>0</v>
      </c>
      <c r="T819" s="3">
        <v>0</v>
      </c>
      <c r="U819" s="3">
        <v>0</v>
      </c>
      <c r="V819" s="3">
        <v>0</v>
      </c>
      <c r="W819" s="3">
        <v>63044</v>
      </c>
      <c r="X819" s="3">
        <v>2242</v>
      </c>
      <c r="Y819" s="4">
        <v>1</v>
      </c>
      <c r="Z819" s="4">
        <v>1.07</v>
      </c>
      <c r="AA819" s="5" t="s">
        <v>76</v>
      </c>
      <c r="AB819" s="3">
        <v>967104</v>
      </c>
      <c r="AC819" s="3">
        <v>2855860</v>
      </c>
      <c r="AD819" s="2">
        <v>1206.6546186</v>
      </c>
      <c r="AE819" s="3">
        <v>280499416</v>
      </c>
      <c r="AF819" s="3">
        <v>8072743</v>
      </c>
      <c r="AG819" s="3">
        <v>0</v>
      </c>
      <c r="AH819" s="3">
        <v>8395653</v>
      </c>
      <c r="AI819" s="4">
        <v>1.04</v>
      </c>
      <c r="AJ819" s="3">
        <v>765488405</v>
      </c>
      <c r="AK819" s="3">
        <v>233569</v>
      </c>
      <c r="AL819" s="3">
        <v>0</v>
      </c>
      <c r="AM819" s="3">
        <v>0</v>
      </c>
      <c r="AN819" s="3">
        <v>183672</v>
      </c>
      <c r="AO819" s="3">
        <v>0</v>
      </c>
      <c r="AP819" s="3">
        <v>0</v>
      </c>
      <c r="AQ819" s="3">
        <v>5140</v>
      </c>
      <c r="AR819" s="3">
        <v>5395</v>
      </c>
      <c r="AS819" s="3">
        <v>5432618</v>
      </c>
      <c r="AT819" s="2">
        <v>1010.176</v>
      </c>
      <c r="AU819" s="2">
        <v>1104.5630000000001</v>
      </c>
      <c r="AV819" s="5" t="s">
        <v>1383</v>
      </c>
      <c r="AW819" s="3">
        <v>1098959</v>
      </c>
      <c r="AX819" s="3">
        <v>0</v>
      </c>
      <c r="AY819" s="3">
        <v>29328</v>
      </c>
      <c r="AZ819" s="3">
        <v>0</v>
      </c>
      <c r="BA819" s="3">
        <f t="shared" si="315"/>
        <v>7711</v>
      </c>
      <c r="BB819" s="3">
        <f t="shared" si="301"/>
        <v>5140</v>
      </c>
      <c r="BC819" s="3">
        <f t="shared" si="302"/>
        <v>5395</v>
      </c>
      <c r="BD819" s="3">
        <f t="shared" si="303"/>
        <v>7711</v>
      </c>
      <c r="BE819" s="3">
        <f t="shared" si="304"/>
        <v>5432618.4555299999</v>
      </c>
      <c r="BF819" s="3">
        <f t="shared" si="316"/>
        <v>5317985.4555299999</v>
      </c>
      <c r="BG819" s="2">
        <f t="shared" si="305"/>
        <v>1010.1761750505502</v>
      </c>
      <c r="BH819" s="6">
        <f t="shared" si="306"/>
        <v>1.4999999999999999E-2</v>
      </c>
      <c r="BI819" s="3">
        <f t="shared" si="317"/>
        <v>2966905.345638867</v>
      </c>
      <c r="BJ819" s="3">
        <f t="shared" si="307"/>
        <v>519230553.97598284</v>
      </c>
      <c r="BK819" s="3">
        <f t="shared" si="318"/>
        <v>246257851.02401716</v>
      </c>
      <c r="BL819" s="3">
        <f t="shared" si="319"/>
        <v>2597003.8606256582</v>
      </c>
      <c r="BM819" s="3">
        <f t="shared" si="308"/>
        <v>5420.5783848548308</v>
      </c>
      <c r="BN819" s="3">
        <f t="shared" si="309"/>
        <v>29328</v>
      </c>
      <c r="BO819" s="3">
        <f t="shared" si="320"/>
        <v>56814.746046416622</v>
      </c>
      <c r="BP819" s="3">
        <f t="shared" si="321"/>
        <v>2567675.8606256582</v>
      </c>
      <c r="BQ819" s="3">
        <f t="shared" si="310"/>
        <v>322751287.9286508</v>
      </c>
      <c r="BR819" s="3">
        <f t="shared" si="322"/>
        <v>442737117.0713492</v>
      </c>
      <c r="BS819" s="3">
        <f t="shared" si="323"/>
        <v>0</v>
      </c>
      <c r="BT819" s="3">
        <f t="shared" si="311"/>
        <v>0</v>
      </c>
      <c r="BU819" s="3">
        <f t="shared" si="312"/>
        <v>0</v>
      </c>
      <c r="BV819" s="3">
        <f t="shared" si="313"/>
        <v>0</v>
      </c>
      <c r="BW819" s="3">
        <f t="shared" si="324"/>
        <v>0</v>
      </c>
      <c r="BX819" s="3">
        <f t="shared" si="314"/>
        <v>2567675.8606256582</v>
      </c>
      <c r="BY819" s="3">
        <f t="shared" si="325"/>
        <v>0</v>
      </c>
    </row>
    <row r="820" spans="1:77" x14ac:dyDescent="0.25">
      <c r="A820">
        <v>183801</v>
      </c>
      <c r="B820" t="s">
        <v>877</v>
      </c>
      <c r="C820" s="37">
        <v>42776.52847222222</v>
      </c>
      <c r="D820" s="5" t="s">
        <v>76</v>
      </c>
      <c r="E820" s="2">
        <v>89.834000000000003</v>
      </c>
      <c r="F820" s="2">
        <v>2.778</v>
      </c>
      <c r="G820" s="2">
        <v>3.8079999999999998</v>
      </c>
      <c r="H820" s="2">
        <v>0</v>
      </c>
      <c r="I820" s="2">
        <v>0</v>
      </c>
      <c r="J820" s="2">
        <v>0</v>
      </c>
      <c r="K820" s="2">
        <v>0</v>
      </c>
      <c r="L820" s="2">
        <v>23.385000000000002</v>
      </c>
      <c r="M820" s="2">
        <v>5.7069999999999901</v>
      </c>
      <c r="N820" s="2">
        <v>54.5</v>
      </c>
      <c r="O820" s="2">
        <v>0</v>
      </c>
      <c r="P820" s="2">
        <v>0</v>
      </c>
      <c r="Q820" s="2">
        <v>0</v>
      </c>
      <c r="R820" s="3">
        <v>31390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4">
        <v>0</v>
      </c>
      <c r="Z820" s="4">
        <v>1</v>
      </c>
      <c r="AA820" s="5" t="s">
        <v>75</v>
      </c>
      <c r="AB820" s="3">
        <v>0</v>
      </c>
      <c r="AC820" s="3">
        <v>0</v>
      </c>
      <c r="AD820" s="2">
        <v>0</v>
      </c>
      <c r="AE820" s="3">
        <v>0</v>
      </c>
      <c r="AF820" s="3">
        <v>0</v>
      </c>
      <c r="AG820" s="3">
        <v>0</v>
      </c>
      <c r="AH820" s="3">
        <v>0</v>
      </c>
      <c r="AI820" s="4">
        <v>0</v>
      </c>
      <c r="AJ820" s="3">
        <v>0</v>
      </c>
      <c r="AK820" s="3">
        <v>53758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5050</v>
      </c>
      <c r="AR820" s="3">
        <v>5334</v>
      </c>
      <c r="AS820" s="3">
        <v>936202</v>
      </c>
      <c r="AT820" s="2">
        <v>174.40600000000001</v>
      </c>
      <c r="AV820" s="5" t="s">
        <v>2031</v>
      </c>
      <c r="AX820" s="3">
        <v>0</v>
      </c>
      <c r="AZ820" s="3">
        <v>0</v>
      </c>
      <c r="BA820" s="3">
        <f t="shared" si="315"/>
        <v>6465</v>
      </c>
      <c r="BB820" s="3">
        <f t="shared" si="301"/>
        <v>5050</v>
      </c>
      <c r="BC820" s="3">
        <f t="shared" si="302"/>
        <v>5335</v>
      </c>
      <c r="BD820" s="3">
        <f t="shared" si="303"/>
        <v>6465</v>
      </c>
      <c r="BE820" s="3">
        <f t="shared" si="304"/>
        <v>936201.59635000012</v>
      </c>
      <c r="BF820" s="3">
        <f t="shared" si="316"/>
        <v>904811.59635000012</v>
      </c>
      <c r="BG820" s="2">
        <f t="shared" si="305"/>
        <v>174.38489385609233</v>
      </c>
      <c r="BH820" s="6">
        <f t="shared" si="306"/>
        <v>1.4999999999999999E-2</v>
      </c>
      <c r="BI820" s="3">
        <f t="shared" si="317"/>
        <v>0</v>
      </c>
      <c r="BJ820" s="3">
        <f t="shared" si="307"/>
        <v>89633835.442031458</v>
      </c>
      <c r="BK820" s="3">
        <f t="shared" si="318"/>
        <v>0</v>
      </c>
      <c r="BL820" s="3">
        <f t="shared" si="319"/>
        <v>0</v>
      </c>
      <c r="BM820" s="3">
        <f t="shared" si="308"/>
        <v>0</v>
      </c>
      <c r="BN820" s="3">
        <f t="shared" si="309"/>
        <v>0</v>
      </c>
      <c r="BO820" s="3">
        <f t="shared" si="320"/>
        <v>0</v>
      </c>
      <c r="BP820" s="3">
        <f t="shared" si="321"/>
        <v>0</v>
      </c>
      <c r="BQ820" s="3">
        <f t="shared" si="310"/>
        <v>55715973.5870215</v>
      </c>
      <c r="BR820" s="3">
        <f t="shared" si="322"/>
        <v>0</v>
      </c>
      <c r="BS820" s="3">
        <f t="shared" si="323"/>
        <v>0</v>
      </c>
      <c r="BT820" s="3">
        <f t="shared" si="311"/>
        <v>0</v>
      </c>
      <c r="BU820" s="3">
        <f t="shared" si="312"/>
        <v>0</v>
      </c>
      <c r="BV820" s="3">
        <f t="shared" si="313"/>
        <v>0</v>
      </c>
      <c r="BW820" s="3">
        <f t="shared" si="324"/>
        <v>0</v>
      </c>
      <c r="BX820" s="3">
        <f t="shared" si="314"/>
        <v>0</v>
      </c>
      <c r="BY820" s="3">
        <f t="shared" si="325"/>
        <v>936201.59635000012</v>
      </c>
    </row>
    <row r="821" spans="1:77" x14ac:dyDescent="0.25">
      <c r="A821">
        <v>42905</v>
      </c>
      <c r="B821" t="s">
        <v>878</v>
      </c>
      <c r="C821" s="37">
        <v>42779.493055555555</v>
      </c>
      <c r="D821" s="5" t="s">
        <v>75</v>
      </c>
      <c r="E821" s="2">
        <v>130</v>
      </c>
      <c r="F821" s="2">
        <v>10.391999999999999</v>
      </c>
      <c r="G821" s="2">
        <v>3.8</v>
      </c>
      <c r="H821" s="2">
        <v>0</v>
      </c>
      <c r="I821" s="2">
        <v>0</v>
      </c>
      <c r="J821" s="2">
        <v>0</v>
      </c>
      <c r="K821" s="2">
        <v>0</v>
      </c>
      <c r="L821" s="2">
        <v>12.6</v>
      </c>
      <c r="M821" s="2">
        <v>5.8</v>
      </c>
      <c r="N821" s="2">
        <v>130</v>
      </c>
      <c r="O821" s="2">
        <v>0</v>
      </c>
      <c r="P821" s="2">
        <v>0</v>
      </c>
      <c r="Q821" s="2">
        <v>0</v>
      </c>
      <c r="R821" s="3">
        <v>12375</v>
      </c>
      <c r="S821" s="3">
        <v>0</v>
      </c>
      <c r="T821" s="3">
        <v>-1349</v>
      </c>
      <c r="U821" s="3">
        <v>-53</v>
      </c>
      <c r="V821" s="3">
        <v>0</v>
      </c>
      <c r="W821" s="3">
        <v>67405</v>
      </c>
      <c r="X821" s="3">
        <v>0</v>
      </c>
      <c r="Y821" s="4">
        <v>1</v>
      </c>
      <c r="Z821" s="4">
        <v>1.03</v>
      </c>
      <c r="AA821" s="5" t="s">
        <v>76</v>
      </c>
      <c r="AB821" s="3">
        <v>30295</v>
      </c>
      <c r="AC821" s="3">
        <v>1182404</v>
      </c>
      <c r="AD821" s="2">
        <v>419.65017139999998</v>
      </c>
      <c r="AE821" s="3">
        <v>40650715</v>
      </c>
      <c r="AF821" s="3">
        <v>1303191</v>
      </c>
      <c r="AG821" s="3">
        <v>52128</v>
      </c>
      <c r="AH821" s="3">
        <v>1433510</v>
      </c>
      <c r="AI821" s="4">
        <v>1.1000000000000001</v>
      </c>
      <c r="AJ821" s="3">
        <v>120042058</v>
      </c>
      <c r="AK821" s="3">
        <v>55536</v>
      </c>
      <c r="AL821" s="3">
        <v>0</v>
      </c>
      <c r="AM821" s="3">
        <v>0</v>
      </c>
      <c r="AN821" s="3">
        <v>57580</v>
      </c>
      <c r="AO821" s="3">
        <v>0</v>
      </c>
      <c r="AP821" s="3">
        <v>0</v>
      </c>
      <c r="AQ821" s="3">
        <v>5140</v>
      </c>
      <c r="AR821" s="3">
        <v>5249</v>
      </c>
      <c r="AS821" s="3">
        <v>1647674</v>
      </c>
      <c r="AT821" s="2">
        <v>302.14</v>
      </c>
      <c r="AU821" s="2">
        <v>307.21899999999999</v>
      </c>
      <c r="AV821" s="5" t="s">
        <v>1412</v>
      </c>
      <c r="AW821" s="3">
        <v>0</v>
      </c>
      <c r="AX821" s="3">
        <v>7421</v>
      </c>
      <c r="AY821" s="3">
        <v>0</v>
      </c>
      <c r="AZ821" s="3">
        <v>323</v>
      </c>
      <c r="BA821" s="3">
        <f t="shared" si="315"/>
        <v>8335</v>
      </c>
      <c r="BB821" s="3">
        <f t="shared" si="301"/>
        <v>5140</v>
      </c>
      <c r="BC821" s="3">
        <f t="shared" si="302"/>
        <v>5249</v>
      </c>
      <c r="BD821" s="3">
        <f t="shared" si="303"/>
        <v>8335</v>
      </c>
      <c r="BE821" s="3">
        <f t="shared" si="304"/>
        <v>1647675.13</v>
      </c>
      <c r="BF821" s="3">
        <f t="shared" si="316"/>
        <v>1569244.13</v>
      </c>
      <c r="BG821" s="2">
        <f t="shared" si="305"/>
        <v>302.13050154022295</v>
      </c>
      <c r="BH821" s="6">
        <f t="shared" si="306"/>
        <v>1.4999999999999999E-2</v>
      </c>
      <c r="BI821" s="3">
        <f t="shared" si="317"/>
        <v>817556.3565811913</v>
      </c>
      <c r="BJ821" s="3">
        <f t="shared" si="307"/>
        <v>155295077.79167458</v>
      </c>
      <c r="BK821" s="3">
        <f t="shared" si="318"/>
        <v>0</v>
      </c>
      <c r="BL821" s="3">
        <f t="shared" si="319"/>
        <v>0</v>
      </c>
      <c r="BM821" s="3">
        <f t="shared" si="308"/>
        <v>0</v>
      </c>
      <c r="BN821" s="3">
        <f t="shared" si="309"/>
        <v>0</v>
      </c>
      <c r="BO821" s="3">
        <f t="shared" si="320"/>
        <v>0</v>
      </c>
      <c r="BP821" s="3">
        <f t="shared" si="321"/>
        <v>0</v>
      </c>
      <c r="BQ821" s="3">
        <f t="shared" si="310"/>
        <v>96530695.242101237</v>
      </c>
      <c r="BR821" s="3">
        <f t="shared" si="322"/>
        <v>23511362.757898763</v>
      </c>
      <c r="BS821" s="3">
        <f t="shared" si="323"/>
        <v>10209.757632143783</v>
      </c>
      <c r="BT821" s="3">
        <f t="shared" si="311"/>
        <v>138.74217318066971</v>
      </c>
      <c r="BU821" s="3">
        <f t="shared" si="312"/>
        <v>323</v>
      </c>
      <c r="BV821" s="3">
        <f t="shared" si="313"/>
        <v>410.0967865301526</v>
      </c>
      <c r="BW821" s="3">
        <f t="shared" si="324"/>
        <v>9476.6608456136291</v>
      </c>
      <c r="BX821" s="3">
        <f t="shared" si="314"/>
        <v>9476.6608456136291</v>
      </c>
      <c r="BY821" s="3">
        <f t="shared" si="325"/>
        <v>447254.54999999981</v>
      </c>
    </row>
    <row r="822" spans="1:77" x14ac:dyDescent="0.25">
      <c r="A822">
        <v>249906</v>
      </c>
      <c r="B822" t="s">
        <v>879</v>
      </c>
      <c r="C822" s="37">
        <v>42779.493055555555</v>
      </c>
      <c r="D822" s="5" t="s">
        <v>75</v>
      </c>
      <c r="E822" s="2">
        <v>978.98699999999997</v>
      </c>
      <c r="F822" s="2">
        <v>74.786000000000001</v>
      </c>
      <c r="G822" s="2">
        <v>48.314999999999998</v>
      </c>
      <c r="H822" s="2">
        <v>0</v>
      </c>
      <c r="I822" s="2">
        <v>0</v>
      </c>
      <c r="J822" s="2">
        <v>0</v>
      </c>
      <c r="K822" s="2">
        <v>0</v>
      </c>
      <c r="L822" s="2">
        <v>90.394999999999996</v>
      </c>
      <c r="M822" s="2">
        <v>54.695999999999998</v>
      </c>
      <c r="N822" s="2">
        <v>404.60899999999998</v>
      </c>
      <c r="O822" s="2">
        <v>0</v>
      </c>
      <c r="P822" s="2">
        <v>31.75</v>
      </c>
      <c r="Q822" s="2">
        <v>0</v>
      </c>
      <c r="R822" s="3">
        <v>92610</v>
      </c>
      <c r="S822" s="3">
        <v>0</v>
      </c>
      <c r="T822" s="3">
        <v>-4573</v>
      </c>
      <c r="U822" s="3">
        <v>-177</v>
      </c>
      <c r="V822" s="3">
        <v>0</v>
      </c>
      <c r="W822" s="3">
        <v>79396</v>
      </c>
      <c r="X822" s="3">
        <v>20193</v>
      </c>
      <c r="Y822" s="4">
        <v>1</v>
      </c>
      <c r="Z822" s="4">
        <v>1.1000000000000001</v>
      </c>
      <c r="AA822" s="5" t="s">
        <v>75</v>
      </c>
      <c r="AB822" s="3">
        <v>261268</v>
      </c>
      <c r="AC822" s="3">
        <v>2101177</v>
      </c>
      <c r="AD822" s="2">
        <v>896.28391120000003</v>
      </c>
      <c r="AE822" s="3">
        <v>110486927</v>
      </c>
      <c r="AF822" s="3">
        <v>4659613</v>
      </c>
      <c r="AG822" s="3">
        <v>0</v>
      </c>
      <c r="AH822" s="3">
        <v>4845998</v>
      </c>
      <c r="AI822" s="4">
        <v>1.04</v>
      </c>
      <c r="AJ822" s="3">
        <v>406958034</v>
      </c>
      <c r="AK822" s="3">
        <v>422823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5140</v>
      </c>
      <c r="AR822" s="3">
        <v>5505</v>
      </c>
      <c r="AS822" s="3">
        <v>8559992</v>
      </c>
      <c r="AT822" s="2">
        <v>1578.6969999999999</v>
      </c>
      <c r="AV822" s="5" t="s">
        <v>1985</v>
      </c>
      <c r="AX822" s="3">
        <v>0</v>
      </c>
      <c r="AZ822" s="3">
        <v>0</v>
      </c>
      <c r="BA822" s="3">
        <f t="shared" si="315"/>
        <v>6360</v>
      </c>
      <c r="BB822" s="3">
        <f t="shared" si="301"/>
        <v>5140</v>
      </c>
      <c r="BC822" s="3">
        <f t="shared" si="302"/>
        <v>5505</v>
      </c>
      <c r="BD822" s="3">
        <f t="shared" si="303"/>
        <v>6360</v>
      </c>
      <c r="BE822" s="3">
        <f t="shared" si="304"/>
        <v>8559995.1251999997</v>
      </c>
      <c r="BF822" s="3">
        <f t="shared" si="316"/>
        <v>8392562.1251999997</v>
      </c>
      <c r="BG822" s="2">
        <f t="shared" si="305"/>
        <v>1578.6643168883259</v>
      </c>
      <c r="BH822" s="6">
        <f t="shared" si="306"/>
        <v>1.4999999999999999E-2</v>
      </c>
      <c r="BI822" s="3">
        <f t="shared" si="317"/>
        <v>3738255.3988278299</v>
      </c>
      <c r="BJ822" s="3">
        <f t="shared" si="307"/>
        <v>811433458.8805995</v>
      </c>
      <c r="BK822" s="3">
        <f t="shared" si="318"/>
        <v>0</v>
      </c>
      <c r="BL822" s="3">
        <f t="shared" si="319"/>
        <v>0</v>
      </c>
      <c r="BM822" s="3">
        <f t="shared" si="308"/>
        <v>0</v>
      </c>
      <c r="BN822" s="3">
        <f t="shared" si="309"/>
        <v>0</v>
      </c>
      <c r="BO822" s="3">
        <f t="shared" si="320"/>
        <v>0</v>
      </c>
      <c r="BP822" s="3">
        <f t="shared" si="321"/>
        <v>0</v>
      </c>
      <c r="BQ822" s="3">
        <f t="shared" si="310"/>
        <v>504383249.24582011</v>
      </c>
      <c r="BR822" s="3">
        <f t="shared" si="322"/>
        <v>0</v>
      </c>
      <c r="BS822" s="3">
        <f t="shared" si="323"/>
        <v>0</v>
      </c>
      <c r="BT822" s="3">
        <f t="shared" si="311"/>
        <v>0</v>
      </c>
      <c r="BU822" s="3">
        <f t="shared" si="312"/>
        <v>0</v>
      </c>
      <c r="BV822" s="3">
        <f t="shared" si="313"/>
        <v>0</v>
      </c>
      <c r="BW822" s="3">
        <f t="shared" si="324"/>
        <v>0</v>
      </c>
      <c r="BX822" s="3">
        <f t="shared" si="314"/>
        <v>0</v>
      </c>
      <c r="BY822" s="3">
        <f t="shared" si="325"/>
        <v>4490414.7851999998</v>
      </c>
    </row>
    <row r="823" spans="1:77" x14ac:dyDescent="0.25">
      <c r="A823">
        <v>139909</v>
      </c>
      <c r="B823" t="s">
        <v>880</v>
      </c>
      <c r="C823" s="37">
        <v>42779.493055555555</v>
      </c>
      <c r="D823" s="5" t="s">
        <v>75</v>
      </c>
      <c r="E823" s="2">
        <v>2916.3249999999998</v>
      </c>
      <c r="F823" s="2">
        <v>308.54300000000001</v>
      </c>
      <c r="G823" s="2">
        <v>43.415999999999997</v>
      </c>
      <c r="H823" s="2">
        <v>0.20799999999999999</v>
      </c>
      <c r="I823" s="2">
        <v>0</v>
      </c>
      <c r="J823" s="2">
        <v>0</v>
      </c>
      <c r="K823" s="2">
        <v>0</v>
      </c>
      <c r="L823" s="2">
        <v>167.33699999999999</v>
      </c>
      <c r="M823" s="2">
        <v>159.13499999999999</v>
      </c>
      <c r="N823" s="2">
        <v>2842.0059999999999</v>
      </c>
      <c r="O823" s="2">
        <v>1.296</v>
      </c>
      <c r="P823" s="2">
        <v>259.28500000000003</v>
      </c>
      <c r="Q823" s="2">
        <v>0</v>
      </c>
      <c r="R823" s="3">
        <v>219701</v>
      </c>
      <c r="S823" s="3">
        <v>0</v>
      </c>
      <c r="T823" s="3">
        <v>-8078</v>
      </c>
      <c r="U823" s="3">
        <v>-313</v>
      </c>
      <c r="V823" s="3">
        <v>0</v>
      </c>
      <c r="W823" s="3">
        <v>266076</v>
      </c>
      <c r="X823" s="3">
        <v>146185</v>
      </c>
      <c r="Y823" s="4">
        <v>1</v>
      </c>
      <c r="Z823" s="4">
        <v>1.06</v>
      </c>
      <c r="AA823" s="5" t="s">
        <v>75</v>
      </c>
      <c r="AB823" s="3">
        <v>535195</v>
      </c>
      <c r="AC823" s="3">
        <v>10686617</v>
      </c>
      <c r="AD823" s="2">
        <v>4790.3995758999999</v>
      </c>
      <c r="AE823" s="3">
        <v>473708227</v>
      </c>
      <c r="AF823" s="3">
        <v>7699895</v>
      </c>
      <c r="AG823" s="3">
        <v>846988</v>
      </c>
      <c r="AH823" s="3">
        <v>9008877</v>
      </c>
      <c r="AI823" s="4">
        <v>1.17</v>
      </c>
      <c r="AJ823" s="3">
        <v>718813579</v>
      </c>
      <c r="AK823" s="3">
        <v>1308231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5140</v>
      </c>
      <c r="AR823" s="3">
        <v>5359</v>
      </c>
      <c r="AS823" s="3">
        <v>23682895</v>
      </c>
      <c r="AT823" s="2">
        <v>4422.442</v>
      </c>
      <c r="AV823" s="5" t="s">
        <v>1717</v>
      </c>
      <c r="BA823" s="3">
        <f t="shared" si="315"/>
        <v>5638</v>
      </c>
      <c r="BB823" s="3">
        <f t="shared" si="301"/>
        <v>5140</v>
      </c>
      <c r="BC823" s="3">
        <f t="shared" si="302"/>
        <v>5359</v>
      </c>
      <c r="BD823" s="3">
        <f t="shared" si="303"/>
        <v>5638</v>
      </c>
      <c r="BE823" s="3">
        <f t="shared" si="304"/>
        <v>23682896.784780003</v>
      </c>
      <c r="BF823" s="3">
        <f t="shared" si="316"/>
        <v>23205197.784780003</v>
      </c>
      <c r="BG823" s="2">
        <f t="shared" si="305"/>
        <v>4422.3828626486966</v>
      </c>
      <c r="BH823" s="6">
        <f t="shared" si="306"/>
        <v>1.4999999999999999E-2</v>
      </c>
      <c r="BI823" s="3">
        <f t="shared" si="317"/>
        <v>9051478.725746993</v>
      </c>
      <c r="BJ823" s="3">
        <f t="shared" si="307"/>
        <v>2273104791.4014301</v>
      </c>
      <c r="BK823" s="3">
        <f t="shared" si="318"/>
        <v>0</v>
      </c>
      <c r="BL823" s="3">
        <f t="shared" si="319"/>
        <v>0</v>
      </c>
      <c r="BM823" s="3">
        <f t="shared" si="308"/>
        <v>0</v>
      </c>
      <c r="BN823" s="3">
        <f t="shared" si="309"/>
        <v>0</v>
      </c>
      <c r="BO823" s="3">
        <f t="shared" si="320"/>
        <v>0</v>
      </c>
      <c r="BP823" s="3">
        <f t="shared" si="321"/>
        <v>0</v>
      </c>
      <c r="BQ823" s="3">
        <f t="shared" si="310"/>
        <v>1412951324.6162586</v>
      </c>
      <c r="BR823" s="3">
        <f t="shared" si="322"/>
        <v>0</v>
      </c>
      <c r="BS823" s="3">
        <f t="shared" si="323"/>
        <v>0</v>
      </c>
      <c r="BT823" s="3">
        <f t="shared" si="311"/>
        <v>0</v>
      </c>
      <c r="BU823" s="3">
        <f t="shared" si="312"/>
        <v>0</v>
      </c>
      <c r="BV823" s="3">
        <f t="shared" si="313"/>
        <v>0</v>
      </c>
      <c r="BW823" s="3">
        <f t="shared" si="324"/>
        <v>0</v>
      </c>
      <c r="BX823" s="3">
        <f t="shared" si="314"/>
        <v>0</v>
      </c>
      <c r="BY823" s="3">
        <f t="shared" si="325"/>
        <v>16494760.994780004</v>
      </c>
    </row>
    <row r="824" spans="1:77" x14ac:dyDescent="0.25">
      <c r="A824">
        <v>101917</v>
      </c>
      <c r="B824" t="s">
        <v>881</v>
      </c>
      <c r="C824" s="37">
        <v>42779.493055555555</v>
      </c>
      <c r="D824" s="5" t="s">
        <v>75</v>
      </c>
      <c r="E824" s="2">
        <v>48809</v>
      </c>
      <c r="F824" s="2">
        <v>4313.1000000000004</v>
      </c>
      <c r="G824" s="2">
        <v>1450</v>
      </c>
      <c r="H824" s="2">
        <v>4</v>
      </c>
      <c r="I824" s="2">
        <v>0</v>
      </c>
      <c r="J824" s="2">
        <v>0</v>
      </c>
      <c r="K824" s="2">
        <v>0</v>
      </c>
      <c r="L824" s="2">
        <v>2600</v>
      </c>
      <c r="M824" s="2">
        <v>2640</v>
      </c>
      <c r="N824" s="2">
        <v>46650</v>
      </c>
      <c r="O824" s="2">
        <v>6</v>
      </c>
      <c r="P824" s="2">
        <v>13500</v>
      </c>
      <c r="Q824" s="2">
        <v>0</v>
      </c>
      <c r="R824" s="3">
        <v>3987500</v>
      </c>
      <c r="S824" s="3">
        <v>0</v>
      </c>
      <c r="T824" s="3">
        <v>-132601</v>
      </c>
      <c r="U824" s="3">
        <v>-5124</v>
      </c>
      <c r="V824" s="3">
        <v>249676</v>
      </c>
      <c r="W824" s="3">
        <v>2740185</v>
      </c>
      <c r="X824" s="3">
        <v>7727400</v>
      </c>
      <c r="Y824" s="4">
        <v>1.03</v>
      </c>
      <c r="Z824" s="4">
        <v>1.1599999999999999</v>
      </c>
      <c r="AA824" s="5" t="s">
        <v>75</v>
      </c>
      <c r="AB824" s="3">
        <v>18345113</v>
      </c>
      <c r="AC824" s="3">
        <v>106025508</v>
      </c>
      <c r="AD824" s="2">
        <v>44718.579914800001</v>
      </c>
      <c r="AE824" s="3">
        <v>5277490229</v>
      </c>
      <c r="AF824" s="3">
        <v>123674892</v>
      </c>
      <c r="AG824" s="3">
        <v>0</v>
      </c>
      <c r="AH824" s="3">
        <v>128477800</v>
      </c>
      <c r="AI824" s="4">
        <v>1.07</v>
      </c>
      <c r="AJ824" s="3">
        <v>11800406152</v>
      </c>
      <c r="AK824" s="3">
        <v>20215212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5140</v>
      </c>
      <c r="AR824" s="3">
        <v>5724</v>
      </c>
      <c r="AS824" s="3">
        <v>403251592</v>
      </c>
      <c r="AT824" s="2">
        <v>73188.653999999995</v>
      </c>
      <c r="AV824" s="5" t="s">
        <v>1450</v>
      </c>
      <c r="AX824" s="3">
        <v>0</v>
      </c>
      <c r="AZ824" s="3">
        <v>0</v>
      </c>
      <c r="BA824" s="3">
        <f t="shared" si="315"/>
        <v>5724</v>
      </c>
      <c r="BB824" s="3">
        <f t="shared" si="301"/>
        <v>5140</v>
      </c>
      <c r="BC824" s="3">
        <f t="shared" si="302"/>
        <v>5724</v>
      </c>
      <c r="BD824" s="3">
        <f t="shared" si="303"/>
        <v>5724</v>
      </c>
      <c r="BE824" s="3">
        <f t="shared" si="304"/>
        <v>403251592.63999999</v>
      </c>
      <c r="BF824" s="3">
        <f t="shared" si="316"/>
        <v>396406832.63999999</v>
      </c>
      <c r="BG824" s="2">
        <f t="shared" si="305"/>
        <v>73187.70834864465</v>
      </c>
      <c r="BH824" s="6">
        <f t="shared" si="306"/>
        <v>1.4999999999999999E-2</v>
      </c>
      <c r="BI824" s="3">
        <f t="shared" si="317"/>
        <v>183333307.52432644</v>
      </c>
      <c r="BJ824" s="3">
        <f t="shared" si="307"/>
        <v>37618482091.203354</v>
      </c>
      <c r="BK824" s="3">
        <f t="shared" si="318"/>
        <v>0</v>
      </c>
      <c r="BL824" s="3">
        <f t="shared" si="319"/>
        <v>0</v>
      </c>
      <c r="BM824" s="3">
        <f t="shared" si="308"/>
        <v>0</v>
      </c>
      <c r="BN824" s="3">
        <f t="shared" si="309"/>
        <v>0</v>
      </c>
      <c r="BO824" s="3">
        <f t="shared" si="320"/>
        <v>0</v>
      </c>
      <c r="BP824" s="3">
        <f t="shared" si="321"/>
        <v>0</v>
      </c>
      <c r="BQ824" s="3">
        <f t="shared" si="310"/>
        <v>23383472817.391964</v>
      </c>
      <c r="BR824" s="3">
        <f t="shared" si="322"/>
        <v>0</v>
      </c>
      <c r="BS824" s="3">
        <f t="shared" si="323"/>
        <v>0</v>
      </c>
      <c r="BT824" s="3">
        <f t="shared" si="311"/>
        <v>0</v>
      </c>
      <c r="BU824" s="3">
        <f t="shared" si="312"/>
        <v>0</v>
      </c>
      <c r="BV824" s="3">
        <f t="shared" si="313"/>
        <v>0</v>
      </c>
      <c r="BW824" s="3">
        <f t="shared" si="324"/>
        <v>0</v>
      </c>
      <c r="BX824" s="3">
        <f t="shared" si="314"/>
        <v>0</v>
      </c>
      <c r="BY824" s="3">
        <f t="shared" si="325"/>
        <v>281707409.2744</v>
      </c>
    </row>
    <row r="825" spans="1:77" x14ac:dyDescent="0.25">
      <c r="A825">
        <v>71803</v>
      </c>
      <c r="B825" t="s">
        <v>882</v>
      </c>
      <c r="C825" s="37">
        <v>42776.52847222222</v>
      </c>
      <c r="D825" s="5" t="s">
        <v>76</v>
      </c>
      <c r="E825" s="2">
        <v>204.76900000000001</v>
      </c>
      <c r="F825" s="2">
        <v>0</v>
      </c>
      <c r="G825" s="2">
        <v>17.95</v>
      </c>
      <c r="H825" s="2">
        <v>0</v>
      </c>
      <c r="I825" s="2">
        <v>0</v>
      </c>
      <c r="J825" s="2">
        <v>0</v>
      </c>
      <c r="K825" s="2">
        <v>0</v>
      </c>
      <c r="L825" s="2">
        <v>11.964</v>
      </c>
      <c r="M825" s="2">
        <v>0</v>
      </c>
      <c r="N825" s="2">
        <v>292.17</v>
      </c>
      <c r="O825" s="2">
        <v>2.5499999999999998</v>
      </c>
      <c r="P825" s="2">
        <v>33.216999999999999</v>
      </c>
      <c r="Q825" s="2">
        <v>0</v>
      </c>
      <c r="R825" s="3">
        <v>59602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21475</v>
      </c>
      <c r="Y825" s="4">
        <v>0</v>
      </c>
      <c r="Z825" s="4">
        <v>1</v>
      </c>
      <c r="AA825" s="5" t="s">
        <v>75</v>
      </c>
      <c r="AB825" s="3">
        <v>0</v>
      </c>
      <c r="AC825" s="3">
        <v>0</v>
      </c>
      <c r="AD825" s="2">
        <v>0</v>
      </c>
      <c r="AE825" s="3">
        <v>0</v>
      </c>
      <c r="AF825" s="3">
        <v>0</v>
      </c>
      <c r="AG825" s="3">
        <v>0</v>
      </c>
      <c r="AH825" s="3">
        <v>0</v>
      </c>
      <c r="AI825" s="4">
        <v>0</v>
      </c>
      <c r="AJ825" s="3">
        <v>0</v>
      </c>
      <c r="AK825" s="3">
        <v>82007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5050</v>
      </c>
      <c r="AR825" s="3">
        <v>5334</v>
      </c>
      <c r="AS825" s="3">
        <v>2054486</v>
      </c>
      <c r="AT825" s="2">
        <v>384.52099999999899</v>
      </c>
      <c r="AV825" s="5" t="s">
        <v>2031</v>
      </c>
      <c r="AX825" s="3">
        <v>0</v>
      </c>
      <c r="AZ825" s="3">
        <v>0</v>
      </c>
      <c r="BA825" s="3">
        <f t="shared" si="315"/>
        <v>6465</v>
      </c>
      <c r="BB825" s="3">
        <f t="shared" si="301"/>
        <v>5050</v>
      </c>
      <c r="BC825" s="3">
        <f t="shared" si="302"/>
        <v>5335</v>
      </c>
      <c r="BD825" s="3">
        <f t="shared" si="303"/>
        <v>6465</v>
      </c>
      <c r="BE825" s="3">
        <f t="shared" si="304"/>
        <v>2054485.0690000004</v>
      </c>
      <c r="BF825" s="3">
        <f t="shared" si="316"/>
        <v>1994883.0690000004</v>
      </c>
      <c r="BG825" s="2">
        <f t="shared" si="305"/>
        <v>384.47503728534713</v>
      </c>
      <c r="BH825" s="6">
        <f t="shared" si="306"/>
        <v>1.4999999999999999E-2</v>
      </c>
      <c r="BI825" s="3">
        <f t="shared" si="317"/>
        <v>0</v>
      </c>
      <c r="BJ825" s="3">
        <f t="shared" si="307"/>
        <v>197620169.16466841</v>
      </c>
      <c r="BK825" s="3">
        <f t="shared" si="318"/>
        <v>0</v>
      </c>
      <c r="BL825" s="3">
        <f t="shared" si="319"/>
        <v>0</v>
      </c>
      <c r="BM825" s="3">
        <f t="shared" si="308"/>
        <v>0</v>
      </c>
      <c r="BN825" s="3">
        <f t="shared" si="309"/>
        <v>0</v>
      </c>
      <c r="BO825" s="3">
        <f t="shared" si="320"/>
        <v>0</v>
      </c>
      <c r="BP825" s="3">
        <f t="shared" si="321"/>
        <v>0</v>
      </c>
      <c r="BQ825" s="3">
        <f t="shared" si="310"/>
        <v>122839774.41266841</v>
      </c>
      <c r="BR825" s="3">
        <f t="shared" si="322"/>
        <v>0</v>
      </c>
      <c r="BS825" s="3">
        <f t="shared" si="323"/>
        <v>0</v>
      </c>
      <c r="BT825" s="3">
        <f t="shared" si="311"/>
        <v>0</v>
      </c>
      <c r="BU825" s="3">
        <f t="shared" si="312"/>
        <v>0</v>
      </c>
      <c r="BV825" s="3">
        <f t="shared" si="313"/>
        <v>0</v>
      </c>
      <c r="BW825" s="3">
        <f t="shared" si="324"/>
        <v>0</v>
      </c>
      <c r="BX825" s="3">
        <f t="shared" si="314"/>
        <v>0</v>
      </c>
      <c r="BY825" s="3">
        <f t="shared" si="325"/>
        <v>2054485.0690000004</v>
      </c>
    </row>
    <row r="826" spans="1:77" x14ac:dyDescent="0.25">
      <c r="A826">
        <v>71803</v>
      </c>
      <c r="B826" t="s">
        <v>882</v>
      </c>
      <c r="C826" s="37">
        <v>42776.52847222222</v>
      </c>
      <c r="D826" s="5" t="s">
        <v>76</v>
      </c>
      <c r="E826" s="2">
        <v>204.76900000000001</v>
      </c>
      <c r="F826" s="2">
        <v>0</v>
      </c>
      <c r="G826" s="2">
        <v>17.95</v>
      </c>
      <c r="H826" s="2">
        <v>0</v>
      </c>
      <c r="I826" s="2">
        <v>0</v>
      </c>
      <c r="J826" s="2">
        <v>0</v>
      </c>
      <c r="K826" s="2">
        <v>0</v>
      </c>
      <c r="L826" s="2">
        <v>11.964</v>
      </c>
      <c r="M826" s="2">
        <v>0</v>
      </c>
      <c r="N826" s="2">
        <v>292.17</v>
      </c>
      <c r="O826" s="2">
        <v>2.5499999999999998</v>
      </c>
      <c r="P826" s="2">
        <v>33.216999999999999</v>
      </c>
      <c r="Q826" s="2">
        <v>0</v>
      </c>
      <c r="R826" s="3">
        <v>59602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21475</v>
      </c>
      <c r="Y826" s="4">
        <v>0</v>
      </c>
      <c r="Z826" s="4">
        <v>1</v>
      </c>
      <c r="AA826" s="5" t="s">
        <v>75</v>
      </c>
      <c r="AB826" s="3">
        <v>0</v>
      </c>
      <c r="AC826" s="3">
        <v>0</v>
      </c>
      <c r="AD826" s="2">
        <v>0</v>
      </c>
      <c r="AE826" s="3">
        <v>0</v>
      </c>
      <c r="AF826" s="3">
        <v>0</v>
      </c>
      <c r="AG826" s="3">
        <v>0</v>
      </c>
      <c r="AH826" s="3">
        <v>0</v>
      </c>
      <c r="AI826" s="4">
        <v>0</v>
      </c>
      <c r="AJ826" s="3">
        <v>0</v>
      </c>
      <c r="AK826" s="3">
        <v>82007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5050</v>
      </c>
      <c r="AR826" s="3">
        <v>5334</v>
      </c>
      <c r="AS826" s="3">
        <v>2054486</v>
      </c>
      <c r="AT826" s="2">
        <v>384.52099999999899</v>
      </c>
      <c r="AV826" s="5" t="s">
        <v>2031</v>
      </c>
      <c r="AX826" s="3">
        <v>0</v>
      </c>
      <c r="AZ826" s="3">
        <v>0</v>
      </c>
      <c r="BA826" s="3">
        <f t="shared" si="315"/>
        <v>6465</v>
      </c>
      <c r="BB826" s="3">
        <f t="shared" si="301"/>
        <v>5050</v>
      </c>
      <c r="BC826" s="3">
        <f t="shared" si="302"/>
        <v>5335</v>
      </c>
      <c r="BD826" s="3">
        <f t="shared" si="303"/>
        <v>6465</v>
      </c>
      <c r="BE826" s="3">
        <f t="shared" si="304"/>
        <v>2054485.0690000004</v>
      </c>
      <c r="BF826" s="3">
        <f t="shared" si="316"/>
        <v>1994883.0690000004</v>
      </c>
      <c r="BG826" s="2">
        <f t="shared" si="305"/>
        <v>384.47503728534713</v>
      </c>
      <c r="BH826" s="6">
        <f t="shared" si="306"/>
        <v>1.4999999999999999E-2</v>
      </c>
      <c r="BI826" s="3">
        <f t="shared" si="317"/>
        <v>0</v>
      </c>
      <c r="BJ826" s="3">
        <f t="shared" si="307"/>
        <v>197620169.16466841</v>
      </c>
      <c r="BK826" s="3">
        <f t="shared" si="318"/>
        <v>0</v>
      </c>
      <c r="BL826" s="3">
        <f t="shared" si="319"/>
        <v>0</v>
      </c>
      <c r="BM826" s="3">
        <f t="shared" si="308"/>
        <v>0</v>
      </c>
      <c r="BN826" s="3">
        <f t="shared" si="309"/>
        <v>0</v>
      </c>
      <c r="BO826" s="3">
        <f t="shared" si="320"/>
        <v>0</v>
      </c>
      <c r="BP826" s="3">
        <f t="shared" si="321"/>
        <v>0</v>
      </c>
      <c r="BQ826" s="3">
        <f t="shared" si="310"/>
        <v>122839774.41266841</v>
      </c>
      <c r="BR826" s="3">
        <f t="shared" si="322"/>
        <v>0</v>
      </c>
      <c r="BS826" s="3">
        <f t="shared" si="323"/>
        <v>0</v>
      </c>
      <c r="BT826" s="3">
        <f t="shared" si="311"/>
        <v>0</v>
      </c>
      <c r="BU826" s="3">
        <f t="shared" si="312"/>
        <v>0</v>
      </c>
      <c r="BV826" s="3">
        <f t="shared" si="313"/>
        <v>0</v>
      </c>
      <c r="BW826" s="3">
        <f t="shared" si="324"/>
        <v>0</v>
      </c>
      <c r="BX826" s="3">
        <f t="shared" si="314"/>
        <v>0</v>
      </c>
      <c r="BY826" s="3">
        <f t="shared" si="325"/>
        <v>2054485.0690000004</v>
      </c>
    </row>
    <row r="827" spans="1:77" x14ac:dyDescent="0.25">
      <c r="A827">
        <v>63906</v>
      </c>
      <c r="B827" t="s">
        <v>883</v>
      </c>
      <c r="C827" s="37">
        <v>42776.52847222222</v>
      </c>
      <c r="D827" s="5" t="s">
        <v>75</v>
      </c>
      <c r="E827" s="2">
        <v>130</v>
      </c>
      <c r="F827" s="2">
        <v>2.6920000000000002</v>
      </c>
      <c r="G827" s="2">
        <v>7.3979999999999997</v>
      </c>
      <c r="H827" s="2">
        <v>0</v>
      </c>
      <c r="I827" s="2">
        <v>0</v>
      </c>
      <c r="J827" s="2">
        <v>0</v>
      </c>
      <c r="K827" s="2">
        <v>0</v>
      </c>
      <c r="L827" s="2">
        <v>6.14</v>
      </c>
      <c r="M827" s="2">
        <v>4.96</v>
      </c>
      <c r="N827" s="2">
        <v>98.218000000000004</v>
      </c>
      <c r="O827" s="2">
        <v>0</v>
      </c>
      <c r="P827" s="2">
        <v>1.95</v>
      </c>
      <c r="Q827" s="2">
        <v>0</v>
      </c>
      <c r="R827" s="3">
        <v>4656</v>
      </c>
      <c r="S827" s="3">
        <v>0</v>
      </c>
      <c r="T827" s="3">
        <v>-819</v>
      </c>
      <c r="U827" s="3">
        <v>-32</v>
      </c>
      <c r="V827" s="3">
        <v>0</v>
      </c>
      <c r="W827" s="3">
        <v>6879</v>
      </c>
      <c r="X827" s="3">
        <v>1693</v>
      </c>
      <c r="Y827" s="4">
        <v>1</v>
      </c>
      <c r="Z827" s="4">
        <v>1.0900000000000001</v>
      </c>
      <c r="AA827" s="5" t="s">
        <v>76</v>
      </c>
      <c r="AB827" s="3">
        <v>90074</v>
      </c>
      <c r="AC827" s="3">
        <v>732468</v>
      </c>
      <c r="AD827" s="2">
        <v>284.42703640000002</v>
      </c>
      <c r="AE827" s="3">
        <v>19522457</v>
      </c>
      <c r="AF827" s="3">
        <v>727923</v>
      </c>
      <c r="AG827" s="3">
        <v>80072</v>
      </c>
      <c r="AH827" s="3">
        <v>851670</v>
      </c>
      <c r="AI827" s="4">
        <v>1.17</v>
      </c>
      <c r="AJ827" s="3">
        <v>72817111</v>
      </c>
      <c r="AK827" s="3">
        <v>40340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5140</v>
      </c>
      <c r="AR827" s="3">
        <v>5468</v>
      </c>
      <c r="AS827" s="3">
        <v>1482909</v>
      </c>
      <c r="AT827" s="2">
        <v>277.834</v>
      </c>
      <c r="AV827" s="5" t="s">
        <v>1353</v>
      </c>
      <c r="BA827" s="3">
        <f t="shared" si="315"/>
        <v>8683</v>
      </c>
      <c r="BB827" s="3">
        <f t="shared" si="301"/>
        <v>5140</v>
      </c>
      <c r="BC827" s="3">
        <f t="shared" si="302"/>
        <v>5468</v>
      </c>
      <c r="BD827" s="3">
        <f t="shared" si="303"/>
        <v>8683</v>
      </c>
      <c r="BE827" s="3">
        <f t="shared" si="304"/>
        <v>1482909.2257999999</v>
      </c>
      <c r="BF827" s="3">
        <f t="shared" si="316"/>
        <v>1472193.2257999999</v>
      </c>
      <c r="BG827" s="2">
        <f t="shared" si="305"/>
        <v>277.82844329666199</v>
      </c>
      <c r="BH827" s="6">
        <f t="shared" si="306"/>
        <v>1.4999999999999999E-2</v>
      </c>
      <c r="BI827" s="3">
        <f t="shared" si="317"/>
        <v>763119.35568775958</v>
      </c>
      <c r="BJ827" s="3">
        <f t="shared" si="307"/>
        <v>142803819.85448426</v>
      </c>
      <c r="BK827" s="3">
        <f t="shared" si="318"/>
        <v>0</v>
      </c>
      <c r="BL827" s="3">
        <f t="shared" si="319"/>
        <v>0</v>
      </c>
      <c r="BM827" s="3">
        <f t="shared" si="308"/>
        <v>0</v>
      </c>
      <c r="BN827" s="3">
        <f t="shared" si="309"/>
        <v>0</v>
      </c>
      <c r="BO827" s="3">
        <f t="shared" si="320"/>
        <v>0</v>
      </c>
      <c r="BP827" s="3">
        <f t="shared" si="321"/>
        <v>0</v>
      </c>
      <c r="BQ827" s="3">
        <f t="shared" si="310"/>
        <v>88766187.633283511</v>
      </c>
      <c r="BR827" s="3">
        <f t="shared" si="322"/>
        <v>0</v>
      </c>
      <c r="BS827" s="3">
        <f t="shared" si="323"/>
        <v>0</v>
      </c>
      <c r="BT827" s="3">
        <f t="shared" si="311"/>
        <v>0</v>
      </c>
      <c r="BU827" s="3">
        <f t="shared" si="312"/>
        <v>0</v>
      </c>
      <c r="BV827" s="3">
        <f t="shared" si="313"/>
        <v>0</v>
      </c>
      <c r="BW827" s="3">
        <f t="shared" si="324"/>
        <v>0</v>
      </c>
      <c r="BX827" s="3">
        <f t="shared" si="314"/>
        <v>0</v>
      </c>
      <c r="BY827" s="3">
        <f t="shared" si="325"/>
        <v>754738.11579999991</v>
      </c>
    </row>
    <row r="828" spans="1:77" x14ac:dyDescent="0.25">
      <c r="A828">
        <v>13902</v>
      </c>
      <c r="B828" t="s">
        <v>884</v>
      </c>
      <c r="C828" s="37">
        <v>42779.493055555555</v>
      </c>
      <c r="D828" s="5" t="s">
        <v>75</v>
      </c>
      <c r="E828" s="2">
        <v>152.93</v>
      </c>
      <c r="F828" s="2">
        <v>12.369</v>
      </c>
      <c r="G828" s="2">
        <v>5.18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7.681</v>
      </c>
      <c r="N828" s="2">
        <v>110.696</v>
      </c>
      <c r="O828" s="2">
        <v>0</v>
      </c>
      <c r="P828" s="2">
        <v>1.0880000000000001</v>
      </c>
      <c r="Q828" s="2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14875</v>
      </c>
      <c r="X828" s="3">
        <v>704</v>
      </c>
      <c r="Y828" s="4">
        <v>0.86899999999999999</v>
      </c>
      <c r="Z828" s="4">
        <v>1.0900000000000001</v>
      </c>
      <c r="AA828" s="5" t="s">
        <v>75</v>
      </c>
      <c r="AB828" s="3">
        <v>210040</v>
      </c>
      <c r="AC828" s="3">
        <v>561877</v>
      </c>
      <c r="AD828" s="2">
        <v>225.51163990000001</v>
      </c>
      <c r="AE828" s="3">
        <v>51967132</v>
      </c>
      <c r="AF828" s="3">
        <v>4404465</v>
      </c>
      <c r="AG828" s="3">
        <v>0</v>
      </c>
      <c r="AH828" s="3">
        <v>4649270</v>
      </c>
      <c r="AI828" s="4">
        <v>0.9173</v>
      </c>
      <c r="AJ828" s="3">
        <v>501154122</v>
      </c>
      <c r="AK828" s="3">
        <v>80810</v>
      </c>
      <c r="AL828" s="3">
        <v>0</v>
      </c>
      <c r="AM828" s="3">
        <v>0</v>
      </c>
      <c r="AN828" s="3">
        <v>121316</v>
      </c>
      <c r="AO828" s="3">
        <v>0</v>
      </c>
      <c r="AP828" s="3">
        <v>0</v>
      </c>
      <c r="AQ828" s="3">
        <v>4467</v>
      </c>
      <c r="AR828" s="3">
        <v>4752</v>
      </c>
      <c r="AS828" s="3">
        <v>1271328</v>
      </c>
      <c r="AT828" s="2">
        <v>272.85000000000002</v>
      </c>
      <c r="AU828" s="2">
        <v>330.59300000000002</v>
      </c>
      <c r="AV828" s="5" t="s">
        <v>1304</v>
      </c>
      <c r="AW828" s="3">
        <v>1914531</v>
      </c>
      <c r="AX828" s="3">
        <v>0</v>
      </c>
      <c r="AY828" s="3">
        <v>51321</v>
      </c>
      <c r="AZ828" s="3">
        <v>0</v>
      </c>
      <c r="BA828" s="3">
        <f t="shared" si="315"/>
        <v>6471</v>
      </c>
      <c r="BB828" s="3">
        <f t="shared" si="301"/>
        <v>4467</v>
      </c>
      <c r="BC828" s="3">
        <f t="shared" si="302"/>
        <v>4752</v>
      </c>
      <c r="BD828" s="3">
        <f t="shared" si="303"/>
        <v>6471</v>
      </c>
      <c r="BE828" s="3">
        <f t="shared" si="304"/>
        <v>1271327.8451200002</v>
      </c>
      <c r="BF828" s="3">
        <f t="shared" si="316"/>
        <v>1256452.8451200002</v>
      </c>
      <c r="BG828" s="2">
        <f t="shared" si="305"/>
        <v>272.83974122901282</v>
      </c>
      <c r="BH828" s="6">
        <f t="shared" si="306"/>
        <v>1.4999999999999999E-2</v>
      </c>
      <c r="BI828" s="3">
        <f t="shared" si="317"/>
        <v>853109.12995563238</v>
      </c>
      <c r="BJ828" s="3">
        <f t="shared" si="307"/>
        <v>140239626.9917126</v>
      </c>
      <c r="BK828" s="3">
        <f t="shared" si="318"/>
        <v>360914495.00828743</v>
      </c>
      <c r="BL828" s="3">
        <f t="shared" si="319"/>
        <v>3171948.8905185075</v>
      </c>
      <c r="BM828" s="3">
        <f t="shared" si="308"/>
        <v>4517.362844318779</v>
      </c>
      <c r="BN828" s="3">
        <f t="shared" si="309"/>
        <v>51321</v>
      </c>
      <c r="BO828" s="3">
        <f t="shared" si="320"/>
        <v>82767.434802053496</v>
      </c>
      <c r="BP828" s="3">
        <f t="shared" si="321"/>
        <v>3120627.8905185079</v>
      </c>
      <c r="BQ828" s="3">
        <f t="shared" si="310"/>
        <v>87172297.322669595</v>
      </c>
      <c r="BR828" s="3">
        <f t="shared" si="322"/>
        <v>413981824.67733037</v>
      </c>
      <c r="BS828" s="3">
        <f t="shared" si="323"/>
        <v>0</v>
      </c>
      <c r="BT828" s="3">
        <f t="shared" si="311"/>
        <v>0</v>
      </c>
      <c r="BU828" s="3">
        <f t="shared" si="312"/>
        <v>0</v>
      </c>
      <c r="BV828" s="3">
        <f t="shared" si="313"/>
        <v>0</v>
      </c>
      <c r="BW828" s="3">
        <f t="shared" si="324"/>
        <v>0</v>
      </c>
      <c r="BX828" s="3">
        <f t="shared" si="314"/>
        <v>3120627.8905185079</v>
      </c>
      <c r="BY828" s="3">
        <f t="shared" si="325"/>
        <v>0</v>
      </c>
    </row>
    <row r="829" spans="1:77" x14ac:dyDescent="0.25">
      <c r="A829">
        <v>20908</v>
      </c>
      <c r="B829" t="s">
        <v>885</v>
      </c>
      <c r="C829" s="37">
        <v>42779.493055555555</v>
      </c>
      <c r="D829" s="5" t="s">
        <v>75</v>
      </c>
      <c r="E829" s="2">
        <v>18918.744999999999</v>
      </c>
      <c r="F829" s="2">
        <v>1323.5309999999999</v>
      </c>
      <c r="G829" s="2">
        <v>591.80899999999997</v>
      </c>
      <c r="H829" s="2">
        <v>21.704000000000001</v>
      </c>
      <c r="I829" s="2">
        <v>0</v>
      </c>
      <c r="J829" s="2">
        <v>5.17</v>
      </c>
      <c r="K829" s="2">
        <v>0</v>
      </c>
      <c r="L829" s="2">
        <v>1144.665</v>
      </c>
      <c r="M829" s="2">
        <v>1025.615</v>
      </c>
      <c r="N829" s="2">
        <v>6732.326</v>
      </c>
      <c r="O829" s="2">
        <v>0.624</v>
      </c>
      <c r="P829" s="2">
        <v>1261.1110000000001</v>
      </c>
      <c r="Q829" s="2">
        <v>0</v>
      </c>
      <c r="R829" s="3">
        <v>1618645</v>
      </c>
      <c r="S829" s="3">
        <v>0</v>
      </c>
      <c r="T829" s="3">
        <v>-71185</v>
      </c>
      <c r="U829" s="3">
        <v>-2751</v>
      </c>
      <c r="V829" s="3">
        <v>0</v>
      </c>
      <c r="W829" s="3">
        <v>1495857</v>
      </c>
      <c r="X829" s="3">
        <v>717194</v>
      </c>
      <c r="Y829" s="4">
        <v>1</v>
      </c>
      <c r="Z829" s="4">
        <v>1.1499999999999999</v>
      </c>
      <c r="AA829" s="5" t="s">
        <v>75</v>
      </c>
      <c r="AB829" s="3">
        <v>2129617</v>
      </c>
      <c r="AC829" s="3">
        <v>19995945</v>
      </c>
      <c r="AD829" s="2">
        <v>8284.8135072999994</v>
      </c>
      <c r="AE829" s="3">
        <v>996743995</v>
      </c>
      <c r="AF829" s="3">
        <v>63930880</v>
      </c>
      <c r="AG829" s="3">
        <v>0</v>
      </c>
      <c r="AH829" s="3">
        <v>66488115</v>
      </c>
      <c r="AI829" s="4">
        <v>1.04</v>
      </c>
      <c r="AJ829" s="3">
        <v>6334851051</v>
      </c>
      <c r="AK829" s="3">
        <v>7881716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5140</v>
      </c>
      <c r="AR829" s="3">
        <v>5687</v>
      </c>
      <c r="AS829" s="3">
        <v>140275398</v>
      </c>
      <c r="AT829" s="2">
        <v>25415.352999999999</v>
      </c>
      <c r="AV829" s="5" t="s">
        <v>1319</v>
      </c>
      <c r="AX829" s="3">
        <v>0</v>
      </c>
      <c r="AZ829" s="3">
        <v>0</v>
      </c>
      <c r="BA829" s="3">
        <f t="shared" si="315"/>
        <v>5687</v>
      </c>
      <c r="BB829" s="3">
        <f t="shared" si="301"/>
        <v>5140</v>
      </c>
      <c r="BC829" s="3">
        <f t="shared" si="302"/>
        <v>5687</v>
      </c>
      <c r="BD829" s="3">
        <f t="shared" si="303"/>
        <v>5687</v>
      </c>
      <c r="BE829" s="3">
        <f t="shared" si="304"/>
        <v>140275397.56932998</v>
      </c>
      <c r="BF829" s="3">
        <f t="shared" si="316"/>
        <v>137232080.56932998</v>
      </c>
      <c r="BG829" s="2">
        <f t="shared" si="305"/>
        <v>25414.843607478997</v>
      </c>
      <c r="BH829" s="6">
        <f t="shared" si="306"/>
        <v>1.4999999999999999E-2</v>
      </c>
      <c r="BI829" s="3">
        <f t="shared" si="317"/>
        <v>59991591.885820851</v>
      </c>
      <c r="BJ829" s="3">
        <f t="shared" si="307"/>
        <v>13063229614.244204</v>
      </c>
      <c r="BK829" s="3">
        <f t="shared" si="318"/>
        <v>0</v>
      </c>
      <c r="BL829" s="3">
        <f t="shared" si="319"/>
        <v>0</v>
      </c>
      <c r="BM829" s="3">
        <f t="shared" si="308"/>
        <v>0</v>
      </c>
      <c r="BN829" s="3">
        <f t="shared" si="309"/>
        <v>0</v>
      </c>
      <c r="BO829" s="3">
        <f t="shared" si="320"/>
        <v>0</v>
      </c>
      <c r="BP829" s="3">
        <f t="shared" si="321"/>
        <v>0</v>
      </c>
      <c r="BQ829" s="3">
        <f t="shared" si="310"/>
        <v>8120042532.5895395</v>
      </c>
      <c r="BR829" s="3">
        <f t="shared" si="322"/>
        <v>0</v>
      </c>
      <c r="BS829" s="3">
        <f t="shared" si="323"/>
        <v>0</v>
      </c>
      <c r="BT829" s="3">
        <f t="shared" si="311"/>
        <v>0</v>
      </c>
      <c r="BU829" s="3">
        <f t="shared" si="312"/>
        <v>0</v>
      </c>
      <c r="BV829" s="3">
        <f t="shared" si="313"/>
        <v>0</v>
      </c>
      <c r="BW829" s="3">
        <f t="shared" si="324"/>
        <v>0</v>
      </c>
      <c r="BX829" s="3">
        <f t="shared" si="314"/>
        <v>0</v>
      </c>
      <c r="BY829" s="3">
        <f t="shared" si="325"/>
        <v>76926887.059329987</v>
      </c>
    </row>
    <row r="830" spans="1:77" x14ac:dyDescent="0.25">
      <c r="A830">
        <v>82903</v>
      </c>
      <c r="B830" t="s">
        <v>886</v>
      </c>
      <c r="C830" s="37">
        <v>42779.493055555555</v>
      </c>
      <c r="D830" s="5" t="s">
        <v>75</v>
      </c>
      <c r="E830" s="2">
        <v>1958.9</v>
      </c>
      <c r="F830" s="2">
        <v>139.4</v>
      </c>
      <c r="G830" s="2">
        <v>55</v>
      </c>
      <c r="H830" s="2">
        <v>0</v>
      </c>
      <c r="I830" s="2">
        <v>0</v>
      </c>
      <c r="J830" s="2">
        <v>0</v>
      </c>
      <c r="K830" s="2">
        <v>0</v>
      </c>
      <c r="L830" s="2">
        <v>155</v>
      </c>
      <c r="M830" s="2">
        <v>108</v>
      </c>
      <c r="N830" s="2">
        <v>1935</v>
      </c>
      <c r="O830" s="2">
        <v>0.51900000000000002</v>
      </c>
      <c r="P830" s="2">
        <v>99</v>
      </c>
      <c r="Q830" s="2">
        <v>0</v>
      </c>
      <c r="R830" s="3">
        <v>167750</v>
      </c>
      <c r="S830" s="3">
        <v>0</v>
      </c>
      <c r="T830" s="3">
        <v>-15839</v>
      </c>
      <c r="U830" s="3">
        <v>-613</v>
      </c>
      <c r="V830" s="3">
        <v>0</v>
      </c>
      <c r="W830" s="3">
        <v>152695</v>
      </c>
      <c r="X830" s="3">
        <v>58252</v>
      </c>
      <c r="Y830" s="4">
        <v>1</v>
      </c>
      <c r="Z830" s="4">
        <v>1.0900000000000001</v>
      </c>
      <c r="AA830" s="5" t="s">
        <v>76</v>
      </c>
      <c r="AB830" s="3">
        <v>400668</v>
      </c>
      <c r="AC830" s="3">
        <v>7019342</v>
      </c>
      <c r="AD830" s="2">
        <v>3022.4975109000002</v>
      </c>
      <c r="AE830" s="3">
        <v>269345343</v>
      </c>
      <c r="AF830" s="3">
        <v>15201383</v>
      </c>
      <c r="AG830" s="3">
        <v>1672152</v>
      </c>
      <c r="AH830" s="3">
        <v>17785618</v>
      </c>
      <c r="AI830" s="4">
        <v>1.17</v>
      </c>
      <c r="AJ830" s="3">
        <v>1409493154</v>
      </c>
      <c r="AK830" s="3">
        <v>805593</v>
      </c>
      <c r="AL830" s="3">
        <v>0</v>
      </c>
      <c r="AM830" s="3">
        <v>0</v>
      </c>
      <c r="AN830" s="3">
        <v>480300</v>
      </c>
      <c r="AO830" s="3">
        <v>0</v>
      </c>
      <c r="AP830" s="3">
        <v>0</v>
      </c>
      <c r="AQ830" s="3">
        <v>5140</v>
      </c>
      <c r="AR830" s="3">
        <v>5468</v>
      </c>
      <c r="AS830" s="3">
        <v>16656577</v>
      </c>
      <c r="AT830" s="2">
        <v>3086.0169999999998</v>
      </c>
      <c r="AU830" s="2">
        <v>2926.6</v>
      </c>
      <c r="AV830" s="5" t="s">
        <v>1536</v>
      </c>
      <c r="AW830" s="3">
        <v>0</v>
      </c>
      <c r="AX830" s="3">
        <v>549859</v>
      </c>
      <c r="AY830" s="3">
        <v>0</v>
      </c>
      <c r="AZ830" s="3">
        <v>23574</v>
      </c>
      <c r="BA830" s="3">
        <f t="shared" si="315"/>
        <v>5884</v>
      </c>
      <c r="BB830" s="3">
        <f t="shared" si="301"/>
        <v>5140</v>
      </c>
      <c r="BC830" s="3">
        <f t="shared" si="302"/>
        <v>5468</v>
      </c>
      <c r="BD830" s="3">
        <f t="shared" si="303"/>
        <v>5884</v>
      </c>
      <c r="BE830" s="3">
        <f t="shared" si="304"/>
        <v>16656575.088360002</v>
      </c>
      <c r="BF830" s="3">
        <f t="shared" si="316"/>
        <v>16351969.088360002</v>
      </c>
      <c r="BG830" s="2">
        <f t="shared" si="305"/>
        <v>3085.9007072155741</v>
      </c>
      <c r="BH830" s="6">
        <f t="shared" si="306"/>
        <v>1.4999999999999999E-2</v>
      </c>
      <c r="BI830" s="3">
        <f t="shared" si="317"/>
        <v>6770067.2028527511</v>
      </c>
      <c r="BJ830" s="3">
        <f t="shared" si="307"/>
        <v>1586152963.508805</v>
      </c>
      <c r="BK830" s="3">
        <f t="shared" si="318"/>
        <v>0</v>
      </c>
      <c r="BL830" s="3">
        <f t="shared" si="319"/>
        <v>0</v>
      </c>
      <c r="BM830" s="3">
        <f t="shared" si="308"/>
        <v>0</v>
      </c>
      <c r="BN830" s="3">
        <f t="shared" si="309"/>
        <v>0</v>
      </c>
      <c r="BO830" s="3">
        <f t="shared" si="320"/>
        <v>0</v>
      </c>
      <c r="BP830" s="3">
        <f t="shared" si="321"/>
        <v>0</v>
      </c>
      <c r="BQ830" s="3">
        <f t="shared" si="310"/>
        <v>985945275.95537591</v>
      </c>
      <c r="BR830" s="3">
        <f t="shared" si="322"/>
        <v>423547878.04462409</v>
      </c>
      <c r="BS830" s="3">
        <f t="shared" si="323"/>
        <v>502475.96404294012</v>
      </c>
      <c r="BT830" s="3">
        <f t="shared" si="311"/>
        <v>379.03877892832958</v>
      </c>
      <c r="BU830" s="3">
        <f t="shared" si="312"/>
        <v>20099.038561717603</v>
      </c>
      <c r="BV830" s="3">
        <f t="shared" si="313"/>
        <v>13569.3460598234</v>
      </c>
      <c r="BW830" s="3">
        <f t="shared" si="324"/>
        <v>468807.5794213991</v>
      </c>
      <c r="BX830" s="3">
        <f t="shared" si="314"/>
        <v>468807.5794213991</v>
      </c>
      <c r="BY830" s="3">
        <f t="shared" si="325"/>
        <v>2561643.5483600032</v>
      </c>
    </row>
    <row r="831" spans="1:77" x14ac:dyDescent="0.25">
      <c r="A831">
        <v>184908</v>
      </c>
      <c r="B831" t="s">
        <v>887</v>
      </c>
      <c r="C831" s="37">
        <v>42779.493055555555</v>
      </c>
      <c r="D831" s="5" t="s">
        <v>75</v>
      </c>
      <c r="E831" s="2">
        <v>982.18</v>
      </c>
      <c r="F831" s="2">
        <v>105.244</v>
      </c>
      <c r="G831" s="2">
        <v>1.5429999999999999</v>
      </c>
      <c r="H831" s="2">
        <v>0</v>
      </c>
      <c r="I831" s="2">
        <v>0</v>
      </c>
      <c r="J831" s="2">
        <v>0</v>
      </c>
      <c r="K831" s="2">
        <v>0</v>
      </c>
      <c r="L831" s="2">
        <v>58.77</v>
      </c>
      <c r="M831" s="2">
        <v>47.087000000000003</v>
      </c>
      <c r="N831" s="2">
        <v>400.00200000000001</v>
      </c>
      <c r="O831" s="2">
        <v>0</v>
      </c>
      <c r="P831" s="2">
        <v>25.396000000000001</v>
      </c>
      <c r="Q831" s="2">
        <v>0</v>
      </c>
      <c r="R831" s="3">
        <v>82500</v>
      </c>
      <c r="S831" s="3">
        <v>0</v>
      </c>
      <c r="T831" s="3">
        <v>-3140</v>
      </c>
      <c r="U831" s="3">
        <v>-122</v>
      </c>
      <c r="V831" s="3">
        <v>0</v>
      </c>
      <c r="W831" s="3">
        <v>76913</v>
      </c>
      <c r="X831" s="3">
        <v>16032</v>
      </c>
      <c r="Y831" s="4">
        <v>1</v>
      </c>
      <c r="Z831" s="4">
        <v>1.0900000000000001</v>
      </c>
      <c r="AA831" s="5" t="s">
        <v>75</v>
      </c>
      <c r="AB831" s="3">
        <v>51235</v>
      </c>
      <c r="AC831" s="3">
        <v>1946522</v>
      </c>
      <c r="AD831" s="2">
        <v>696.5111038</v>
      </c>
      <c r="AE831" s="3">
        <v>41868440</v>
      </c>
      <c r="AF831" s="3">
        <v>2991214</v>
      </c>
      <c r="AG831" s="3">
        <v>0</v>
      </c>
      <c r="AH831" s="3">
        <v>3110863</v>
      </c>
      <c r="AI831" s="4">
        <v>1.04</v>
      </c>
      <c r="AJ831" s="3">
        <v>279404832</v>
      </c>
      <c r="AK831" s="3">
        <v>386419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5140</v>
      </c>
      <c r="AR831" s="3">
        <v>5468</v>
      </c>
      <c r="AS831" s="3">
        <v>8089389</v>
      </c>
      <c r="AT831" s="2">
        <v>1497.14</v>
      </c>
      <c r="AV831" s="5" t="s">
        <v>1839</v>
      </c>
      <c r="AX831" s="3">
        <v>0</v>
      </c>
      <c r="AZ831" s="3">
        <v>0</v>
      </c>
      <c r="BA831" s="3">
        <f t="shared" si="315"/>
        <v>6313</v>
      </c>
      <c r="BB831" s="3">
        <f t="shared" si="301"/>
        <v>5140</v>
      </c>
      <c r="BC831" s="3">
        <f t="shared" si="302"/>
        <v>5468</v>
      </c>
      <c r="BD831" s="3">
        <f t="shared" si="303"/>
        <v>6313</v>
      </c>
      <c r="BE831" s="3">
        <f t="shared" si="304"/>
        <v>8089390.2781200008</v>
      </c>
      <c r="BF831" s="3">
        <f t="shared" si="316"/>
        <v>7933117.2781200008</v>
      </c>
      <c r="BG831" s="2">
        <f t="shared" si="305"/>
        <v>1497.1170803154855</v>
      </c>
      <c r="BH831" s="6">
        <f t="shared" si="306"/>
        <v>1.4999999999999999E-2</v>
      </c>
      <c r="BI831" s="3">
        <f t="shared" si="317"/>
        <v>3907663.4786601532</v>
      </c>
      <c r="BJ831" s="3">
        <f t="shared" si="307"/>
        <v>769518179.28215957</v>
      </c>
      <c r="BK831" s="3">
        <f t="shared" si="318"/>
        <v>0</v>
      </c>
      <c r="BL831" s="3">
        <f t="shared" si="319"/>
        <v>0</v>
      </c>
      <c r="BM831" s="3">
        <f t="shared" si="308"/>
        <v>0</v>
      </c>
      <c r="BN831" s="3">
        <f t="shared" si="309"/>
        <v>0</v>
      </c>
      <c r="BO831" s="3">
        <f t="shared" si="320"/>
        <v>0</v>
      </c>
      <c r="BP831" s="3">
        <f t="shared" si="321"/>
        <v>0</v>
      </c>
      <c r="BQ831" s="3">
        <f t="shared" si="310"/>
        <v>478328907.1607976</v>
      </c>
      <c r="BR831" s="3">
        <f t="shared" si="322"/>
        <v>0</v>
      </c>
      <c r="BS831" s="3">
        <f t="shared" si="323"/>
        <v>0</v>
      </c>
      <c r="BT831" s="3">
        <f t="shared" si="311"/>
        <v>0</v>
      </c>
      <c r="BU831" s="3">
        <f t="shared" si="312"/>
        <v>0</v>
      </c>
      <c r="BV831" s="3">
        <f t="shared" si="313"/>
        <v>0</v>
      </c>
      <c r="BW831" s="3">
        <f t="shared" si="324"/>
        <v>0</v>
      </c>
      <c r="BX831" s="3">
        <f t="shared" si="314"/>
        <v>0</v>
      </c>
      <c r="BY831" s="3">
        <f t="shared" si="325"/>
        <v>5295341.9581200015</v>
      </c>
    </row>
    <row r="832" spans="1:77" x14ac:dyDescent="0.25">
      <c r="A832">
        <v>195901</v>
      </c>
      <c r="B832" t="s">
        <v>888</v>
      </c>
      <c r="C832" s="37">
        <v>42779.493055555555</v>
      </c>
      <c r="D832" s="5" t="s">
        <v>75</v>
      </c>
      <c r="E832" s="2">
        <v>2344.3000000000002</v>
      </c>
      <c r="F832" s="2">
        <v>108.167</v>
      </c>
      <c r="G832" s="2">
        <v>134.26599999999999</v>
      </c>
      <c r="H832" s="2">
        <v>0</v>
      </c>
      <c r="I832" s="2">
        <v>0</v>
      </c>
      <c r="J832" s="2">
        <v>0</v>
      </c>
      <c r="K832" s="2">
        <v>0</v>
      </c>
      <c r="L832" s="2">
        <v>125</v>
      </c>
      <c r="M832" s="2">
        <v>125.155</v>
      </c>
      <c r="N832" s="2">
        <v>1785</v>
      </c>
      <c r="O832" s="2">
        <v>6.6890000000000001</v>
      </c>
      <c r="P832" s="2">
        <v>288.40699999999998</v>
      </c>
      <c r="Q832" s="2">
        <v>0</v>
      </c>
      <c r="R832" s="3">
        <v>169828</v>
      </c>
      <c r="S832" s="3">
        <v>0</v>
      </c>
      <c r="T832" s="3">
        <v>0</v>
      </c>
      <c r="U832" s="3">
        <v>0</v>
      </c>
      <c r="V832" s="3">
        <v>0</v>
      </c>
      <c r="W832" s="3">
        <v>98442</v>
      </c>
      <c r="X832" s="3">
        <v>172669</v>
      </c>
      <c r="Y832" s="4">
        <v>1</v>
      </c>
      <c r="Z832" s="4">
        <v>1.1299999999999999</v>
      </c>
      <c r="AA832" s="5" t="s">
        <v>76</v>
      </c>
      <c r="AB832" s="3">
        <v>1890777</v>
      </c>
      <c r="AC832" s="3">
        <v>9604815</v>
      </c>
      <c r="AD832" s="2">
        <v>4086.4471997999999</v>
      </c>
      <c r="AE832" s="3">
        <v>512331388</v>
      </c>
      <c r="AF832" s="3">
        <v>41540867</v>
      </c>
      <c r="AG832" s="3">
        <v>0</v>
      </c>
      <c r="AH832" s="3">
        <v>44033319</v>
      </c>
      <c r="AI832" s="4">
        <v>1.06</v>
      </c>
      <c r="AJ832" s="3">
        <v>3929981753</v>
      </c>
      <c r="AK832" s="3">
        <v>885595</v>
      </c>
      <c r="AL832" s="3">
        <v>0</v>
      </c>
      <c r="AM832" s="3">
        <v>0</v>
      </c>
      <c r="AN832" s="3">
        <v>636176</v>
      </c>
      <c r="AO832" s="3">
        <v>0</v>
      </c>
      <c r="AP832" s="3">
        <v>0</v>
      </c>
      <c r="AQ832" s="3">
        <v>5140</v>
      </c>
      <c r="AR832" s="3">
        <v>5614</v>
      </c>
      <c r="AS832" s="3">
        <v>19342189</v>
      </c>
      <c r="AT832" s="2">
        <v>3554.22099999999</v>
      </c>
      <c r="AU832" s="2">
        <v>3265.92</v>
      </c>
      <c r="AV832" s="5" t="s">
        <v>1860</v>
      </c>
      <c r="AW832" s="3">
        <v>21204924</v>
      </c>
      <c r="AX832" s="3">
        <v>0</v>
      </c>
      <c r="AY832" s="3">
        <v>350397</v>
      </c>
      <c r="AZ832" s="3">
        <v>0</v>
      </c>
      <c r="BA832" s="3">
        <f t="shared" si="315"/>
        <v>5987</v>
      </c>
      <c r="BB832" s="3">
        <f t="shared" si="301"/>
        <v>5140</v>
      </c>
      <c r="BC832" s="3">
        <f t="shared" si="302"/>
        <v>5614</v>
      </c>
      <c r="BD832" s="3">
        <f t="shared" si="303"/>
        <v>5987</v>
      </c>
      <c r="BE832" s="3">
        <f t="shared" si="304"/>
        <v>19342189.777929999</v>
      </c>
      <c r="BF832" s="3">
        <f t="shared" si="316"/>
        <v>19073919.777929999</v>
      </c>
      <c r="BG832" s="2">
        <f t="shared" si="305"/>
        <v>3554.2212647206889</v>
      </c>
      <c r="BH832" s="6">
        <f t="shared" si="306"/>
        <v>1.4999999999999999E-2</v>
      </c>
      <c r="BI832" s="3">
        <f t="shared" si="317"/>
        <v>9112791.2605523728</v>
      </c>
      <c r="BJ832" s="3">
        <f t="shared" si="307"/>
        <v>1826869730.0664341</v>
      </c>
      <c r="BK832" s="3">
        <f t="shared" si="318"/>
        <v>2103112022.9335659</v>
      </c>
      <c r="BL832" s="3">
        <f t="shared" si="319"/>
        <v>22230407.752934981</v>
      </c>
      <c r="BM832" s="3">
        <f t="shared" si="308"/>
        <v>5433.105540935574</v>
      </c>
      <c r="BN832" s="3">
        <f t="shared" si="309"/>
        <v>327332.61057331762</v>
      </c>
      <c r="BO832" s="3">
        <f t="shared" si="320"/>
        <v>321176.1503290534</v>
      </c>
      <c r="BP832" s="3">
        <f t="shared" si="321"/>
        <v>21903075.142361663</v>
      </c>
      <c r="BQ832" s="3">
        <f t="shared" si="310"/>
        <v>1135573694.0782602</v>
      </c>
      <c r="BR832" s="3">
        <f t="shared" si="322"/>
        <v>2794408058.9217396</v>
      </c>
      <c r="BS832" s="3">
        <f t="shared" si="323"/>
        <v>0</v>
      </c>
      <c r="BT832" s="3">
        <f t="shared" si="311"/>
        <v>0</v>
      </c>
      <c r="BU832" s="3">
        <f t="shared" si="312"/>
        <v>0</v>
      </c>
      <c r="BV832" s="3">
        <f t="shared" si="313"/>
        <v>0</v>
      </c>
      <c r="BW832" s="3">
        <f t="shared" si="324"/>
        <v>0</v>
      </c>
      <c r="BX832" s="3">
        <f t="shared" si="314"/>
        <v>21903075.142361663</v>
      </c>
      <c r="BY832" s="3">
        <f t="shared" si="325"/>
        <v>0</v>
      </c>
    </row>
    <row r="833" spans="1:77" x14ac:dyDescent="0.25">
      <c r="A833">
        <v>57802</v>
      </c>
      <c r="B833" t="s">
        <v>889</v>
      </c>
      <c r="C833" s="37">
        <v>42776.52847222222</v>
      </c>
      <c r="D833" s="5" t="s">
        <v>76</v>
      </c>
      <c r="E833" s="2">
        <v>555.46400000000006</v>
      </c>
      <c r="F833" s="2">
        <v>36.988999999999997</v>
      </c>
      <c r="G833" s="2">
        <v>20.49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559.33000000000004</v>
      </c>
      <c r="O833" s="2">
        <v>0</v>
      </c>
      <c r="P833" s="2">
        <v>221.36</v>
      </c>
      <c r="Q833" s="2">
        <v>0</v>
      </c>
      <c r="R833" s="3">
        <v>52980</v>
      </c>
      <c r="S833" s="3">
        <v>0</v>
      </c>
      <c r="T833" s="3">
        <v>0</v>
      </c>
      <c r="U833" s="3">
        <v>0</v>
      </c>
      <c r="V833" s="3">
        <v>0</v>
      </c>
      <c r="W833" s="3">
        <v>176000</v>
      </c>
      <c r="X833" s="3">
        <v>143109</v>
      </c>
      <c r="Y833" s="4">
        <v>0</v>
      </c>
      <c r="Z833" s="4">
        <v>1</v>
      </c>
      <c r="AA833" s="5" t="s">
        <v>75</v>
      </c>
      <c r="AB833" s="3">
        <v>0</v>
      </c>
      <c r="AC833" s="3">
        <v>0</v>
      </c>
      <c r="AD833" s="2">
        <v>0</v>
      </c>
      <c r="AE833" s="3">
        <v>0</v>
      </c>
      <c r="AF833" s="3">
        <v>0</v>
      </c>
      <c r="AG833" s="3">
        <v>0</v>
      </c>
      <c r="AH833" s="3">
        <v>0</v>
      </c>
      <c r="AI833" s="4">
        <v>0</v>
      </c>
      <c r="AJ833" s="3">
        <v>0</v>
      </c>
      <c r="AK833" s="3">
        <v>236026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5050</v>
      </c>
      <c r="AR833" s="3">
        <v>5334</v>
      </c>
      <c r="AS833" s="3">
        <v>5071227</v>
      </c>
      <c r="AT833" s="2">
        <v>933.36099999999999</v>
      </c>
      <c r="AV833" s="5" t="s">
        <v>2031</v>
      </c>
      <c r="AX833" s="3">
        <v>0</v>
      </c>
      <c r="AZ833" s="3">
        <v>0</v>
      </c>
      <c r="BA833" s="3">
        <f t="shared" si="315"/>
        <v>6465</v>
      </c>
      <c r="BB833" s="3">
        <f t="shared" si="301"/>
        <v>5050</v>
      </c>
      <c r="BC833" s="3">
        <f t="shared" si="302"/>
        <v>5335</v>
      </c>
      <c r="BD833" s="3">
        <f t="shared" si="303"/>
        <v>6465</v>
      </c>
      <c r="BE833" s="3">
        <f t="shared" si="304"/>
        <v>5071226.21</v>
      </c>
      <c r="BF833" s="3">
        <f t="shared" si="316"/>
        <v>4842246.21</v>
      </c>
      <c r="BG833" s="2">
        <f t="shared" si="305"/>
        <v>933.24908164558724</v>
      </c>
      <c r="BH833" s="6">
        <f t="shared" si="306"/>
        <v>1.4999999999999999E-2</v>
      </c>
      <c r="BI833" s="3">
        <f t="shared" si="317"/>
        <v>0</v>
      </c>
      <c r="BJ833" s="3">
        <f t="shared" si="307"/>
        <v>479690027.96583182</v>
      </c>
      <c r="BK833" s="3">
        <f t="shared" si="318"/>
        <v>0</v>
      </c>
      <c r="BL833" s="3">
        <f t="shared" si="319"/>
        <v>0</v>
      </c>
      <c r="BM833" s="3">
        <f t="shared" si="308"/>
        <v>0</v>
      </c>
      <c r="BN833" s="3">
        <f t="shared" si="309"/>
        <v>0</v>
      </c>
      <c r="BO833" s="3">
        <f t="shared" si="320"/>
        <v>0</v>
      </c>
      <c r="BP833" s="3">
        <f t="shared" si="321"/>
        <v>0</v>
      </c>
      <c r="BQ833" s="3">
        <f t="shared" si="310"/>
        <v>298173081.58576512</v>
      </c>
      <c r="BR833" s="3">
        <f t="shared" si="322"/>
        <v>0</v>
      </c>
      <c r="BS833" s="3">
        <f t="shared" si="323"/>
        <v>0</v>
      </c>
      <c r="BT833" s="3">
        <f t="shared" si="311"/>
        <v>0</v>
      </c>
      <c r="BU833" s="3">
        <f t="shared" si="312"/>
        <v>0</v>
      </c>
      <c r="BV833" s="3">
        <f t="shared" si="313"/>
        <v>0</v>
      </c>
      <c r="BW833" s="3">
        <f t="shared" si="324"/>
        <v>0</v>
      </c>
      <c r="BX833" s="3">
        <f t="shared" si="314"/>
        <v>0</v>
      </c>
      <c r="BY833" s="3">
        <f t="shared" si="325"/>
        <v>5071226.21</v>
      </c>
    </row>
    <row r="834" spans="1:77" x14ac:dyDescent="0.25">
      <c r="A834">
        <v>109914</v>
      </c>
      <c r="B834" t="s">
        <v>890</v>
      </c>
      <c r="C834" s="37">
        <v>42776.52847222222</v>
      </c>
      <c r="D834" s="5" t="s">
        <v>75</v>
      </c>
      <c r="E834" s="2">
        <v>151.464</v>
      </c>
      <c r="F834" s="2">
        <v>9.3670000000000009</v>
      </c>
      <c r="G834" s="2">
        <v>12.044</v>
      </c>
      <c r="H834" s="2">
        <v>0</v>
      </c>
      <c r="I834" s="2">
        <v>0</v>
      </c>
      <c r="J834" s="2">
        <v>0</v>
      </c>
      <c r="K834" s="2">
        <v>0</v>
      </c>
      <c r="L834" s="2">
        <v>25.3</v>
      </c>
      <c r="M834" s="2">
        <v>3.9710000000000001</v>
      </c>
      <c r="N834" s="2">
        <v>161.184</v>
      </c>
      <c r="O834" s="2">
        <v>0.02</v>
      </c>
      <c r="P834" s="2">
        <v>8.9809999999999999</v>
      </c>
      <c r="Q834" s="2">
        <v>0</v>
      </c>
      <c r="R834" s="3">
        <v>17008</v>
      </c>
      <c r="S834" s="3">
        <v>0</v>
      </c>
      <c r="T834" s="3">
        <v>-283</v>
      </c>
      <c r="U834" s="3">
        <v>-11</v>
      </c>
      <c r="V834" s="3">
        <v>0</v>
      </c>
      <c r="W834" s="3">
        <v>31591</v>
      </c>
      <c r="X834" s="3">
        <v>6556</v>
      </c>
      <c r="Y834" s="4">
        <v>1</v>
      </c>
      <c r="Z834" s="4">
        <v>1.06</v>
      </c>
      <c r="AA834" s="5" t="s">
        <v>75</v>
      </c>
      <c r="AB834" s="3">
        <v>33032</v>
      </c>
      <c r="AC834" s="3">
        <v>542688</v>
      </c>
      <c r="AD834" s="2">
        <v>194.78957279999901</v>
      </c>
      <c r="AE834" s="3">
        <v>10633512</v>
      </c>
      <c r="AF834" s="3">
        <v>232885</v>
      </c>
      <c r="AG834" s="3">
        <v>25617</v>
      </c>
      <c r="AH834" s="3">
        <v>288193</v>
      </c>
      <c r="AI834" s="4">
        <v>1.17</v>
      </c>
      <c r="AJ834" s="3">
        <v>25111860</v>
      </c>
      <c r="AK834" s="3">
        <v>66654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5140</v>
      </c>
      <c r="AR834" s="3">
        <v>5359</v>
      </c>
      <c r="AS834" s="3">
        <v>1814134</v>
      </c>
      <c r="AT834" s="2">
        <v>336.52699999999999</v>
      </c>
      <c r="AV834" s="5" t="s">
        <v>1631</v>
      </c>
      <c r="BA834" s="3">
        <f t="shared" si="315"/>
        <v>7300</v>
      </c>
      <c r="BB834" s="3">
        <f t="shared" ref="BB834:BB897" si="326">IF(D834="Y",EWLev1/100*AQ834/5140,ROUND(EWLev1*MIN(1, IF(Y834&lt;0.1,1,Y834))/100,0))</f>
        <v>5140</v>
      </c>
      <c r="BC834" s="3">
        <f t="shared" ref="BC834:BC897" si="327">ROUND((IF(D834="Y",EWLev1/100*AQ834/5140,EWLev1*MIN(1, IF(Y834&lt;0.1,1,Y834))/100))*(1+(IF(D834="Y",CharterSchoolAdjCEI,Z834)-1)*0.71),0)</f>
        <v>5359</v>
      </c>
      <c r="BD834" s="3">
        <f t="shared" ref="BD834:BD897" si="328">ROUND(IF(D834="Y",EWLev1/100*BA834/5140,BC834*MAX(1,1 + IF(E834&lt;SmallDistrictADACap,(SmallDistrictADACap-E834)*IF(AA834="Y",SparseSmallDistrictMult,SmallDistrictMult),0),1+IF(E834&lt;MedDistrictADACap,(MedDistrictADACap-E834)*MedDistrictMult,0))),0)</f>
        <v>7300</v>
      </c>
      <c r="BE834" s="3">
        <f t="shared" ref="BE834:BE897" si="329">BD834*(E834*RegularProgramTIAAWeight+F834*RegularSpEdTIAAWeight+G834*MainstreamSpEdTIAAWeight+H834*ResCareSpEdTIAAWeight+I834*StateSchoolsSpEdTIAAWeight+J834*NonPublicContractSpEdTIAAWeight+K834*ExtYearSpEdTIAAWeight+L834*RegCTETIAAWeight+M834*GTTIAAWeight+N834*StateCompEdTIAAWeight+O834*PregnantTIAAWeight+P834*BilingualTIAAWeight+Q834*PegTIAAWeight)+SUM(R834:W834)+IF(P834=0,X834*EWLev1/514000,0)</f>
        <v>1814131.3460000001</v>
      </c>
      <c r="BF834" s="3">
        <f t="shared" si="316"/>
        <v>1765815.3460000001</v>
      </c>
      <c r="BG834" s="2">
        <f t="shared" ref="BG834:BG897" si="330">IF(UseCoRWADA,AU834,BF834/BB834*(BC834+BB834)/(2*BC834))</f>
        <v>336.52423897349308</v>
      </c>
      <c r="BH834" s="6">
        <f t="shared" ref="BH834:BH897" si="331">MAX(HHTaxRateFloor,IFERROR(AB834/AE834,0)+HHCEDRate)</f>
        <v>1.4999999999999999E-2</v>
      </c>
      <c r="BI834" s="3">
        <f t="shared" si="317"/>
        <v>927976.93468943855</v>
      </c>
      <c r="BJ834" s="3">
        <f t="shared" ref="BJ834:BJ897" si="332">IFERROR(BG834*MAX(EWLev1, BI834/BH834/BG834*((EWLev1/HHEWL-1)*AI834/HHMOTaxRate+1)),0)</f>
        <v>172973458.83237544</v>
      </c>
      <c r="BK834" s="3">
        <f t="shared" si="318"/>
        <v>0</v>
      </c>
      <c r="BL834" s="3">
        <f t="shared" si="319"/>
        <v>0</v>
      </c>
      <c r="BM834" s="3">
        <f t="shared" ref="BM834:BM897" si="333">IF(BL834=0,0,MAX(CostPerWADAFloorLev1,BL834/(BK834/(BJ834/BG834))))</f>
        <v>0</v>
      </c>
      <c r="BN834" s="3">
        <f t="shared" ref="BN834:BN897" si="334">IFERROR(MIN(BL834*EarlyAgreementCreditPct,BK834/(BJ834/BG834)*EarlyAgreementCreditPerWADA,AY834),0)</f>
        <v>0</v>
      </c>
      <c r="BO834" s="3">
        <f t="shared" si="320"/>
        <v>0</v>
      </c>
      <c r="BP834" s="3">
        <f t="shared" si="321"/>
        <v>0</v>
      </c>
      <c r="BQ834" s="3">
        <f t="shared" ref="BQ834:BQ897" si="335">IFERROR(BG834*MAX(EWLev3, BI834/BH834/BG834*((EWLev3/HHEWL-1)*AI834/HHMOTaxRate+1)),0)</f>
        <v>107519494.35203104</v>
      </c>
      <c r="BR834" s="3">
        <f t="shared" si="322"/>
        <v>0</v>
      </c>
      <c r="BS834" s="3">
        <f t="shared" si="323"/>
        <v>0</v>
      </c>
      <c r="BT834" s="3">
        <f t="shared" ref="BT834:BT897" si="336">IF(BS834=0,0,MAX(CostPerWADAFloorLev3,BS834/(BR834/(BQ834/BG834))))</f>
        <v>0</v>
      </c>
      <c r="BU834" s="3">
        <f t="shared" ref="BU834:BU897" si="337">IFERROR(MIN(BR834/(BQ834/BG834)*BT834*EarlyAgreementCreditPct,BR834/(BQ834/BG834)*EarlyAgreementCreditPerWADA,AZ834),0)</f>
        <v>0</v>
      </c>
      <c r="BV834" s="3">
        <f t="shared" ref="BV834:BV897" si="338">IFERROR(AN834*BS834/AH834+AO834+AP834,0)</f>
        <v>0</v>
      </c>
      <c r="BW834" s="3">
        <f t="shared" si="324"/>
        <v>0</v>
      </c>
      <c r="BX834" s="3">
        <f t="shared" ref="BX834:BX897" si="339">BW834+BP834</f>
        <v>0</v>
      </c>
      <c r="BY834" s="3">
        <f t="shared" si="325"/>
        <v>1563012.746</v>
      </c>
    </row>
    <row r="835" spans="1:77" x14ac:dyDescent="0.25">
      <c r="A835">
        <v>119903</v>
      </c>
      <c r="B835" t="s">
        <v>891</v>
      </c>
      <c r="C835" s="37">
        <v>42779.493055555555</v>
      </c>
      <c r="D835" s="5" t="s">
        <v>75</v>
      </c>
      <c r="E835" s="2">
        <v>243.81100000000001</v>
      </c>
      <c r="F835" s="2">
        <v>38.067999999999998</v>
      </c>
      <c r="G835" s="2">
        <v>0.66299999999999903</v>
      </c>
      <c r="H835" s="2">
        <v>0</v>
      </c>
      <c r="I835" s="2">
        <v>0</v>
      </c>
      <c r="J835" s="2">
        <v>0</v>
      </c>
      <c r="K835" s="2">
        <v>0</v>
      </c>
      <c r="L835" s="2">
        <v>19.295999999999999</v>
      </c>
      <c r="M835" s="2">
        <v>13.782</v>
      </c>
      <c r="N835" s="2">
        <v>177.76300000000001</v>
      </c>
      <c r="O835" s="2">
        <v>0</v>
      </c>
      <c r="P835" s="2">
        <v>14.869</v>
      </c>
      <c r="Q835" s="2">
        <v>0</v>
      </c>
      <c r="R835" s="3">
        <v>23827</v>
      </c>
      <c r="S835" s="3">
        <v>0</v>
      </c>
      <c r="T835" s="3">
        <v>0</v>
      </c>
      <c r="U835" s="3">
        <v>0</v>
      </c>
      <c r="V835" s="3">
        <v>0</v>
      </c>
      <c r="W835" s="3">
        <v>45025</v>
      </c>
      <c r="X835" s="3">
        <v>10596</v>
      </c>
      <c r="Y835" s="4">
        <v>1</v>
      </c>
      <c r="Z835" s="4">
        <v>1.05</v>
      </c>
      <c r="AA835" s="5" t="s">
        <v>75</v>
      </c>
      <c r="AB835" s="3">
        <v>234561</v>
      </c>
      <c r="AC835" s="3">
        <v>1271466</v>
      </c>
      <c r="AD835" s="2">
        <v>489.90372910000002</v>
      </c>
      <c r="AE835" s="3">
        <v>53655854</v>
      </c>
      <c r="AF835" s="3">
        <v>3822312</v>
      </c>
      <c r="AG835" s="3">
        <v>0</v>
      </c>
      <c r="AH835" s="3">
        <v>3975204</v>
      </c>
      <c r="AI835" s="4">
        <v>1.04</v>
      </c>
      <c r="AJ835" s="3">
        <v>376939835</v>
      </c>
      <c r="AK835" s="3">
        <v>131648</v>
      </c>
      <c r="AL835" s="3">
        <v>0</v>
      </c>
      <c r="AM835" s="3">
        <v>0</v>
      </c>
      <c r="AN835" s="3">
        <v>60000</v>
      </c>
      <c r="AO835" s="3">
        <v>0</v>
      </c>
      <c r="AP835" s="3">
        <v>0</v>
      </c>
      <c r="AQ835" s="3">
        <v>5140</v>
      </c>
      <c r="AR835" s="3">
        <v>5322</v>
      </c>
      <c r="AS835" s="3">
        <v>2544077</v>
      </c>
      <c r="AT835" s="2">
        <v>473.327</v>
      </c>
      <c r="AU835" s="2">
        <v>558.99699999999996</v>
      </c>
      <c r="AV835" s="5" t="s">
        <v>1645</v>
      </c>
      <c r="AW835" s="3">
        <v>595996</v>
      </c>
      <c r="AX835" s="3">
        <v>0</v>
      </c>
      <c r="AY835" s="3">
        <v>13948</v>
      </c>
      <c r="AZ835" s="3">
        <v>0</v>
      </c>
      <c r="BA835" s="3">
        <f t="shared" ref="BA835:BA898" si="340">RIGHT(AV835,6)*1</f>
        <v>7126</v>
      </c>
      <c r="BB835" s="3">
        <f t="shared" si="326"/>
        <v>5140</v>
      </c>
      <c r="BC835" s="3">
        <f t="shared" si="327"/>
        <v>5322</v>
      </c>
      <c r="BD835" s="3">
        <f t="shared" si="328"/>
        <v>7126</v>
      </c>
      <c r="BE835" s="3">
        <f t="shared" si="329"/>
        <v>2544076.9362400002</v>
      </c>
      <c r="BF835" s="3">
        <f t="shared" ref="BF835:BF898" si="341">BE835-W835-V835-R835-T835</f>
        <v>2475224.9362400002</v>
      </c>
      <c r="BG835" s="2">
        <f t="shared" si="330"/>
        <v>473.3271349040632</v>
      </c>
      <c r="BH835" s="6">
        <f t="shared" si="331"/>
        <v>1.4999999999999999E-2</v>
      </c>
      <c r="BI835" s="3">
        <f t="shared" ref="BI835:BI898" si="342">IFERROR((AB835+AC835)*BG835/AD835-AK835,0)</f>
        <v>1323420.4198867462</v>
      </c>
      <c r="BJ835" s="3">
        <f t="shared" si="332"/>
        <v>243290147.3406885</v>
      </c>
      <c r="BK835" s="3">
        <f t="shared" ref="BK835:BK898" si="343">MAX(0,AJ835-BJ835)</f>
        <v>133649687.6593115</v>
      </c>
      <c r="BL835" s="3">
        <f t="shared" ref="BL835:BL898" si="344">IFERROR(BK835/AJ835*AF835,0)</f>
        <v>1355258.2070197973</v>
      </c>
      <c r="BM835" s="3">
        <f t="shared" si="333"/>
        <v>5212.1537327037868</v>
      </c>
      <c r="BN835" s="3">
        <f t="shared" si="334"/>
        <v>13948</v>
      </c>
      <c r="BO835" s="3">
        <f t="shared" ref="BO835:BO898" si="345">IFERROR(AN835*BL835/AH835+AO835+AP835,0)</f>
        <v>20455.677852303386</v>
      </c>
      <c r="BP835" s="3">
        <f t="shared" ref="BP835:BP898" si="346">MAX(0, IFERROR(BM835*BK835/(BJ835/BG835)-BN835-BO835*0-AL835*AM835-V835,0))</f>
        <v>1341310.2070197971</v>
      </c>
      <c r="BQ835" s="3">
        <f t="shared" si="335"/>
        <v>151228019.60184819</v>
      </c>
      <c r="BR835" s="3">
        <f t="shared" ref="BR835:BR898" si="347">MAX(0,AJ835-BQ835)</f>
        <v>225711815.39815181</v>
      </c>
      <c r="BS835" s="3">
        <f t="shared" ref="BS835:BS898" si="348">IFERROR(BR835/AJ835*AG835,0)</f>
        <v>0</v>
      </c>
      <c r="BT835" s="3">
        <f t="shared" si="336"/>
        <v>0</v>
      </c>
      <c r="BU835" s="3">
        <f t="shared" si="337"/>
        <v>0</v>
      </c>
      <c r="BV835" s="3">
        <f t="shared" si="338"/>
        <v>0</v>
      </c>
      <c r="BW835" s="3">
        <f t="shared" ref="BW835:BW898" si="349">MAX(0, IFERROR(BT835*BR835/(BQ835/BG835)-BU835-BV835-AL835*AM835-V835,0))</f>
        <v>0</v>
      </c>
      <c r="BX835" s="3">
        <f t="shared" si="339"/>
        <v>1341310.2070197971</v>
      </c>
      <c r="BY835" s="3">
        <f t="shared" ref="BY835:BY898" si="350">MAX(0,BE835-AJ835*Y835/100)</f>
        <v>0</v>
      </c>
    </row>
    <row r="836" spans="1:77" x14ac:dyDescent="0.25">
      <c r="A836">
        <v>179901</v>
      </c>
      <c r="B836" t="s">
        <v>892</v>
      </c>
      <c r="C836" s="37">
        <v>42779.493055555555</v>
      </c>
      <c r="D836" s="5" t="s">
        <v>75</v>
      </c>
      <c r="E836" s="2">
        <v>2241.4540000000002</v>
      </c>
      <c r="F836" s="2">
        <v>137.886</v>
      </c>
      <c r="G836" s="2">
        <v>60.626999999999903</v>
      </c>
      <c r="H836" s="2">
        <v>0</v>
      </c>
      <c r="I836" s="2">
        <v>0</v>
      </c>
      <c r="J836" s="2">
        <v>0</v>
      </c>
      <c r="K836" s="2">
        <v>0</v>
      </c>
      <c r="L836" s="2">
        <v>104.009</v>
      </c>
      <c r="M836" s="2">
        <v>114.85599999999999</v>
      </c>
      <c r="N836" s="2">
        <v>1569.04</v>
      </c>
      <c r="O836" s="2">
        <v>0</v>
      </c>
      <c r="P836" s="2">
        <v>714.11300000000006</v>
      </c>
      <c r="Q836" s="2">
        <v>0</v>
      </c>
      <c r="R836" s="3">
        <v>165717</v>
      </c>
      <c r="S836" s="3">
        <v>0</v>
      </c>
      <c r="T836" s="3">
        <v>0</v>
      </c>
      <c r="U836" s="3">
        <v>0</v>
      </c>
      <c r="V836" s="3">
        <v>0</v>
      </c>
      <c r="W836" s="3">
        <v>50403</v>
      </c>
      <c r="X836" s="3">
        <v>420256</v>
      </c>
      <c r="Y836" s="4">
        <v>1</v>
      </c>
      <c r="Z836" s="4">
        <v>1.1000000000000001</v>
      </c>
      <c r="AA836" s="5" t="s">
        <v>76</v>
      </c>
      <c r="AB836" s="3">
        <v>1747191</v>
      </c>
      <c r="AC836" s="3">
        <v>5179891</v>
      </c>
      <c r="AD836" s="2">
        <v>2185.2136521000002</v>
      </c>
      <c r="AE836" s="3">
        <v>416695021</v>
      </c>
      <c r="AF836" s="3">
        <v>20278197</v>
      </c>
      <c r="AG836" s="3">
        <v>0</v>
      </c>
      <c r="AH836" s="3">
        <v>21089325</v>
      </c>
      <c r="AI836" s="4">
        <v>1.04</v>
      </c>
      <c r="AJ836" s="3">
        <v>1930017942</v>
      </c>
      <c r="AK836" s="3">
        <v>860771</v>
      </c>
      <c r="AL836" s="3">
        <v>0</v>
      </c>
      <c r="AM836" s="3">
        <v>0</v>
      </c>
      <c r="AN836" s="3">
        <v>279890</v>
      </c>
      <c r="AO836" s="3">
        <v>0</v>
      </c>
      <c r="AP836" s="3">
        <v>0</v>
      </c>
      <c r="AQ836" s="3">
        <v>5140</v>
      </c>
      <c r="AR836" s="3">
        <v>5505</v>
      </c>
      <c r="AS836" s="3">
        <v>17785459</v>
      </c>
      <c r="AT836" s="2">
        <v>3304.8420000000001</v>
      </c>
      <c r="AU836" s="2">
        <v>2990.2950000000001</v>
      </c>
      <c r="AV836" s="5" t="s">
        <v>1571</v>
      </c>
      <c r="AW836" s="3">
        <v>2312743</v>
      </c>
      <c r="AX836" s="3">
        <v>0</v>
      </c>
      <c r="AY836" s="3">
        <v>61168</v>
      </c>
      <c r="AZ836" s="3">
        <v>0</v>
      </c>
      <c r="BA836" s="3">
        <f t="shared" si="340"/>
        <v>5885</v>
      </c>
      <c r="BB836" s="3">
        <f t="shared" si="326"/>
        <v>5140</v>
      </c>
      <c r="BC836" s="3">
        <f t="shared" si="327"/>
        <v>5505</v>
      </c>
      <c r="BD836" s="3">
        <f t="shared" si="328"/>
        <v>5885</v>
      </c>
      <c r="BE836" s="3">
        <f t="shared" si="329"/>
        <v>17785457.174950004</v>
      </c>
      <c r="BF836" s="3">
        <f t="shared" si="341"/>
        <v>17569337.174950004</v>
      </c>
      <c r="BG836" s="2">
        <f t="shared" si="330"/>
        <v>3304.8412696512678</v>
      </c>
      <c r="BH836" s="6">
        <f t="shared" si="331"/>
        <v>1.4999999999999999E-2</v>
      </c>
      <c r="BI836" s="3">
        <f t="shared" si="342"/>
        <v>9615507.3491940293</v>
      </c>
      <c r="BJ836" s="3">
        <f t="shared" si="332"/>
        <v>1698688412.6007516</v>
      </c>
      <c r="BK836" s="3">
        <f t="shared" si="343"/>
        <v>231329529.39924836</v>
      </c>
      <c r="BL836" s="3">
        <f t="shared" si="344"/>
        <v>2430519.254248078</v>
      </c>
      <c r="BM836" s="3">
        <f t="shared" si="333"/>
        <v>5400.4644367186929</v>
      </c>
      <c r="BN836" s="3">
        <f t="shared" si="334"/>
        <v>36004.596015447212</v>
      </c>
      <c r="BO836" s="3">
        <f t="shared" si="345"/>
        <v>32256.984710107816</v>
      </c>
      <c r="BP836" s="3">
        <f t="shared" si="346"/>
        <v>2394514.6582326312</v>
      </c>
      <c r="BQ836" s="3">
        <f t="shared" si="335"/>
        <v>1055896785.6535801</v>
      </c>
      <c r="BR836" s="3">
        <f t="shared" si="347"/>
        <v>874121156.34641993</v>
      </c>
      <c r="BS836" s="3">
        <f t="shared" si="348"/>
        <v>0</v>
      </c>
      <c r="BT836" s="3">
        <f t="shared" si="336"/>
        <v>0</v>
      </c>
      <c r="BU836" s="3">
        <f t="shared" si="337"/>
        <v>0</v>
      </c>
      <c r="BV836" s="3">
        <f t="shared" si="338"/>
        <v>0</v>
      </c>
      <c r="BW836" s="3">
        <f t="shared" si="349"/>
        <v>0</v>
      </c>
      <c r="BX836" s="3">
        <f t="shared" si="339"/>
        <v>2394514.6582326312</v>
      </c>
      <c r="BY836" s="3">
        <f t="shared" si="350"/>
        <v>0</v>
      </c>
    </row>
    <row r="837" spans="1:77" x14ac:dyDescent="0.25">
      <c r="A837">
        <v>95904</v>
      </c>
      <c r="B837" t="s">
        <v>893</v>
      </c>
      <c r="C837" s="37">
        <v>42776.52847222222</v>
      </c>
      <c r="D837" s="5" t="s">
        <v>75</v>
      </c>
      <c r="E837" s="2">
        <v>205.054</v>
      </c>
      <c r="F837" s="2">
        <v>11.94</v>
      </c>
      <c r="G837" s="2">
        <v>10</v>
      </c>
      <c r="H837" s="2">
        <v>0</v>
      </c>
      <c r="I837" s="2">
        <v>0</v>
      </c>
      <c r="J837" s="2">
        <v>0</v>
      </c>
      <c r="K837" s="2">
        <v>0</v>
      </c>
      <c r="L837" s="2">
        <v>16</v>
      </c>
      <c r="M837" s="2">
        <v>11.25</v>
      </c>
      <c r="N837" s="2">
        <v>180</v>
      </c>
      <c r="O837" s="2">
        <v>0.75</v>
      </c>
      <c r="P837" s="2">
        <v>32</v>
      </c>
      <c r="Q837" s="2">
        <v>0</v>
      </c>
      <c r="R837" s="3">
        <v>14300</v>
      </c>
      <c r="S837" s="3">
        <v>0</v>
      </c>
      <c r="T837" s="3">
        <v>-697</v>
      </c>
      <c r="U837" s="3">
        <v>-27</v>
      </c>
      <c r="V837" s="3">
        <v>0</v>
      </c>
      <c r="W837" s="3">
        <v>41367</v>
      </c>
      <c r="X837" s="3">
        <v>23130</v>
      </c>
      <c r="Y837" s="4">
        <v>1</v>
      </c>
      <c r="Z837" s="4">
        <v>1.06</v>
      </c>
      <c r="AA837" s="5" t="s">
        <v>75</v>
      </c>
      <c r="AB837" s="3">
        <v>163426</v>
      </c>
      <c r="AC837" s="3">
        <v>1727581</v>
      </c>
      <c r="AD837" s="2">
        <v>714.68976150000003</v>
      </c>
      <c r="AE837" s="3">
        <v>40107853</v>
      </c>
      <c r="AF837" s="3">
        <v>618930</v>
      </c>
      <c r="AG837" s="3">
        <v>68082</v>
      </c>
      <c r="AH837" s="3">
        <v>724148</v>
      </c>
      <c r="AI837" s="4">
        <v>1.17</v>
      </c>
      <c r="AJ837" s="3">
        <v>62017485</v>
      </c>
      <c r="AK837" s="3">
        <v>93097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5140</v>
      </c>
      <c r="AR837" s="3">
        <v>5359</v>
      </c>
      <c r="AS837" s="3">
        <v>2165169</v>
      </c>
      <c r="AT837" s="2">
        <v>402.161</v>
      </c>
      <c r="AV837" s="5" t="s">
        <v>1506</v>
      </c>
      <c r="BA837" s="3">
        <f t="shared" si="340"/>
        <v>7228</v>
      </c>
      <c r="BB837" s="3">
        <f t="shared" si="326"/>
        <v>5140</v>
      </c>
      <c r="BC837" s="3">
        <f t="shared" si="327"/>
        <v>5359</v>
      </c>
      <c r="BD837" s="3">
        <f t="shared" si="328"/>
        <v>7228</v>
      </c>
      <c r="BE837" s="3">
        <f t="shared" si="329"/>
        <v>2165168.4419999998</v>
      </c>
      <c r="BF837" s="3">
        <f t="shared" si="341"/>
        <v>2110198.4419999998</v>
      </c>
      <c r="BG837" s="2">
        <f t="shared" si="330"/>
        <v>402.15582358921273</v>
      </c>
      <c r="BH837" s="6">
        <f t="shared" si="331"/>
        <v>1.4999999999999999E-2</v>
      </c>
      <c r="BI837" s="3">
        <f t="shared" si="342"/>
        <v>970972.36053185142</v>
      </c>
      <c r="BJ837" s="3">
        <f t="shared" si="332"/>
        <v>206708093.32485536</v>
      </c>
      <c r="BK837" s="3">
        <f t="shared" si="343"/>
        <v>0</v>
      </c>
      <c r="BL837" s="3">
        <f t="shared" si="344"/>
        <v>0</v>
      </c>
      <c r="BM837" s="3">
        <f t="shared" si="333"/>
        <v>0</v>
      </c>
      <c r="BN837" s="3">
        <f t="shared" si="334"/>
        <v>0</v>
      </c>
      <c r="BO837" s="3">
        <f t="shared" si="345"/>
        <v>0</v>
      </c>
      <c r="BP837" s="3">
        <f t="shared" si="346"/>
        <v>0</v>
      </c>
      <c r="BQ837" s="3">
        <f t="shared" si="335"/>
        <v>128488785.63675347</v>
      </c>
      <c r="BR837" s="3">
        <f t="shared" si="347"/>
        <v>0</v>
      </c>
      <c r="BS837" s="3">
        <f t="shared" si="348"/>
        <v>0</v>
      </c>
      <c r="BT837" s="3">
        <f t="shared" si="336"/>
        <v>0</v>
      </c>
      <c r="BU837" s="3">
        <f t="shared" si="337"/>
        <v>0</v>
      </c>
      <c r="BV837" s="3">
        <f t="shared" si="338"/>
        <v>0</v>
      </c>
      <c r="BW837" s="3">
        <f t="shared" si="349"/>
        <v>0</v>
      </c>
      <c r="BX837" s="3">
        <f t="shared" si="339"/>
        <v>0</v>
      </c>
      <c r="BY837" s="3">
        <f t="shared" si="350"/>
        <v>1544993.5919999997</v>
      </c>
    </row>
    <row r="838" spans="1:77" x14ac:dyDescent="0.25">
      <c r="A838">
        <v>39903</v>
      </c>
      <c r="B838" t="s">
        <v>894</v>
      </c>
      <c r="C838" s="37">
        <v>42779.493055555555</v>
      </c>
      <c r="D838" s="5" t="s">
        <v>75</v>
      </c>
      <c r="E838" s="2">
        <v>428.30099999999999</v>
      </c>
      <c r="F838" s="2">
        <v>33.308</v>
      </c>
      <c r="G838" s="2">
        <v>13.145</v>
      </c>
      <c r="H838" s="2">
        <v>0</v>
      </c>
      <c r="I838" s="2">
        <v>0</v>
      </c>
      <c r="J838" s="2">
        <v>0</v>
      </c>
      <c r="K838" s="2">
        <v>0</v>
      </c>
      <c r="L838" s="2">
        <v>50.29</v>
      </c>
      <c r="M838" s="2">
        <v>24.465</v>
      </c>
      <c r="N838" s="2">
        <v>265.31099999999998</v>
      </c>
      <c r="O838" s="2">
        <v>0</v>
      </c>
      <c r="P838" s="2">
        <v>3.4729999999999999</v>
      </c>
      <c r="Q838" s="2">
        <v>0</v>
      </c>
      <c r="R838" s="3">
        <v>38390</v>
      </c>
      <c r="S838" s="3">
        <v>0</v>
      </c>
      <c r="T838" s="3">
        <v>-1459</v>
      </c>
      <c r="U838" s="3">
        <v>-57</v>
      </c>
      <c r="V838" s="3">
        <v>0</v>
      </c>
      <c r="W838" s="3">
        <v>78296</v>
      </c>
      <c r="X838" s="3">
        <v>2390</v>
      </c>
      <c r="Y838" s="4">
        <v>1</v>
      </c>
      <c r="Z838" s="4">
        <v>1.05</v>
      </c>
      <c r="AA838" s="5" t="s">
        <v>75</v>
      </c>
      <c r="AB838" s="3">
        <v>3424</v>
      </c>
      <c r="AC838" s="3">
        <v>2199389</v>
      </c>
      <c r="AD838" s="2">
        <v>877.92076250000002</v>
      </c>
      <c r="AE838" s="3">
        <v>51029973</v>
      </c>
      <c r="AF838" s="3">
        <v>1371457</v>
      </c>
      <c r="AG838" s="3">
        <v>150861</v>
      </c>
      <c r="AH838" s="3">
        <v>1604605</v>
      </c>
      <c r="AI838" s="4">
        <v>1.17</v>
      </c>
      <c r="AJ838" s="3">
        <v>129774032</v>
      </c>
      <c r="AK838" s="3">
        <v>183590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5140</v>
      </c>
      <c r="AR838" s="3">
        <v>5322</v>
      </c>
      <c r="AS838" s="3">
        <v>4245870</v>
      </c>
      <c r="AT838" s="2">
        <v>789.89700000000005</v>
      </c>
      <c r="AV838" s="5" t="s">
        <v>1405</v>
      </c>
      <c r="BA838" s="3">
        <f t="shared" si="340"/>
        <v>6881</v>
      </c>
      <c r="BB838" s="3">
        <f t="shared" si="326"/>
        <v>5140</v>
      </c>
      <c r="BC838" s="3">
        <f t="shared" si="327"/>
        <v>5322</v>
      </c>
      <c r="BD838" s="3">
        <f t="shared" si="328"/>
        <v>6881</v>
      </c>
      <c r="BE838" s="3">
        <f t="shared" si="329"/>
        <v>4245870.7692999998</v>
      </c>
      <c r="BF838" s="3">
        <f t="shared" si="341"/>
        <v>4130643.7692999998</v>
      </c>
      <c r="BG838" s="2">
        <f t="shared" si="330"/>
        <v>789.88610368561524</v>
      </c>
      <c r="BH838" s="6">
        <f t="shared" si="331"/>
        <v>1.4999999999999999E-2</v>
      </c>
      <c r="BI838" s="3">
        <f t="shared" si="342"/>
        <v>1798333.0300046823</v>
      </c>
      <c r="BJ838" s="3">
        <f t="shared" si="332"/>
        <v>406001457.29440624</v>
      </c>
      <c r="BK838" s="3">
        <f t="shared" si="343"/>
        <v>0</v>
      </c>
      <c r="BL838" s="3">
        <f t="shared" si="344"/>
        <v>0</v>
      </c>
      <c r="BM838" s="3">
        <f t="shared" si="333"/>
        <v>0</v>
      </c>
      <c r="BN838" s="3">
        <f t="shared" si="334"/>
        <v>0</v>
      </c>
      <c r="BO838" s="3">
        <f t="shared" si="345"/>
        <v>0</v>
      </c>
      <c r="BP838" s="3">
        <f t="shared" si="346"/>
        <v>0</v>
      </c>
      <c r="BQ838" s="3">
        <f t="shared" si="335"/>
        <v>252368610.12755406</v>
      </c>
      <c r="BR838" s="3">
        <f t="shared" si="347"/>
        <v>0</v>
      </c>
      <c r="BS838" s="3">
        <f t="shared" si="348"/>
        <v>0</v>
      </c>
      <c r="BT838" s="3">
        <f t="shared" si="336"/>
        <v>0</v>
      </c>
      <c r="BU838" s="3">
        <f t="shared" si="337"/>
        <v>0</v>
      </c>
      <c r="BV838" s="3">
        <f t="shared" si="338"/>
        <v>0</v>
      </c>
      <c r="BW838" s="3">
        <f t="shared" si="349"/>
        <v>0</v>
      </c>
      <c r="BX838" s="3">
        <f t="shared" si="339"/>
        <v>0</v>
      </c>
      <c r="BY838" s="3">
        <f t="shared" si="350"/>
        <v>2948130.4492999995</v>
      </c>
    </row>
    <row r="839" spans="1:77" x14ac:dyDescent="0.25">
      <c r="A839">
        <v>39903</v>
      </c>
      <c r="B839" t="s">
        <v>894</v>
      </c>
      <c r="C839" s="37">
        <v>42779.493055555555</v>
      </c>
      <c r="D839" s="5" t="s">
        <v>75</v>
      </c>
      <c r="E839" s="2">
        <v>428.30099999999999</v>
      </c>
      <c r="F839" s="2">
        <v>33.308</v>
      </c>
      <c r="G839" s="2">
        <v>13.145</v>
      </c>
      <c r="H839" s="2">
        <v>0</v>
      </c>
      <c r="I839" s="2">
        <v>0</v>
      </c>
      <c r="J839" s="2">
        <v>0</v>
      </c>
      <c r="K839" s="2">
        <v>0</v>
      </c>
      <c r="L839" s="2">
        <v>50.29</v>
      </c>
      <c r="M839" s="2">
        <v>24.465</v>
      </c>
      <c r="N839" s="2">
        <v>265.31099999999998</v>
      </c>
      <c r="O839" s="2">
        <v>0</v>
      </c>
      <c r="P839" s="2">
        <v>3.4729999999999999</v>
      </c>
      <c r="Q839" s="2">
        <v>0</v>
      </c>
      <c r="R839" s="3">
        <v>38390</v>
      </c>
      <c r="S839" s="3">
        <v>0</v>
      </c>
      <c r="T839" s="3">
        <v>-1459</v>
      </c>
      <c r="U839" s="3">
        <v>-57</v>
      </c>
      <c r="V839" s="3">
        <v>0</v>
      </c>
      <c r="W839" s="3">
        <v>78296</v>
      </c>
      <c r="X839" s="3">
        <v>2390</v>
      </c>
      <c r="Y839" s="4">
        <v>1</v>
      </c>
      <c r="Z839" s="4">
        <v>1.05</v>
      </c>
      <c r="AA839" s="5" t="s">
        <v>75</v>
      </c>
      <c r="AB839" s="3">
        <v>3424</v>
      </c>
      <c r="AC839" s="3">
        <v>2199389</v>
      </c>
      <c r="AD839" s="2">
        <v>877.92076250000002</v>
      </c>
      <c r="AE839" s="3">
        <v>51029973</v>
      </c>
      <c r="AF839" s="3">
        <v>1371457</v>
      </c>
      <c r="AG839" s="3">
        <v>150861</v>
      </c>
      <c r="AH839" s="3">
        <v>1604605</v>
      </c>
      <c r="AI839" s="4">
        <v>1.17</v>
      </c>
      <c r="AJ839" s="3">
        <v>129774032</v>
      </c>
      <c r="AK839" s="3">
        <v>183590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5140</v>
      </c>
      <c r="AR839" s="3">
        <v>5322</v>
      </c>
      <c r="AS839" s="3">
        <v>4245870</v>
      </c>
      <c r="AT839" s="2">
        <v>789.89700000000005</v>
      </c>
      <c r="AV839" s="5" t="s">
        <v>1405</v>
      </c>
      <c r="BA839" s="3">
        <f t="shared" si="340"/>
        <v>6881</v>
      </c>
      <c r="BB839" s="3">
        <f t="shared" si="326"/>
        <v>5140</v>
      </c>
      <c r="BC839" s="3">
        <f t="shared" si="327"/>
        <v>5322</v>
      </c>
      <c r="BD839" s="3">
        <f t="shared" si="328"/>
        <v>6881</v>
      </c>
      <c r="BE839" s="3">
        <f t="shared" si="329"/>
        <v>4245870.7692999998</v>
      </c>
      <c r="BF839" s="3">
        <f t="shared" si="341"/>
        <v>4130643.7692999998</v>
      </c>
      <c r="BG839" s="2">
        <f t="shared" si="330"/>
        <v>789.88610368561524</v>
      </c>
      <c r="BH839" s="6">
        <f t="shared" si="331"/>
        <v>1.4999999999999999E-2</v>
      </c>
      <c r="BI839" s="3">
        <f t="shared" si="342"/>
        <v>1798333.0300046823</v>
      </c>
      <c r="BJ839" s="3">
        <f t="shared" si="332"/>
        <v>406001457.29440624</v>
      </c>
      <c r="BK839" s="3">
        <f t="shared" si="343"/>
        <v>0</v>
      </c>
      <c r="BL839" s="3">
        <f t="shared" si="344"/>
        <v>0</v>
      </c>
      <c r="BM839" s="3">
        <f t="shared" si="333"/>
        <v>0</v>
      </c>
      <c r="BN839" s="3">
        <f t="shared" si="334"/>
        <v>0</v>
      </c>
      <c r="BO839" s="3">
        <f t="shared" si="345"/>
        <v>0</v>
      </c>
      <c r="BP839" s="3">
        <f t="shared" si="346"/>
        <v>0</v>
      </c>
      <c r="BQ839" s="3">
        <f t="shared" si="335"/>
        <v>252368610.12755406</v>
      </c>
      <c r="BR839" s="3">
        <f t="shared" si="347"/>
        <v>0</v>
      </c>
      <c r="BS839" s="3">
        <f t="shared" si="348"/>
        <v>0</v>
      </c>
      <c r="BT839" s="3">
        <f t="shared" si="336"/>
        <v>0</v>
      </c>
      <c r="BU839" s="3">
        <f t="shared" si="337"/>
        <v>0</v>
      </c>
      <c r="BV839" s="3">
        <f t="shared" si="338"/>
        <v>0</v>
      </c>
      <c r="BW839" s="3">
        <f t="shared" si="349"/>
        <v>0</v>
      </c>
      <c r="BX839" s="3">
        <f t="shared" si="339"/>
        <v>0</v>
      </c>
      <c r="BY839" s="3">
        <f t="shared" si="350"/>
        <v>2948130.4492999995</v>
      </c>
    </row>
    <row r="840" spans="1:77" x14ac:dyDescent="0.25">
      <c r="A840">
        <v>13903</v>
      </c>
      <c r="B840" t="s">
        <v>895</v>
      </c>
      <c r="C840" s="37">
        <v>42779.493055555555</v>
      </c>
      <c r="D840" s="5" t="s">
        <v>75</v>
      </c>
      <c r="E840" s="2">
        <v>372.37799999999999</v>
      </c>
      <c r="F840" s="2">
        <v>54.533999999999999</v>
      </c>
      <c r="G840" s="2">
        <v>3.2909999999999999</v>
      </c>
      <c r="H840" s="2">
        <v>7.577</v>
      </c>
      <c r="I840" s="2">
        <v>0</v>
      </c>
      <c r="J840" s="2">
        <v>0</v>
      </c>
      <c r="K840" s="2">
        <v>0</v>
      </c>
      <c r="L840" s="2">
        <v>21.036000000000001</v>
      </c>
      <c r="M840" s="2">
        <v>20.937999999999999</v>
      </c>
      <c r="N840" s="2">
        <v>286.44400000000002</v>
      </c>
      <c r="O840" s="2">
        <v>8.6999999999999994E-2</v>
      </c>
      <c r="P840" s="2">
        <v>3.226</v>
      </c>
      <c r="Q840" s="2">
        <v>0</v>
      </c>
      <c r="R840" s="3">
        <v>35565</v>
      </c>
      <c r="S840" s="3">
        <v>0</v>
      </c>
      <c r="T840" s="3">
        <v>0</v>
      </c>
      <c r="U840" s="3">
        <v>0</v>
      </c>
      <c r="V840" s="3">
        <v>0</v>
      </c>
      <c r="W840" s="3">
        <v>43429</v>
      </c>
      <c r="X840" s="3">
        <v>2259</v>
      </c>
      <c r="Y840" s="4">
        <v>1</v>
      </c>
      <c r="Z840" s="4">
        <v>1.06</v>
      </c>
      <c r="AA840" s="5" t="s">
        <v>75</v>
      </c>
      <c r="AB840" s="3">
        <v>241214</v>
      </c>
      <c r="AC840" s="3">
        <v>1666803</v>
      </c>
      <c r="AD840" s="2">
        <v>700.01595110000005</v>
      </c>
      <c r="AE840" s="3">
        <v>81776786</v>
      </c>
      <c r="AF840" s="3">
        <v>5124513</v>
      </c>
      <c r="AG840" s="3">
        <v>0</v>
      </c>
      <c r="AH840" s="3">
        <v>5329494</v>
      </c>
      <c r="AI840" s="4">
        <v>1.04</v>
      </c>
      <c r="AJ840" s="3">
        <v>543733997</v>
      </c>
      <c r="AK840" s="3">
        <v>154766</v>
      </c>
      <c r="AL840" s="3">
        <v>0</v>
      </c>
      <c r="AM840" s="3">
        <v>0</v>
      </c>
      <c r="AN840" s="3">
        <v>138240</v>
      </c>
      <c r="AO840" s="3">
        <v>0</v>
      </c>
      <c r="AP840" s="3">
        <v>0</v>
      </c>
      <c r="AQ840" s="3">
        <v>5140</v>
      </c>
      <c r="AR840" s="3">
        <v>5359</v>
      </c>
      <c r="AS840" s="3">
        <v>3928199</v>
      </c>
      <c r="AT840" s="2">
        <v>733.57100000000003</v>
      </c>
      <c r="AU840" s="2">
        <v>719.428</v>
      </c>
      <c r="AV840" s="5" t="s">
        <v>1305</v>
      </c>
      <c r="AW840" s="3">
        <v>1654341</v>
      </c>
      <c r="AX840" s="3">
        <v>0</v>
      </c>
      <c r="AY840" s="3">
        <v>27074</v>
      </c>
      <c r="AZ840" s="3">
        <v>0</v>
      </c>
      <c r="BA840" s="3">
        <f t="shared" si="340"/>
        <v>7004</v>
      </c>
      <c r="BB840" s="3">
        <f t="shared" si="326"/>
        <v>5140</v>
      </c>
      <c r="BC840" s="3">
        <f t="shared" si="327"/>
        <v>5359</v>
      </c>
      <c r="BD840" s="3">
        <f t="shared" si="328"/>
        <v>7004</v>
      </c>
      <c r="BE840" s="3">
        <f t="shared" si="329"/>
        <v>3928198.5993199991</v>
      </c>
      <c r="BF840" s="3">
        <f t="shared" si="341"/>
        <v>3849204.5993199991</v>
      </c>
      <c r="BG840" s="2">
        <f t="shared" si="330"/>
        <v>733.57084101331179</v>
      </c>
      <c r="BH840" s="6">
        <f t="shared" si="331"/>
        <v>1.4999999999999999E-2</v>
      </c>
      <c r="BI840" s="3">
        <f t="shared" si="342"/>
        <v>1844710.7735767614</v>
      </c>
      <c r="BJ840" s="3">
        <f t="shared" si="332"/>
        <v>377055412.28084224</v>
      </c>
      <c r="BK840" s="3">
        <f t="shared" si="343"/>
        <v>166678584.71915776</v>
      </c>
      <c r="BL840" s="3">
        <f t="shared" si="344"/>
        <v>1570890.5069898088</v>
      </c>
      <c r="BM840" s="3">
        <f t="shared" si="333"/>
        <v>4844.2799172625573</v>
      </c>
      <c r="BN840" s="3">
        <f t="shared" si="334"/>
        <v>25942.192174187978</v>
      </c>
      <c r="BO840" s="3">
        <f t="shared" si="345"/>
        <v>40746.814554303121</v>
      </c>
      <c r="BP840" s="3">
        <f t="shared" si="346"/>
        <v>1544948.3148156209</v>
      </c>
      <c r="BQ840" s="3">
        <f t="shared" si="335"/>
        <v>234375883.70375311</v>
      </c>
      <c r="BR840" s="3">
        <f t="shared" si="347"/>
        <v>309358113.29624689</v>
      </c>
      <c r="BS840" s="3">
        <f t="shared" si="348"/>
        <v>0</v>
      </c>
      <c r="BT840" s="3">
        <f t="shared" si="336"/>
        <v>0</v>
      </c>
      <c r="BU840" s="3">
        <f t="shared" si="337"/>
        <v>0</v>
      </c>
      <c r="BV840" s="3">
        <f t="shared" si="338"/>
        <v>0</v>
      </c>
      <c r="BW840" s="3">
        <f t="shared" si="349"/>
        <v>0</v>
      </c>
      <c r="BX840" s="3">
        <f t="shared" si="339"/>
        <v>1544948.3148156209</v>
      </c>
      <c r="BY840" s="3">
        <f t="shared" si="350"/>
        <v>0</v>
      </c>
    </row>
    <row r="841" spans="1:77" x14ac:dyDescent="0.25">
      <c r="A841">
        <v>172905</v>
      </c>
      <c r="B841" t="s">
        <v>896</v>
      </c>
      <c r="C841" s="37">
        <v>42779.493055555555</v>
      </c>
      <c r="D841" s="5" t="s">
        <v>75</v>
      </c>
      <c r="E841" s="2">
        <v>801.82600000000002</v>
      </c>
      <c r="F841" s="2">
        <v>56.512999999999998</v>
      </c>
      <c r="G841" s="2">
        <v>30.966999999999999</v>
      </c>
      <c r="H841" s="2">
        <v>0</v>
      </c>
      <c r="I841" s="2">
        <v>0</v>
      </c>
      <c r="J841" s="2">
        <v>0</v>
      </c>
      <c r="K841" s="2">
        <v>0</v>
      </c>
      <c r="L841" s="2">
        <v>85.73</v>
      </c>
      <c r="M841" s="2">
        <v>41</v>
      </c>
      <c r="N841" s="2">
        <v>681.71500000000003</v>
      </c>
      <c r="O841" s="2">
        <v>0</v>
      </c>
      <c r="P841" s="2">
        <v>38.758000000000003</v>
      </c>
      <c r="Q841" s="2">
        <v>0</v>
      </c>
      <c r="R841" s="3">
        <v>74800</v>
      </c>
      <c r="S841" s="3">
        <v>0</v>
      </c>
      <c r="T841" s="3">
        <v>-3084</v>
      </c>
      <c r="U841" s="3">
        <v>-120</v>
      </c>
      <c r="V841" s="3">
        <v>0</v>
      </c>
      <c r="W841" s="3">
        <v>118943</v>
      </c>
      <c r="X841" s="3">
        <v>24084</v>
      </c>
      <c r="Y841" s="4">
        <v>0.98</v>
      </c>
      <c r="Z841" s="4">
        <v>1.04</v>
      </c>
      <c r="AA841" s="5" t="s">
        <v>75</v>
      </c>
      <c r="AB841" s="3">
        <v>219450</v>
      </c>
      <c r="AC841" s="3">
        <v>3633480</v>
      </c>
      <c r="AD841" s="2">
        <v>1573.45058469999</v>
      </c>
      <c r="AE841" s="3">
        <v>113235625</v>
      </c>
      <c r="AF841" s="3">
        <v>2767571</v>
      </c>
      <c r="AG841" s="3">
        <v>0</v>
      </c>
      <c r="AH841" s="3">
        <v>2937014</v>
      </c>
      <c r="AI841" s="4">
        <v>1.04</v>
      </c>
      <c r="AJ841" s="3">
        <v>274389502</v>
      </c>
      <c r="AK841" s="3">
        <v>354395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5037</v>
      </c>
      <c r="AR841" s="3">
        <v>5180</v>
      </c>
      <c r="AS841" s="3">
        <v>7357002</v>
      </c>
      <c r="AT841" s="2">
        <v>1403.097</v>
      </c>
      <c r="AV841" s="5" t="s">
        <v>1423</v>
      </c>
      <c r="AX841" s="3">
        <v>0</v>
      </c>
      <c r="AZ841" s="3">
        <v>0</v>
      </c>
      <c r="BA841" s="3">
        <f t="shared" si="340"/>
        <v>6214</v>
      </c>
      <c r="BB841" s="3">
        <f t="shared" si="326"/>
        <v>5037</v>
      </c>
      <c r="BC841" s="3">
        <f t="shared" si="327"/>
        <v>5180</v>
      </c>
      <c r="BD841" s="3">
        <f t="shared" si="328"/>
        <v>6214</v>
      </c>
      <c r="BE841" s="3">
        <f t="shared" si="329"/>
        <v>7357002.2779999999</v>
      </c>
      <c r="BF841" s="3">
        <f t="shared" si="341"/>
        <v>7166343.2779999999</v>
      </c>
      <c r="BG841" s="2">
        <f t="shared" si="330"/>
        <v>1403.1021650467237</v>
      </c>
      <c r="BH841" s="6">
        <f t="shared" si="331"/>
        <v>1.4999999999999999E-2</v>
      </c>
      <c r="BI841" s="3">
        <f t="shared" si="342"/>
        <v>3081400.4913495081</v>
      </c>
      <c r="BJ841" s="3">
        <f t="shared" si="332"/>
        <v>721194512.83401597</v>
      </c>
      <c r="BK841" s="3">
        <f t="shared" si="343"/>
        <v>0</v>
      </c>
      <c r="BL841" s="3">
        <f t="shared" si="344"/>
        <v>0</v>
      </c>
      <c r="BM841" s="3">
        <f t="shared" si="333"/>
        <v>0</v>
      </c>
      <c r="BN841" s="3">
        <f t="shared" si="334"/>
        <v>0</v>
      </c>
      <c r="BO841" s="3">
        <f t="shared" si="345"/>
        <v>0</v>
      </c>
      <c r="BP841" s="3">
        <f t="shared" si="346"/>
        <v>0</v>
      </c>
      <c r="BQ841" s="3">
        <f t="shared" si="335"/>
        <v>448291141.73242825</v>
      </c>
      <c r="BR841" s="3">
        <f t="shared" si="347"/>
        <v>0</v>
      </c>
      <c r="BS841" s="3">
        <f t="shared" si="348"/>
        <v>0</v>
      </c>
      <c r="BT841" s="3">
        <f t="shared" si="336"/>
        <v>0</v>
      </c>
      <c r="BU841" s="3">
        <f t="shared" si="337"/>
        <v>0</v>
      </c>
      <c r="BV841" s="3">
        <f t="shared" si="338"/>
        <v>0</v>
      </c>
      <c r="BW841" s="3">
        <f t="shared" si="349"/>
        <v>0</v>
      </c>
      <c r="BX841" s="3">
        <f t="shared" si="339"/>
        <v>0</v>
      </c>
      <c r="BY841" s="3">
        <f t="shared" si="350"/>
        <v>4667985.1584000001</v>
      </c>
    </row>
    <row r="842" spans="1:77" x14ac:dyDescent="0.25">
      <c r="A842">
        <v>227904</v>
      </c>
      <c r="B842" t="s">
        <v>897</v>
      </c>
      <c r="C842" s="37">
        <v>42779.493055555555</v>
      </c>
      <c r="D842" s="5" t="s">
        <v>75</v>
      </c>
      <c r="E842" s="2">
        <v>21108.392</v>
      </c>
      <c r="F842" s="2">
        <v>2474.1610000000001</v>
      </c>
      <c r="G842" s="2">
        <v>377.35899999999998</v>
      </c>
      <c r="H842" s="2">
        <v>3.5289999999999999</v>
      </c>
      <c r="I842" s="2">
        <v>0</v>
      </c>
      <c r="J842" s="2">
        <v>0</v>
      </c>
      <c r="K842" s="2">
        <v>0</v>
      </c>
      <c r="L842" s="2">
        <v>1471.2370000000001</v>
      </c>
      <c r="M842" s="2">
        <v>1168.9970000000001</v>
      </c>
      <c r="N842" s="2">
        <v>13646.58</v>
      </c>
      <c r="O842" s="2">
        <v>4.4480000000000004</v>
      </c>
      <c r="P842" s="2">
        <v>4519.402</v>
      </c>
      <c r="Q842" s="2">
        <v>0</v>
      </c>
      <c r="R842" s="3">
        <v>1852483</v>
      </c>
      <c r="S842" s="3">
        <v>0</v>
      </c>
      <c r="T842" s="3">
        <v>-108560</v>
      </c>
      <c r="U842" s="3">
        <v>-4195</v>
      </c>
      <c r="V842" s="3">
        <v>0</v>
      </c>
      <c r="W842" s="3">
        <v>1841111</v>
      </c>
      <c r="X842" s="3">
        <v>2504201</v>
      </c>
      <c r="Y842" s="4">
        <v>1</v>
      </c>
      <c r="Z842" s="4">
        <v>1.1100000000000001</v>
      </c>
      <c r="AA842" s="5" t="s">
        <v>75</v>
      </c>
      <c r="AB842" s="3">
        <v>0</v>
      </c>
      <c r="AC842" s="3">
        <v>20098471</v>
      </c>
      <c r="AD842" s="2">
        <v>8401.5234892999997</v>
      </c>
      <c r="AE842" s="3">
        <v>915264293</v>
      </c>
      <c r="AF842" s="3">
        <v>98675933</v>
      </c>
      <c r="AG842" s="3">
        <v>0</v>
      </c>
      <c r="AH842" s="3">
        <v>102622970</v>
      </c>
      <c r="AI842" s="4">
        <v>1.04</v>
      </c>
      <c r="AJ842" s="3">
        <v>9660963609</v>
      </c>
      <c r="AK842" s="3">
        <v>8869719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5140</v>
      </c>
      <c r="AR842" s="3">
        <v>5541</v>
      </c>
      <c r="AS842" s="3">
        <v>166099418</v>
      </c>
      <c r="AT842" s="2">
        <v>30474.294999999998</v>
      </c>
      <c r="AV842" s="5" t="s">
        <v>1323</v>
      </c>
      <c r="AX842" s="3">
        <v>0</v>
      </c>
      <c r="AZ842" s="3">
        <v>0</v>
      </c>
      <c r="BA842" s="3">
        <f t="shared" si="340"/>
        <v>5541</v>
      </c>
      <c r="BB842" s="3">
        <f t="shared" si="326"/>
        <v>5140</v>
      </c>
      <c r="BC842" s="3">
        <f t="shared" si="327"/>
        <v>5541</v>
      </c>
      <c r="BD842" s="3">
        <f t="shared" si="328"/>
        <v>5541</v>
      </c>
      <c r="BE842" s="3">
        <f t="shared" si="329"/>
        <v>166099418.29916999</v>
      </c>
      <c r="BF842" s="3">
        <f t="shared" si="341"/>
        <v>162514384.29916999</v>
      </c>
      <c r="BG842" s="2">
        <f t="shared" si="330"/>
        <v>30473.508390221505</v>
      </c>
      <c r="BH842" s="6">
        <f t="shared" si="331"/>
        <v>1.4999999999999999E-2</v>
      </c>
      <c r="BI842" s="3">
        <f t="shared" si="342"/>
        <v>64030264.607634187</v>
      </c>
      <c r="BJ842" s="3">
        <f t="shared" si="332"/>
        <v>15663383312.573853</v>
      </c>
      <c r="BK842" s="3">
        <f t="shared" si="343"/>
        <v>0</v>
      </c>
      <c r="BL842" s="3">
        <f t="shared" si="344"/>
        <v>0</v>
      </c>
      <c r="BM842" s="3">
        <f t="shared" si="333"/>
        <v>0</v>
      </c>
      <c r="BN842" s="3">
        <f t="shared" si="334"/>
        <v>0</v>
      </c>
      <c r="BO842" s="3">
        <f t="shared" si="345"/>
        <v>0</v>
      </c>
      <c r="BP842" s="3">
        <f t="shared" si="346"/>
        <v>0</v>
      </c>
      <c r="BQ842" s="3">
        <f t="shared" si="335"/>
        <v>9736285930.6757698</v>
      </c>
      <c r="BR842" s="3">
        <f t="shared" si="347"/>
        <v>0</v>
      </c>
      <c r="BS842" s="3">
        <f t="shared" si="348"/>
        <v>0</v>
      </c>
      <c r="BT842" s="3">
        <f t="shared" si="336"/>
        <v>0</v>
      </c>
      <c r="BU842" s="3">
        <f t="shared" si="337"/>
        <v>0</v>
      </c>
      <c r="BV842" s="3">
        <f t="shared" si="338"/>
        <v>0</v>
      </c>
      <c r="BW842" s="3">
        <f t="shared" si="349"/>
        <v>0</v>
      </c>
      <c r="BX842" s="3">
        <f t="shared" si="339"/>
        <v>0</v>
      </c>
      <c r="BY842" s="3">
        <f t="shared" si="350"/>
        <v>69489782.209169984</v>
      </c>
    </row>
    <row r="843" spans="1:77" x14ac:dyDescent="0.25">
      <c r="A843">
        <v>108909</v>
      </c>
      <c r="B843" t="s">
        <v>898</v>
      </c>
      <c r="C843" s="37">
        <v>42779.493055555555</v>
      </c>
      <c r="D843" s="5" t="s">
        <v>75</v>
      </c>
      <c r="E843" s="2">
        <v>26768.558000000001</v>
      </c>
      <c r="F843" s="2">
        <v>1606.4059999999999</v>
      </c>
      <c r="G843" s="2">
        <v>546.01</v>
      </c>
      <c r="H843" s="2">
        <v>0</v>
      </c>
      <c r="I843" s="2">
        <v>0</v>
      </c>
      <c r="J843" s="2">
        <v>0</v>
      </c>
      <c r="K843" s="2">
        <v>0</v>
      </c>
      <c r="L843" s="2">
        <v>2594.5300000000002</v>
      </c>
      <c r="M843" s="2">
        <v>1493.6669999999999</v>
      </c>
      <c r="N843" s="2">
        <v>29565.34</v>
      </c>
      <c r="O843" s="2">
        <v>9.3699999999999992</v>
      </c>
      <c r="P843" s="2">
        <v>11863.96</v>
      </c>
      <c r="Q843" s="2">
        <v>0</v>
      </c>
      <c r="R843" s="3">
        <v>2313559</v>
      </c>
      <c r="S843" s="3">
        <v>0</v>
      </c>
      <c r="T843" s="3">
        <v>-43774</v>
      </c>
      <c r="U843" s="3">
        <v>-1692</v>
      </c>
      <c r="V843" s="3">
        <v>0</v>
      </c>
      <c r="W843" s="3">
        <v>1152500</v>
      </c>
      <c r="X843" s="3">
        <v>6920248</v>
      </c>
      <c r="Y843" s="4">
        <v>1</v>
      </c>
      <c r="Z843" s="4">
        <v>1.19</v>
      </c>
      <c r="AA843" s="5" t="s">
        <v>75</v>
      </c>
      <c r="AB843" s="3">
        <v>539738</v>
      </c>
      <c r="AC843" s="3">
        <v>59526723</v>
      </c>
      <c r="AD843" s="2">
        <v>24497.003013099998</v>
      </c>
      <c r="AE843" s="3">
        <v>812455123</v>
      </c>
      <c r="AF843" s="3">
        <v>39840188</v>
      </c>
      <c r="AG843" s="3">
        <v>4382421</v>
      </c>
      <c r="AH843" s="3">
        <v>46613020</v>
      </c>
      <c r="AI843" s="4">
        <v>1.17</v>
      </c>
      <c r="AJ843" s="3">
        <v>3895524477</v>
      </c>
      <c r="AK843" s="3">
        <v>11793283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5140</v>
      </c>
      <c r="AR843" s="3">
        <v>5833</v>
      </c>
      <c r="AS843" s="3">
        <v>235454278</v>
      </c>
      <c r="AT843" s="2">
        <v>42461.108</v>
      </c>
      <c r="AV843" s="5" t="s">
        <v>1616</v>
      </c>
      <c r="BA843" s="3">
        <f t="shared" si="340"/>
        <v>5833</v>
      </c>
      <c r="BB843" s="3">
        <f t="shared" si="326"/>
        <v>5140</v>
      </c>
      <c r="BC843" s="3">
        <f t="shared" si="327"/>
        <v>5833</v>
      </c>
      <c r="BD843" s="3">
        <f t="shared" si="328"/>
        <v>5833</v>
      </c>
      <c r="BE843" s="3">
        <f t="shared" si="329"/>
        <v>235454277.90792003</v>
      </c>
      <c r="BF843" s="3">
        <f t="shared" si="341"/>
        <v>232031992.90792003</v>
      </c>
      <c r="BG843" s="2">
        <f t="shared" si="330"/>
        <v>42460.798618930639</v>
      </c>
      <c r="BH843" s="6">
        <f t="shared" si="331"/>
        <v>1.4999999999999999E-2</v>
      </c>
      <c r="BI843" s="3">
        <f t="shared" si="342"/>
        <v>92320265.21277377</v>
      </c>
      <c r="BJ843" s="3">
        <f t="shared" si="332"/>
        <v>21824850490.130348</v>
      </c>
      <c r="BK843" s="3">
        <f t="shared" si="343"/>
        <v>0</v>
      </c>
      <c r="BL843" s="3">
        <f t="shared" si="344"/>
        <v>0</v>
      </c>
      <c r="BM843" s="3">
        <f t="shared" si="333"/>
        <v>0</v>
      </c>
      <c r="BN843" s="3">
        <f t="shared" si="334"/>
        <v>0</v>
      </c>
      <c r="BO843" s="3">
        <f t="shared" si="345"/>
        <v>0</v>
      </c>
      <c r="BP843" s="3">
        <f t="shared" si="346"/>
        <v>0</v>
      </c>
      <c r="BQ843" s="3">
        <f t="shared" si="335"/>
        <v>13566225158.748339</v>
      </c>
      <c r="BR843" s="3">
        <f t="shared" si="347"/>
        <v>0</v>
      </c>
      <c r="BS843" s="3">
        <f t="shared" si="348"/>
        <v>0</v>
      </c>
      <c r="BT843" s="3">
        <f t="shared" si="336"/>
        <v>0</v>
      </c>
      <c r="BU843" s="3">
        <f t="shared" si="337"/>
        <v>0</v>
      </c>
      <c r="BV843" s="3">
        <f t="shared" si="338"/>
        <v>0</v>
      </c>
      <c r="BW843" s="3">
        <f t="shared" si="349"/>
        <v>0</v>
      </c>
      <c r="BX843" s="3">
        <f t="shared" si="339"/>
        <v>0</v>
      </c>
      <c r="BY843" s="3">
        <f t="shared" si="350"/>
        <v>196499033.13792002</v>
      </c>
    </row>
    <row r="844" spans="1:77" x14ac:dyDescent="0.25">
      <c r="A844">
        <v>61903</v>
      </c>
      <c r="B844" t="s">
        <v>899</v>
      </c>
      <c r="C844" s="37">
        <v>42779.493055555555</v>
      </c>
      <c r="D844" s="5" t="s">
        <v>75</v>
      </c>
      <c r="E844" s="2">
        <v>1184.771</v>
      </c>
      <c r="F844" s="2">
        <v>87.106999999999999</v>
      </c>
      <c r="G844" s="2">
        <v>20.59</v>
      </c>
      <c r="H844" s="2">
        <v>0</v>
      </c>
      <c r="I844" s="2">
        <v>0</v>
      </c>
      <c r="J844" s="2">
        <v>0</v>
      </c>
      <c r="K844" s="2">
        <v>0</v>
      </c>
      <c r="L844" s="2">
        <v>100</v>
      </c>
      <c r="M844" s="2">
        <v>65.652000000000001</v>
      </c>
      <c r="N844" s="2">
        <v>750</v>
      </c>
      <c r="O844" s="2">
        <v>0</v>
      </c>
      <c r="P844" s="2">
        <v>255.273</v>
      </c>
      <c r="Q844" s="2">
        <v>0</v>
      </c>
      <c r="R844" s="3">
        <v>116325</v>
      </c>
      <c r="S844" s="3">
        <v>0</v>
      </c>
      <c r="T844" s="3">
        <v>-6515</v>
      </c>
      <c r="U844" s="3">
        <v>-252</v>
      </c>
      <c r="V844" s="3">
        <v>0</v>
      </c>
      <c r="W844" s="3">
        <v>141808</v>
      </c>
      <c r="X844" s="3">
        <v>153062</v>
      </c>
      <c r="Y844" s="4">
        <v>1</v>
      </c>
      <c r="Z844" s="4">
        <v>1.08</v>
      </c>
      <c r="AA844" s="5" t="s">
        <v>75</v>
      </c>
      <c r="AB844" s="3">
        <v>443649</v>
      </c>
      <c r="AC844" s="3">
        <v>2845926</v>
      </c>
      <c r="AD844" s="2">
        <v>1197.3655100000001</v>
      </c>
      <c r="AE844" s="3">
        <v>130198333</v>
      </c>
      <c r="AF844" s="3">
        <v>6269450</v>
      </c>
      <c r="AG844" s="3">
        <v>689639</v>
      </c>
      <c r="AH844" s="3">
        <v>7335256</v>
      </c>
      <c r="AI844" s="4">
        <v>1.17</v>
      </c>
      <c r="AJ844" s="3">
        <v>579738167</v>
      </c>
      <c r="AK844" s="3">
        <v>509631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5140</v>
      </c>
      <c r="AR844" s="3">
        <v>5432</v>
      </c>
      <c r="AS844" s="3">
        <v>9922512</v>
      </c>
      <c r="AT844" s="2">
        <v>1830.9739999999999</v>
      </c>
      <c r="AV844" s="5" t="s">
        <v>1462</v>
      </c>
      <c r="BA844" s="3">
        <f t="shared" si="340"/>
        <v>5996</v>
      </c>
      <c r="BB844" s="3">
        <f t="shared" si="326"/>
        <v>5140</v>
      </c>
      <c r="BC844" s="3">
        <f t="shared" si="327"/>
        <v>5432</v>
      </c>
      <c r="BD844" s="3">
        <f t="shared" si="328"/>
        <v>5996</v>
      </c>
      <c r="BE844" s="3">
        <f t="shared" si="329"/>
        <v>9922509.5098400004</v>
      </c>
      <c r="BF844" s="3">
        <f t="shared" si="341"/>
        <v>9670891.5098400004</v>
      </c>
      <c r="BG844" s="2">
        <f t="shared" si="330"/>
        <v>1830.9259912800298</v>
      </c>
      <c r="BH844" s="6">
        <f t="shared" si="331"/>
        <v>1.4999999999999999E-2</v>
      </c>
      <c r="BI844" s="3">
        <f t="shared" si="342"/>
        <v>4520552.6134940982</v>
      </c>
      <c r="BJ844" s="3">
        <f t="shared" si="332"/>
        <v>941095959.5179354</v>
      </c>
      <c r="BK844" s="3">
        <f t="shared" si="343"/>
        <v>0</v>
      </c>
      <c r="BL844" s="3">
        <f t="shared" si="344"/>
        <v>0</v>
      </c>
      <c r="BM844" s="3">
        <f t="shared" si="333"/>
        <v>0</v>
      </c>
      <c r="BN844" s="3">
        <f t="shared" si="334"/>
        <v>0</v>
      </c>
      <c r="BO844" s="3">
        <f t="shared" si="345"/>
        <v>0</v>
      </c>
      <c r="BP844" s="3">
        <f t="shared" si="346"/>
        <v>0</v>
      </c>
      <c r="BQ844" s="3">
        <f t="shared" si="335"/>
        <v>584980854.21396959</v>
      </c>
      <c r="BR844" s="3">
        <f t="shared" si="347"/>
        <v>0</v>
      </c>
      <c r="BS844" s="3">
        <f t="shared" si="348"/>
        <v>0</v>
      </c>
      <c r="BT844" s="3">
        <f t="shared" si="336"/>
        <v>0</v>
      </c>
      <c r="BU844" s="3">
        <f t="shared" si="337"/>
        <v>0</v>
      </c>
      <c r="BV844" s="3">
        <f t="shared" si="338"/>
        <v>0</v>
      </c>
      <c r="BW844" s="3">
        <f t="shared" si="349"/>
        <v>0</v>
      </c>
      <c r="BX844" s="3">
        <f t="shared" si="339"/>
        <v>0</v>
      </c>
      <c r="BY844" s="3">
        <f t="shared" si="350"/>
        <v>4125127.8398400005</v>
      </c>
    </row>
    <row r="845" spans="1:77" x14ac:dyDescent="0.25">
      <c r="A845">
        <v>92904</v>
      </c>
      <c r="B845" t="s">
        <v>900</v>
      </c>
      <c r="C845" s="37">
        <v>42779.493055555555</v>
      </c>
      <c r="D845" s="5" t="s">
        <v>75</v>
      </c>
      <c r="E845" s="2">
        <v>3915.8870000000002</v>
      </c>
      <c r="F845" s="2">
        <v>395.65100000000001</v>
      </c>
      <c r="G845" s="2">
        <v>37.42</v>
      </c>
      <c r="H845" s="2">
        <v>7.6509999999999998</v>
      </c>
      <c r="I845" s="2">
        <v>0</v>
      </c>
      <c r="J845" s="2">
        <v>0</v>
      </c>
      <c r="K845" s="2">
        <v>0</v>
      </c>
      <c r="L845" s="2">
        <v>290.95100000000002</v>
      </c>
      <c r="M845" s="2">
        <v>216.499</v>
      </c>
      <c r="N845" s="2">
        <v>2998.866</v>
      </c>
      <c r="O845" s="2">
        <v>1.1919999999999999</v>
      </c>
      <c r="P845" s="2">
        <v>500.12700000000001</v>
      </c>
      <c r="Q845" s="2">
        <v>0</v>
      </c>
      <c r="R845" s="3">
        <v>332786</v>
      </c>
      <c r="S845" s="3">
        <v>0</v>
      </c>
      <c r="T845" s="3">
        <v>-18117</v>
      </c>
      <c r="U845" s="3">
        <v>-701</v>
      </c>
      <c r="V845" s="3">
        <v>0</v>
      </c>
      <c r="W845" s="3">
        <v>214762</v>
      </c>
      <c r="X845" s="3">
        <v>279021</v>
      </c>
      <c r="Y845" s="4">
        <v>1</v>
      </c>
      <c r="Z845" s="4">
        <v>1.08</v>
      </c>
      <c r="AA845" s="5" t="s">
        <v>75</v>
      </c>
      <c r="AB845" s="3">
        <v>3964168</v>
      </c>
      <c r="AC845" s="3">
        <v>12488560</v>
      </c>
      <c r="AD845" s="2">
        <v>5418.3400241999998</v>
      </c>
      <c r="AE845" s="3">
        <v>1378756549</v>
      </c>
      <c r="AF845" s="3">
        <v>15349744</v>
      </c>
      <c r="AG845" s="3">
        <v>1688472</v>
      </c>
      <c r="AH845" s="3">
        <v>17959201</v>
      </c>
      <c r="AI845" s="4">
        <v>1.17</v>
      </c>
      <c r="AJ845" s="3">
        <v>1612227779</v>
      </c>
      <c r="AK845" s="3">
        <v>1697770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5140</v>
      </c>
      <c r="AR845" s="3">
        <v>5432</v>
      </c>
      <c r="AS845" s="3">
        <v>30960649</v>
      </c>
      <c r="AT845" s="2">
        <v>5761.4740000000002</v>
      </c>
      <c r="AV845" s="5" t="s">
        <v>1566</v>
      </c>
      <c r="BA845" s="3">
        <f t="shared" si="340"/>
        <v>5579</v>
      </c>
      <c r="BB845" s="3">
        <f t="shared" si="326"/>
        <v>5140</v>
      </c>
      <c r="BC845" s="3">
        <f t="shared" si="327"/>
        <v>5432</v>
      </c>
      <c r="BD845" s="3">
        <f t="shared" si="328"/>
        <v>5579</v>
      </c>
      <c r="BE845" s="3">
        <f t="shared" si="329"/>
        <v>30960648.306650005</v>
      </c>
      <c r="BF845" s="3">
        <f t="shared" si="341"/>
        <v>30431217.306650005</v>
      </c>
      <c r="BG845" s="2">
        <f t="shared" si="330"/>
        <v>5761.3413051262705</v>
      </c>
      <c r="BH845" s="6">
        <f t="shared" si="331"/>
        <v>1.4999999999999999E-2</v>
      </c>
      <c r="BI845" s="3">
        <f t="shared" si="342"/>
        <v>15796477.497397125</v>
      </c>
      <c r="BJ845" s="3">
        <f t="shared" si="332"/>
        <v>2961329430.8349032</v>
      </c>
      <c r="BK845" s="3">
        <f t="shared" si="343"/>
        <v>0</v>
      </c>
      <c r="BL845" s="3">
        <f t="shared" si="344"/>
        <v>0</v>
      </c>
      <c r="BM845" s="3">
        <f t="shared" si="333"/>
        <v>0</v>
      </c>
      <c r="BN845" s="3">
        <f t="shared" si="334"/>
        <v>0</v>
      </c>
      <c r="BO845" s="3">
        <f t="shared" si="345"/>
        <v>0</v>
      </c>
      <c r="BP845" s="3">
        <f t="shared" si="346"/>
        <v>0</v>
      </c>
      <c r="BQ845" s="3">
        <f t="shared" si="335"/>
        <v>1840748546.9878435</v>
      </c>
      <c r="BR845" s="3">
        <f t="shared" si="347"/>
        <v>0</v>
      </c>
      <c r="BS845" s="3">
        <f t="shared" si="348"/>
        <v>0</v>
      </c>
      <c r="BT845" s="3">
        <f t="shared" si="336"/>
        <v>0</v>
      </c>
      <c r="BU845" s="3">
        <f t="shared" si="337"/>
        <v>0</v>
      </c>
      <c r="BV845" s="3">
        <f t="shared" si="338"/>
        <v>0</v>
      </c>
      <c r="BW845" s="3">
        <f t="shared" si="349"/>
        <v>0</v>
      </c>
      <c r="BX845" s="3">
        <f t="shared" si="339"/>
        <v>0</v>
      </c>
      <c r="BY845" s="3">
        <f t="shared" si="350"/>
        <v>14838370.516650006</v>
      </c>
    </row>
    <row r="846" spans="1:77" x14ac:dyDescent="0.25">
      <c r="A846">
        <v>3801</v>
      </c>
      <c r="B846" t="s">
        <v>901</v>
      </c>
      <c r="C846" s="37">
        <v>42776.52847222222</v>
      </c>
      <c r="D846" s="5" t="s">
        <v>76</v>
      </c>
      <c r="E846" s="2">
        <v>940.15599999999995</v>
      </c>
      <c r="F846" s="2">
        <v>61.472999999999999</v>
      </c>
      <c r="G846" s="2">
        <v>14.742000000000001</v>
      </c>
      <c r="H846" s="2">
        <v>0</v>
      </c>
      <c r="I846" s="2">
        <v>0</v>
      </c>
      <c r="J846" s="2">
        <v>0</v>
      </c>
      <c r="K846" s="2">
        <v>0</v>
      </c>
      <c r="L846" s="2">
        <v>13.722</v>
      </c>
      <c r="M846" s="2">
        <v>48.688000000000002</v>
      </c>
      <c r="N846" s="2">
        <v>472</v>
      </c>
      <c r="O846" s="2">
        <v>4.9000000000000002E-2</v>
      </c>
      <c r="P846" s="2">
        <v>54.5</v>
      </c>
      <c r="Q846" s="2">
        <v>0</v>
      </c>
      <c r="R846" s="3">
        <v>62178</v>
      </c>
      <c r="S846" s="3">
        <v>0</v>
      </c>
      <c r="T846" s="3">
        <v>0</v>
      </c>
      <c r="U846" s="3">
        <v>0</v>
      </c>
      <c r="V846" s="3">
        <v>38500</v>
      </c>
      <c r="W846" s="3">
        <v>0</v>
      </c>
      <c r="X846" s="3">
        <v>35234</v>
      </c>
      <c r="Y846" s="4">
        <v>0</v>
      </c>
      <c r="Z846" s="4">
        <v>1</v>
      </c>
      <c r="AA846" s="5" t="s">
        <v>75</v>
      </c>
      <c r="AB846" s="3">
        <v>0</v>
      </c>
      <c r="AC846" s="3">
        <v>0</v>
      </c>
      <c r="AD846" s="2">
        <v>0</v>
      </c>
      <c r="AE846" s="3">
        <v>0</v>
      </c>
      <c r="AF846" s="3">
        <v>0</v>
      </c>
      <c r="AG846" s="3">
        <v>0</v>
      </c>
      <c r="AH846" s="3">
        <v>0</v>
      </c>
      <c r="AI846" s="4">
        <v>0</v>
      </c>
      <c r="AJ846" s="3">
        <v>0</v>
      </c>
      <c r="AK846" s="3">
        <v>351138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5050</v>
      </c>
      <c r="AR846" s="3">
        <v>5334</v>
      </c>
      <c r="AS846" s="3">
        <v>7484875</v>
      </c>
      <c r="AT846" s="2">
        <v>1423.3309999999999</v>
      </c>
      <c r="AV846" s="5" t="s">
        <v>2031</v>
      </c>
      <c r="AX846" s="3">
        <v>0</v>
      </c>
      <c r="AZ846" s="3">
        <v>0</v>
      </c>
      <c r="BA846" s="3">
        <f t="shared" si="340"/>
        <v>6465</v>
      </c>
      <c r="BB846" s="3">
        <f t="shared" si="326"/>
        <v>5050</v>
      </c>
      <c r="BC846" s="3">
        <f t="shared" si="327"/>
        <v>5335</v>
      </c>
      <c r="BD846" s="3">
        <f t="shared" si="328"/>
        <v>6465</v>
      </c>
      <c r="BE846" s="3">
        <f t="shared" si="329"/>
        <v>7484875.2557500005</v>
      </c>
      <c r="BF846" s="3">
        <f t="shared" si="341"/>
        <v>7384197.2557500005</v>
      </c>
      <c r="BG846" s="2">
        <f t="shared" si="330"/>
        <v>1423.1608655889793</v>
      </c>
      <c r="BH846" s="6">
        <f t="shared" si="331"/>
        <v>1.4999999999999999E-2</v>
      </c>
      <c r="BI846" s="3">
        <f t="shared" si="342"/>
        <v>0</v>
      </c>
      <c r="BJ846" s="3">
        <f t="shared" si="332"/>
        <v>731504684.91273534</v>
      </c>
      <c r="BK846" s="3">
        <f t="shared" si="343"/>
        <v>0</v>
      </c>
      <c r="BL846" s="3">
        <f t="shared" si="344"/>
        <v>0</v>
      </c>
      <c r="BM846" s="3">
        <f t="shared" si="333"/>
        <v>0</v>
      </c>
      <c r="BN846" s="3">
        <f t="shared" si="334"/>
        <v>0</v>
      </c>
      <c r="BO846" s="3">
        <f t="shared" si="345"/>
        <v>0</v>
      </c>
      <c r="BP846" s="3">
        <f t="shared" si="346"/>
        <v>0</v>
      </c>
      <c r="BQ846" s="3">
        <f t="shared" si="335"/>
        <v>454699896.5556789</v>
      </c>
      <c r="BR846" s="3">
        <f t="shared" si="347"/>
        <v>0</v>
      </c>
      <c r="BS846" s="3">
        <f t="shared" si="348"/>
        <v>0</v>
      </c>
      <c r="BT846" s="3">
        <f t="shared" si="336"/>
        <v>0</v>
      </c>
      <c r="BU846" s="3">
        <f t="shared" si="337"/>
        <v>0</v>
      </c>
      <c r="BV846" s="3">
        <f t="shared" si="338"/>
        <v>0</v>
      </c>
      <c r="BW846" s="3">
        <f t="shared" si="349"/>
        <v>0</v>
      </c>
      <c r="BX846" s="3">
        <f t="shared" si="339"/>
        <v>0</v>
      </c>
      <c r="BY846" s="3">
        <f t="shared" si="350"/>
        <v>7484875.2557500005</v>
      </c>
    </row>
    <row r="847" spans="1:77" x14ac:dyDescent="0.25">
      <c r="A847">
        <v>32902</v>
      </c>
      <c r="B847" t="s">
        <v>902</v>
      </c>
      <c r="C847" s="37">
        <v>42779.493055555555</v>
      </c>
      <c r="D847" s="5" t="s">
        <v>75</v>
      </c>
      <c r="E847" s="2">
        <v>2066.5830000000001</v>
      </c>
      <c r="F847" s="2">
        <v>161.31800000000001</v>
      </c>
      <c r="G847" s="2">
        <v>99.811999999999998</v>
      </c>
      <c r="H847" s="2">
        <v>0</v>
      </c>
      <c r="I847" s="2">
        <v>0</v>
      </c>
      <c r="J847" s="2">
        <v>0</v>
      </c>
      <c r="K847" s="2">
        <v>0</v>
      </c>
      <c r="L847" s="2">
        <v>188.56200000000001</v>
      </c>
      <c r="M847" s="2">
        <v>87.757000000000005</v>
      </c>
      <c r="N847" s="2">
        <v>2108.875</v>
      </c>
      <c r="O847" s="2">
        <v>0</v>
      </c>
      <c r="P847" s="2">
        <v>335.40600000000001</v>
      </c>
      <c r="Q847" s="2">
        <v>0</v>
      </c>
      <c r="R847" s="3">
        <v>184433</v>
      </c>
      <c r="S847" s="3">
        <v>0</v>
      </c>
      <c r="T847" s="3">
        <v>-7691</v>
      </c>
      <c r="U847" s="3">
        <v>-298</v>
      </c>
      <c r="V847" s="3">
        <v>0</v>
      </c>
      <c r="W847" s="3">
        <v>253146</v>
      </c>
      <c r="X847" s="3">
        <v>189068</v>
      </c>
      <c r="Y847" s="4">
        <v>0.98</v>
      </c>
      <c r="Z847" s="4">
        <v>1.06</v>
      </c>
      <c r="AA847" s="5" t="s">
        <v>75</v>
      </c>
      <c r="AB847" s="3">
        <v>622564</v>
      </c>
      <c r="AC847" s="3">
        <v>5801764</v>
      </c>
      <c r="AD847" s="2">
        <v>2448.4756031000002</v>
      </c>
      <c r="AE847" s="3">
        <v>282278765</v>
      </c>
      <c r="AF847" s="3">
        <v>7309231</v>
      </c>
      <c r="AG847" s="3">
        <v>0</v>
      </c>
      <c r="AH847" s="3">
        <v>7756735</v>
      </c>
      <c r="AI847" s="4">
        <v>1.04</v>
      </c>
      <c r="AJ847" s="3">
        <v>684381574</v>
      </c>
      <c r="AK847" s="3">
        <v>901546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5037</v>
      </c>
      <c r="AR847" s="3">
        <v>5252</v>
      </c>
      <c r="AS847" s="3">
        <v>17668095</v>
      </c>
      <c r="AT847" s="2">
        <v>3352.2570000000001</v>
      </c>
      <c r="AV847" s="5" t="s">
        <v>1322</v>
      </c>
      <c r="AX847" s="3">
        <v>0</v>
      </c>
      <c r="AZ847" s="3">
        <v>0</v>
      </c>
      <c r="BA847" s="3">
        <f t="shared" si="340"/>
        <v>5637</v>
      </c>
      <c r="BB847" s="3">
        <f t="shared" si="326"/>
        <v>5037</v>
      </c>
      <c r="BC847" s="3">
        <f t="shared" si="327"/>
        <v>5252</v>
      </c>
      <c r="BD847" s="3">
        <f t="shared" si="328"/>
        <v>5637</v>
      </c>
      <c r="BE847" s="3">
        <f t="shared" si="329"/>
        <v>17668095.97958</v>
      </c>
      <c r="BF847" s="3">
        <f t="shared" si="341"/>
        <v>17238207.97958</v>
      </c>
      <c r="BG847" s="2">
        <f t="shared" si="330"/>
        <v>3352.2671360246936</v>
      </c>
      <c r="BH847" s="6">
        <f t="shared" si="331"/>
        <v>1.4999999999999999E-2</v>
      </c>
      <c r="BI847" s="3">
        <f t="shared" si="342"/>
        <v>7894156.7622315567</v>
      </c>
      <c r="BJ847" s="3">
        <f t="shared" si="332"/>
        <v>1723065307.9166925</v>
      </c>
      <c r="BK847" s="3">
        <f t="shared" si="343"/>
        <v>0</v>
      </c>
      <c r="BL847" s="3">
        <f t="shared" si="344"/>
        <v>0</v>
      </c>
      <c r="BM847" s="3">
        <f t="shared" si="333"/>
        <v>0</v>
      </c>
      <c r="BN847" s="3">
        <f t="shared" si="334"/>
        <v>0</v>
      </c>
      <c r="BO847" s="3">
        <f t="shared" si="345"/>
        <v>0</v>
      </c>
      <c r="BP847" s="3">
        <f t="shared" si="346"/>
        <v>0</v>
      </c>
      <c r="BQ847" s="3">
        <f t="shared" si="335"/>
        <v>1071049349.9598897</v>
      </c>
      <c r="BR847" s="3">
        <f t="shared" si="347"/>
        <v>0</v>
      </c>
      <c r="BS847" s="3">
        <f t="shared" si="348"/>
        <v>0</v>
      </c>
      <c r="BT847" s="3">
        <f t="shared" si="336"/>
        <v>0</v>
      </c>
      <c r="BU847" s="3">
        <f t="shared" si="337"/>
        <v>0</v>
      </c>
      <c r="BV847" s="3">
        <f t="shared" si="338"/>
        <v>0</v>
      </c>
      <c r="BW847" s="3">
        <f t="shared" si="349"/>
        <v>0</v>
      </c>
      <c r="BX847" s="3">
        <f t="shared" si="339"/>
        <v>0</v>
      </c>
      <c r="BY847" s="3">
        <f t="shared" si="350"/>
        <v>10961156.55438</v>
      </c>
    </row>
    <row r="848" spans="1:77" x14ac:dyDescent="0.25">
      <c r="A848">
        <v>251902</v>
      </c>
      <c r="B848" t="s">
        <v>903</v>
      </c>
      <c r="C848" s="37">
        <v>42779.493055555555</v>
      </c>
      <c r="D848" s="5" t="s">
        <v>75</v>
      </c>
      <c r="E848" s="2">
        <v>408.45499999999998</v>
      </c>
      <c r="F848" s="2">
        <v>20.43</v>
      </c>
      <c r="G848" s="2">
        <v>15.804</v>
      </c>
      <c r="H848" s="2">
        <v>0</v>
      </c>
      <c r="I848" s="2">
        <v>0</v>
      </c>
      <c r="J848" s="2">
        <v>0</v>
      </c>
      <c r="K848" s="2">
        <v>0</v>
      </c>
      <c r="L848" s="2">
        <v>25.579000000000001</v>
      </c>
      <c r="M848" s="2">
        <v>22.044</v>
      </c>
      <c r="N848" s="2">
        <v>332.29700000000003</v>
      </c>
      <c r="O848" s="2">
        <v>0</v>
      </c>
      <c r="P848" s="2">
        <v>49.637999999999998</v>
      </c>
      <c r="Q848" s="2">
        <v>0</v>
      </c>
      <c r="R848" s="3">
        <v>32425</v>
      </c>
      <c r="S848" s="3">
        <v>0</v>
      </c>
      <c r="T848" s="3">
        <v>0</v>
      </c>
      <c r="U848" s="3">
        <v>0</v>
      </c>
      <c r="V848" s="3">
        <v>0</v>
      </c>
      <c r="W848" s="3">
        <v>83572</v>
      </c>
      <c r="X848" s="3">
        <v>37328</v>
      </c>
      <c r="Y848" s="4">
        <v>0.91900000000000004</v>
      </c>
      <c r="Z848" s="4">
        <v>1.1100000000000001</v>
      </c>
      <c r="AA848" s="5" t="s">
        <v>76</v>
      </c>
      <c r="AB848" s="3">
        <v>1660252</v>
      </c>
      <c r="AC848" s="3">
        <v>2253690</v>
      </c>
      <c r="AD848" s="2">
        <v>963.34773879999898</v>
      </c>
      <c r="AE848" s="3">
        <v>791629153</v>
      </c>
      <c r="AF848" s="3">
        <v>7172756</v>
      </c>
      <c r="AG848" s="3">
        <v>476103</v>
      </c>
      <c r="AH848" s="3">
        <v>8117156</v>
      </c>
      <c r="AI848" s="4">
        <v>1.04</v>
      </c>
      <c r="AJ848" s="3">
        <v>753046572</v>
      </c>
      <c r="AK848" s="3">
        <v>172290</v>
      </c>
      <c r="AL848" s="3">
        <v>0</v>
      </c>
      <c r="AM848" s="3">
        <v>0</v>
      </c>
      <c r="AN848" s="3">
        <v>75760</v>
      </c>
      <c r="AO848" s="3">
        <v>0</v>
      </c>
      <c r="AP848" s="3">
        <v>0</v>
      </c>
      <c r="AQ848" s="3">
        <v>4724</v>
      </c>
      <c r="AR848" s="3">
        <v>5093</v>
      </c>
      <c r="AS848" s="3">
        <v>4288618</v>
      </c>
      <c r="AT848" s="2">
        <v>851.31500000000005</v>
      </c>
      <c r="AU848" s="2">
        <v>858.86199999999997</v>
      </c>
      <c r="AV848" s="5" t="s">
        <v>1991</v>
      </c>
      <c r="AW848" s="3">
        <v>1820223</v>
      </c>
      <c r="AX848" s="3">
        <v>177004</v>
      </c>
      <c r="AY848" s="3">
        <v>47946</v>
      </c>
      <c r="AZ848" s="3">
        <v>7448</v>
      </c>
      <c r="BA848" s="3">
        <f t="shared" si="340"/>
        <v>7520</v>
      </c>
      <c r="BB848" s="3">
        <f t="shared" si="326"/>
        <v>4724</v>
      </c>
      <c r="BC848" s="3">
        <f t="shared" si="327"/>
        <v>5093</v>
      </c>
      <c r="BD848" s="3">
        <f t="shared" si="328"/>
        <v>7520</v>
      </c>
      <c r="BE848" s="3">
        <f t="shared" si="329"/>
        <v>4288615.8656000011</v>
      </c>
      <c r="BF848" s="3">
        <f t="shared" si="341"/>
        <v>4172618.8656000011</v>
      </c>
      <c r="BG848" s="2">
        <f t="shared" si="330"/>
        <v>851.28297418222621</v>
      </c>
      <c r="BH848" s="6">
        <f t="shared" si="331"/>
        <v>1.4999999999999999E-2</v>
      </c>
      <c r="BI848" s="3">
        <f t="shared" si="342"/>
        <v>3286349.1313764863</v>
      </c>
      <c r="BJ848" s="3">
        <f t="shared" si="332"/>
        <v>437559448.72966427</v>
      </c>
      <c r="BK848" s="3">
        <f t="shared" si="343"/>
        <v>315487123.27033573</v>
      </c>
      <c r="BL848" s="3">
        <f t="shared" si="344"/>
        <v>3005009.5711212405</v>
      </c>
      <c r="BM848" s="3">
        <f t="shared" si="333"/>
        <v>4895.8414008954542</v>
      </c>
      <c r="BN848" s="3">
        <f t="shared" si="334"/>
        <v>47946</v>
      </c>
      <c r="BO848" s="3">
        <f t="shared" si="345"/>
        <v>28046.710585350975</v>
      </c>
      <c r="BP848" s="3">
        <f t="shared" si="346"/>
        <v>2957063.57112124</v>
      </c>
      <c r="BQ848" s="3">
        <f t="shared" si="335"/>
        <v>271984910.2512213</v>
      </c>
      <c r="BR848" s="3">
        <f t="shared" si="347"/>
        <v>481061661.7487787</v>
      </c>
      <c r="BS848" s="3">
        <f t="shared" si="348"/>
        <v>304144.40336045885</v>
      </c>
      <c r="BT848" s="3">
        <f t="shared" si="336"/>
        <v>201.99933729995124</v>
      </c>
      <c r="BU848" s="3">
        <f t="shared" si="337"/>
        <v>7448</v>
      </c>
      <c r="BV848" s="3">
        <f t="shared" si="338"/>
        <v>2838.6765017930375</v>
      </c>
      <c r="BW848" s="3">
        <f t="shared" si="349"/>
        <v>293857.72685866582</v>
      </c>
      <c r="BX848" s="3">
        <f t="shared" si="339"/>
        <v>3250921.2979799057</v>
      </c>
      <c r="BY848" s="3">
        <f t="shared" si="350"/>
        <v>0</v>
      </c>
    </row>
    <row r="849" spans="1:77" x14ac:dyDescent="0.25">
      <c r="A849">
        <v>95905</v>
      </c>
      <c r="B849" t="s">
        <v>904</v>
      </c>
      <c r="C849" s="37">
        <v>42776.52847222222</v>
      </c>
      <c r="D849" s="5" t="s">
        <v>75</v>
      </c>
      <c r="E849" s="2">
        <v>4474.451</v>
      </c>
      <c r="F849" s="2">
        <v>358.66</v>
      </c>
      <c r="G849" s="2">
        <v>112.985</v>
      </c>
      <c r="H849" s="2">
        <v>2.3340000000000001</v>
      </c>
      <c r="I849" s="2">
        <v>0</v>
      </c>
      <c r="J849" s="2">
        <v>0</v>
      </c>
      <c r="K849" s="2">
        <v>0</v>
      </c>
      <c r="L849" s="2">
        <v>318.548</v>
      </c>
      <c r="M849" s="2">
        <v>245.58600000000001</v>
      </c>
      <c r="N849" s="2">
        <v>4312.2309999999998</v>
      </c>
      <c r="O849" s="2">
        <v>2.395</v>
      </c>
      <c r="P849" s="2">
        <v>283.697</v>
      </c>
      <c r="Q849" s="2">
        <v>0</v>
      </c>
      <c r="R849" s="3">
        <v>347849</v>
      </c>
      <c r="S849" s="3">
        <v>0</v>
      </c>
      <c r="T849" s="3">
        <v>-12558</v>
      </c>
      <c r="U849" s="3">
        <v>-486</v>
      </c>
      <c r="V849" s="3">
        <v>0</v>
      </c>
      <c r="W849" s="3">
        <v>269600</v>
      </c>
      <c r="X849" s="3">
        <v>157168</v>
      </c>
      <c r="Y849" s="4">
        <v>1</v>
      </c>
      <c r="Z849" s="4">
        <v>1.0900000000000001</v>
      </c>
      <c r="AA849" s="5" t="s">
        <v>76</v>
      </c>
      <c r="AB849" s="3">
        <v>1672175</v>
      </c>
      <c r="AC849" s="3">
        <v>16616246</v>
      </c>
      <c r="AD849" s="2">
        <v>7088.5273294999997</v>
      </c>
      <c r="AE849" s="3">
        <v>637965316</v>
      </c>
      <c r="AF849" s="3">
        <v>12053472</v>
      </c>
      <c r="AG849" s="3">
        <v>1325882</v>
      </c>
      <c r="AH849" s="3">
        <v>14102562</v>
      </c>
      <c r="AI849" s="4">
        <v>1.17</v>
      </c>
      <c r="AJ849" s="3">
        <v>1117505905</v>
      </c>
      <c r="AK849" s="3">
        <v>2027758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5140</v>
      </c>
      <c r="AR849" s="3">
        <v>5468</v>
      </c>
      <c r="AS849" s="3">
        <v>35632875</v>
      </c>
      <c r="AT849" s="2">
        <v>6610.4809999999998</v>
      </c>
      <c r="AV849" s="5" t="s">
        <v>1578</v>
      </c>
      <c r="BA849" s="3">
        <f t="shared" si="340"/>
        <v>5540</v>
      </c>
      <c r="BB849" s="3">
        <f t="shared" si="326"/>
        <v>5140</v>
      </c>
      <c r="BC849" s="3">
        <f t="shared" si="327"/>
        <v>5468</v>
      </c>
      <c r="BD849" s="3">
        <f t="shared" si="328"/>
        <v>5540</v>
      </c>
      <c r="BE849" s="3">
        <f t="shared" si="329"/>
        <v>35632874.723800004</v>
      </c>
      <c r="BF849" s="3">
        <f t="shared" si="341"/>
        <v>35027983.723800004</v>
      </c>
      <c r="BG849" s="2">
        <f t="shared" si="330"/>
        <v>6610.3891929782912</v>
      </c>
      <c r="BH849" s="6">
        <f t="shared" si="331"/>
        <v>1.4999999999999999E-2</v>
      </c>
      <c r="BI849" s="3">
        <f t="shared" si="342"/>
        <v>15027065.225681864</v>
      </c>
      <c r="BJ849" s="3">
        <f t="shared" si="332"/>
        <v>3397740045.1908417</v>
      </c>
      <c r="BK849" s="3">
        <f t="shared" si="343"/>
        <v>0</v>
      </c>
      <c r="BL849" s="3">
        <f t="shared" si="344"/>
        <v>0</v>
      </c>
      <c r="BM849" s="3">
        <f t="shared" si="333"/>
        <v>0</v>
      </c>
      <c r="BN849" s="3">
        <f t="shared" si="334"/>
        <v>0</v>
      </c>
      <c r="BO849" s="3">
        <f t="shared" si="345"/>
        <v>0</v>
      </c>
      <c r="BP849" s="3">
        <f t="shared" si="346"/>
        <v>0</v>
      </c>
      <c r="BQ849" s="3">
        <f t="shared" si="335"/>
        <v>2112019347.156564</v>
      </c>
      <c r="BR849" s="3">
        <f t="shared" si="347"/>
        <v>0</v>
      </c>
      <c r="BS849" s="3">
        <f t="shared" si="348"/>
        <v>0</v>
      </c>
      <c r="BT849" s="3">
        <f t="shared" si="336"/>
        <v>0</v>
      </c>
      <c r="BU849" s="3">
        <f t="shared" si="337"/>
        <v>0</v>
      </c>
      <c r="BV849" s="3">
        <f t="shared" si="338"/>
        <v>0</v>
      </c>
      <c r="BW849" s="3">
        <f t="shared" si="349"/>
        <v>0</v>
      </c>
      <c r="BX849" s="3">
        <f t="shared" si="339"/>
        <v>0</v>
      </c>
      <c r="BY849" s="3">
        <f t="shared" si="350"/>
        <v>24457815.673800003</v>
      </c>
    </row>
    <row r="850" spans="1:77" x14ac:dyDescent="0.25">
      <c r="A850">
        <v>43910</v>
      </c>
      <c r="B850" t="s">
        <v>905</v>
      </c>
      <c r="C850" s="37">
        <v>42779.493055555555</v>
      </c>
      <c r="D850" s="5" t="s">
        <v>75</v>
      </c>
      <c r="E850" s="2">
        <v>48485.904000000002</v>
      </c>
      <c r="F850" s="2">
        <v>4366.5079999999998</v>
      </c>
      <c r="G850" s="2">
        <v>1339.2619999999999</v>
      </c>
      <c r="H850" s="2">
        <v>0</v>
      </c>
      <c r="I850" s="2">
        <v>0</v>
      </c>
      <c r="J850" s="2">
        <v>0</v>
      </c>
      <c r="K850" s="2">
        <v>0</v>
      </c>
      <c r="L850" s="2">
        <v>1648.3219999999999</v>
      </c>
      <c r="M850" s="2">
        <v>2575.5030000000002</v>
      </c>
      <c r="N850" s="2">
        <v>15453.018</v>
      </c>
      <c r="O850" s="2">
        <v>5.1509999999999998</v>
      </c>
      <c r="P850" s="2">
        <v>5923.6570000000002</v>
      </c>
      <c r="Q850" s="2">
        <v>0</v>
      </c>
      <c r="R850" s="3">
        <v>4292076</v>
      </c>
      <c r="S850" s="3">
        <v>0</v>
      </c>
      <c r="T850" s="3">
        <v>0</v>
      </c>
      <c r="U850" s="3">
        <v>0</v>
      </c>
      <c r="V850" s="3">
        <v>0</v>
      </c>
      <c r="W850" s="3">
        <v>2736455</v>
      </c>
      <c r="X850" s="3">
        <v>3325541</v>
      </c>
      <c r="Y850" s="4">
        <v>1</v>
      </c>
      <c r="Z850" s="4">
        <v>1.1299999999999999</v>
      </c>
      <c r="AA850" s="5" t="s">
        <v>75</v>
      </c>
      <c r="AB850" s="3">
        <v>46048437</v>
      </c>
      <c r="AC850" s="3">
        <v>83008623</v>
      </c>
      <c r="AD850" s="2">
        <v>35265.421101100001</v>
      </c>
      <c r="AE850" s="3">
        <v>10954270318</v>
      </c>
      <c r="AF850" s="3">
        <v>433800252</v>
      </c>
      <c r="AG850" s="3">
        <v>47718028</v>
      </c>
      <c r="AH850" s="3">
        <v>507546295</v>
      </c>
      <c r="AI850" s="4">
        <v>1.17</v>
      </c>
      <c r="AJ850" s="3">
        <v>40414099312</v>
      </c>
      <c r="AK850" s="3">
        <v>20187184</v>
      </c>
      <c r="AL850" s="3">
        <v>0</v>
      </c>
      <c r="AM850" s="3">
        <v>0</v>
      </c>
      <c r="AN850" s="3">
        <v>4150000</v>
      </c>
      <c r="AO850" s="3">
        <v>0</v>
      </c>
      <c r="AP850" s="3">
        <v>0</v>
      </c>
      <c r="AQ850" s="3">
        <v>5140</v>
      </c>
      <c r="AR850" s="3">
        <v>5614</v>
      </c>
      <c r="AS850" s="3">
        <v>346985867</v>
      </c>
      <c r="AT850" s="2">
        <v>63347.419000000002</v>
      </c>
      <c r="AU850" s="2">
        <v>63772.046999999999</v>
      </c>
      <c r="AV850" s="5" t="s">
        <v>1417</v>
      </c>
      <c r="AW850" s="3">
        <v>81601693</v>
      </c>
      <c r="AX850" s="3">
        <v>22937349</v>
      </c>
      <c r="AY850" s="3">
        <v>1188368</v>
      </c>
      <c r="AZ850" s="3">
        <v>963933</v>
      </c>
      <c r="BA850" s="3">
        <f t="shared" si="340"/>
        <v>5614</v>
      </c>
      <c r="BB850" s="3">
        <f t="shared" si="326"/>
        <v>5140</v>
      </c>
      <c r="BC850" s="3">
        <f t="shared" si="327"/>
        <v>5614</v>
      </c>
      <c r="BD850" s="3">
        <f t="shared" si="328"/>
        <v>5614</v>
      </c>
      <c r="BE850" s="3">
        <f t="shared" si="329"/>
        <v>346985864.33058006</v>
      </c>
      <c r="BF850" s="3">
        <f t="shared" si="341"/>
        <v>339957333.33058006</v>
      </c>
      <c r="BG850" s="2">
        <f t="shared" si="330"/>
        <v>63347.418741865775</v>
      </c>
      <c r="BH850" s="6">
        <f t="shared" si="331"/>
        <v>1.4999999999999999E-2</v>
      </c>
      <c r="BI850" s="3">
        <f t="shared" si="342"/>
        <v>211638535.53349191</v>
      </c>
      <c r="BJ850" s="3">
        <f t="shared" si="332"/>
        <v>32560573233.319008</v>
      </c>
      <c r="BK850" s="3">
        <f t="shared" si="343"/>
        <v>7853526078.6809921</v>
      </c>
      <c r="BL850" s="3">
        <f t="shared" si="344"/>
        <v>84298837.534869924</v>
      </c>
      <c r="BM850" s="3">
        <f t="shared" si="333"/>
        <v>5517.2163508242138</v>
      </c>
      <c r="BN850" s="3">
        <f t="shared" si="334"/>
        <v>1188368</v>
      </c>
      <c r="BO850" s="3">
        <f t="shared" si="345"/>
        <v>689277.37078587129</v>
      </c>
      <c r="BP850" s="3">
        <f t="shared" si="346"/>
        <v>83110469.534869924</v>
      </c>
      <c r="BQ850" s="3">
        <f t="shared" si="335"/>
        <v>20239500288.026115</v>
      </c>
      <c r="BR850" s="3">
        <f t="shared" si="347"/>
        <v>20174599023.973885</v>
      </c>
      <c r="BS850" s="3">
        <f t="shared" si="348"/>
        <v>23820698.65476156</v>
      </c>
      <c r="BT850" s="3">
        <f t="shared" si="336"/>
        <v>377.24235367217727</v>
      </c>
      <c r="BU850" s="3">
        <f t="shared" si="337"/>
        <v>952827.94619046245</v>
      </c>
      <c r="BV850" s="3">
        <f t="shared" si="338"/>
        <v>194772.18214598624</v>
      </c>
      <c r="BW850" s="3">
        <f t="shared" si="349"/>
        <v>22673098.526425112</v>
      </c>
      <c r="BX850" s="3">
        <f t="shared" si="339"/>
        <v>105783568.06129503</v>
      </c>
      <c r="BY850" s="3">
        <f t="shared" si="350"/>
        <v>0</v>
      </c>
    </row>
    <row r="851" spans="1:77" x14ac:dyDescent="0.25">
      <c r="A851">
        <v>19912</v>
      </c>
      <c r="B851" t="s">
        <v>906</v>
      </c>
      <c r="C851" s="37">
        <v>42779.493055555555</v>
      </c>
      <c r="D851" s="5" t="s">
        <v>75</v>
      </c>
      <c r="E851" s="2">
        <v>1804.69</v>
      </c>
      <c r="F851" s="2">
        <v>170.012</v>
      </c>
      <c r="G851" s="2">
        <v>43.6</v>
      </c>
      <c r="H851" s="2">
        <v>0</v>
      </c>
      <c r="I851" s="2">
        <v>0</v>
      </c>
      <c r="J851" s="2">
        <v>0</v>
      </c>
      <c r="K851" s="2">
        <v>0</v>
      </c>
      <c r="L851" s="2">
        <v>190</v>
      </c>
      <c r="M851" s="2">
        <v>102.5</v>
      </c>
      <c r="N851" s="2">
        <v>669.05600000000004</v>
      </c>
      <c r="O851" s="2">
        <v>0</v>
      </c>
      <c r="P851" s="2">
        <v>38.988</v>
      </c>
      <c r="Q851" s="2">
        <v>0</v>
      </c>
      <c r="R851" s="3">
        <v>171875</v>
      </c>
      <c r="S851" s="3">
        <v>0</v>
      </c>
      <c r="T851" s="3">
        <v>-9625</v>
      </c>
      <c r="U851" s="3">
        <v>-372</v>
      </c>
      <c r="V851" s="3">
        <v>0</v>
      </c>
      <c r="W851" s="3">
        <v>9118</v>
      </c>
      <c r="X851" s="3">
        <v>22406</v>
      </c>
      <c r="Y851" s="4">
        <v>1</v>
      </c>
      <c r="Z851" s="4">
        <v>1.05</v>
      </c>
      <c r="AA851" s="5" t="s">
        <v>75</v>
      </c>
      <c r="AB851" s="3">
        <v>184397</v>
      </c>
      <c r="AC851" s="3">
        <v>4607565</v>
      </c>
      <c r="AD851" s="2">
        <v>2049.9080100000001</v>
      </c>
      <c r="AE851" s="3">
        <v>230797216</v>
      </c>
      <c r="AF851" s="3">
        <v>9049653</v>
      </c>
      <c r="AG851" s="3">
        <v>271490</v>
      </c>
      <c r="AH851" s="3">
        <v>9864122</v>
      </c>
      <c r="AI851" s="4">
        <v>1.0900000000000001</v>
      </c>
      <c r="AJ851" s="3">
        <v>856518405</v>
      </c>
      <c r="AK851" s="3">
        <v>784806</v>
      </c>
      <c r="AL851" s="3">
        <v>0</v>
      </c>
      <c r="AM851" s="3">
        <v>0</v>
      </c>
      <c r="AN851" s="3">
        <v>215958</v>
      </c>
      <c r="AO851" s="3">
        <v>0</v>
      </c>
      <c r="AP851" s="3">
        <v>0</v>
      </c>
      <c r="AQ851" s="3">
        <v>5140</v>
      </c>
      <c r="AR851" s="3">
        <v>5322</v>
      </c>
      <c r="AS851" s="3">
        <v>14131447</v>
      </c>
      <c r="AT851" s="2">
        <v>2669.6</v>
      </c>
      <c r="AU851" s="2">
        <v>2007</v>
      </c>
      <c r="AV851" s="5" t="s">
        <v>1343</v>
      </c>
      <c r="AW851" s="3">
        <v>0</v>
      </c>
      <c r="AX851" s="3">
        <v>64014</v>
      </c>
      <c r="AY851" s="3">
        <v>0</v>
      </c>
      <c r="AZ851" s="3">
        <v>2730</v>
      </c>
      <c r="BA851" s="3">
        <f t="shared" si="340"/>
        <v>5747</v>
      </c>
      <c r="BB851" s="3">
        <f t="shared" si="326"/>
        <v>5140</v>
      </c>
      <c r="BC851" s="3">
        <f t="shared" si="327"/>
        <v>5322</v>
      </c>
      <c r="BD851" s="3">
        <f t="shared" si="328"/>
        <v>5747</v>
      </c>
      <c r="BE851" s="3">
        <f t="shared" si="329"/>
        <v>14131447.484000003</v>
      </c>
      <c r="BF851" s="3">
        <f t="shared" si="341"/>
        <v>13960079.484000003</v>
      </c>
      <c r="BG851" s="2">
        <f t="shared" si="330"/>
        <v>2669.5288692558756</v>
      </c>
      <c r="BH851" s="6">
        <f t="shared" si="331"/>
        <v>1.4999999999999999E-2</v>
      </c>
      <c r="BI851" s="3">
        <f t="shared" si="342"/>
        <v>5455611.0513861859</v>
      </c>
      <c r="BJ851" s="3">
        <f t="shared" si="332"/>
        <v>1372137838.7975202</v>
      </c>
      <c r="BK851" s="3">
        <f t="shared" si="343"/>
        <v>0</v>
      </c>
      <c r="BL851" s="3">
        <f t="shared" si="344"/>
        <v>0</v>
      </c>
      <c r="BM851" s="3">
        <f t="shared" si="333"/>
        <v>0</v>
      </c>
      <c r="BN851" s="3">
        <f t="shared" si="334"/>
        <v>0</v>
      </c>
      <c r="BO851" s="3">
        <f t="shared" si="345"/>
        <v>0</v>
      </c>
      <c r="BP851" s="3">
        <f t="shared" si="346"/>
        <v>0</v>
      </c>
      <c r="BQ851" s="3">
        <f t="shared" si="335"/>
        <v>852914473.72725224</v>
      </c>
      <c r="BR851" s="3">
        <f t="shared" si="347"/>
        <v>3603931.2727477551</v>
      </c>
      <c r="BS851" s="3">
        <f t="shared" si="348"/>
        <v>1142.3354075366169</v>
      </c>
      <c r="BT851" s="3">
        <f t="shared" si="336"/>
        <v>101.27167670144813</v>
      </c>
      <c r="BU851" s="3">
        <f t="shared" si="337"/>
        <v>45.69341630146468</v>
      </c>
      <c r="BV851" s="3">
        <f t="shared" si="338"/>
        <v>25.009470679782012</v>
      </c>
      <c r="BW851" s="3">
        <f t="shared" si="349"/>
        <v>1071.6325205553703</v>
      </c>
      <c r="BX851" s="3">
        <f t="shared" si="339"/>
        <v>1071.6325205553703</v>
      </c>
      <c r="BY851" s="3">
        <f t="shared" si="350"/>
        <v>5566263.4340000022</v>
      </c>
    </row>
    <row r="852" spans="1:77" x14ac:dyDescent="0.25">
      <c r="A852">
        <v>7905</v>
      </c>
      <c r="B852" t="s">
        <v>907</v>
      </c>
      <c r="C852" s="37">
        <v>42779.493055555555</v>
      </c>
      <c r="D852" s="5" t="s">
        <v>75</v>
      </c>
      <c r="E852" s="2">
        <v>2956.2649999999999</v>
      </c>
      <c r="F852" s="2">
        <v>248.21</v>
      </c>
      <c r="G852" s="2">
        <v>30.986000000000001</v>
      </c>
      <c r="H852" s="2">
        <v>0.106</v>
      </c>
      <c r="I852" s="2">
        <v>0</v>
      </c>
      <c r="J852" s="2">
        <v>0</v>
      </c>
      <c r="K852" s="2">
        <v>0</v>
      </c>
      <c r="L852" s="2">
        <v>248.089</v>
      </c>
      <c r="M852" s="2">
        <v>164.322</v>
      </c>
      <c r="N852" s="2">
        <v>2426.5450000000001</v>
      </c>
      <c r="O852" s="2">
        <v>0.53100000000000003</v>
      </c>
      <c r="P852" s="2">
        <v>104.105</v>
      </c>
      <c r="Q852" s="2">
        <v>0</v>
      </c>
      <c r="R852" s="3">
        <v>251596</v>
      </c>
      <c r="S852" s="3">
        <v>0</v>
      </c>
      <c r="T852" s="3">
        <v>-22659</v>
      </c>
      <c r="U852" s="3">
        <v>-876</v>
      </c>
      <c r="V852" s="3">
        <v>0</v>
      </c>
      <c r="W852" s="3">
        <v>268290</v>
      </c>
      <c r="X852" s="3">
        <v>59444</v>
      </c>
      <c r="Y852" s="4">
        <v>1</v>
      </c>
      <c r="Z852" s="4">
        <v>1.08</v>
      </c>
      <c r="AA852" s="5" t="s">
        <v>76</v>
      </c>
      <c r="AB852" s="3">
        <v>1016762</v>
      </c>
      <c r="AC852" s="3">
        <v>9090378</v>
      </c>
      <c r="AD852" s="2">
        <v>3837.0686814999999</v>
      </c>
      <c r="AE852" s="3">
        <v>274832068</v>
      </c>
      <c r="AF852" s="3">
        <v>20651471</v>
      </c>
      <c r="AG852" s="3">
        <v>0</v>
      </c>
      <c r="AH852" s="3">
        <v>21477530</v>
      </c>
      <c r="AI852" s="4">
        <v>1.04</v>
      </c>
      <c r="AJ852" s="3">
        <v>2016396281</v>
      </c>
      <c r="AK852" s="3">
        <v>1256210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5140</v>
      </c>
      <c r="AR852" s="3">
        <v>5432</v>
      </c>
      <c r="AS852" s="3">
        <v>23853800</v>
      </c>
      <c r="AT852" s="2">
        <v>4422.1109999999999</v>
      </c>
      <c r="AU852" s="2">
        <v>4422.1109999999999</v>
      </c>
      <c r="AV852" s="5" t="s">
        <v>1289</v>
      </c>
      <c r="AW852" s="3">
        <v>0</v>
      </c>
      <c r="AX852" s="3">
        <v>0</v>
      </c>
      <c r="AY852" s="3">
        <v>0</v>
      </c>
      <c r="AZ852" s="3">
        <v>0</v>
      </c>
      <c r="BA852" s="3">
        <f t="shared" si="340"/>
        <v>5710</v>
      </c>
      <c r="BB852" s="3">
        <f t="shared" si="326"/>
        <v>5140</v>
      </c>
      <c r="BC852" s="3">
        <f t="shared" si="327"/>
        <v>5432</v>
      </c>
      <c r="BD852" s="3">
        <f t="shared" si="328"/>
        <v>5710</v>
      </c>
      <c r="BE852" s="3">
        <f t="shared" si="329"/>
        <v>23853800.335999999</v>
      </c>
      <c r="BF852" s="3">
        <f t="shared" si="341"/>
        <v>23356573.335999999</v>
      </c>
      <c r="BG852" s="2">
        <f t="shared" si="330"/>
        <v>4421.9457063093469</v>
      </c>
      <c r="BH852" s="6">
        <f t="shared" si="331"/>
        <v>1.4999999999999999E-2</v>
      </c>
      <c r="BI852" s="3">
        <f t="shared" si="342"/>
        <v>10391541.978365898</v>
      </c>
      <c r="BJ852" s="3">
        <f t="shared" si="332"/>
        <v>2272880093.0430045</v>
      </c>
      <c r="BK852" s="3">
        <f t="shared" si="343"/>
        <v>0</v>
      </c>
      <c r="BL852" s="3">
        <f t="shared" si="344"/>
        <v>0</v>
      </c>
      <c r="BM852" s="3">
        <f t="shared" si="333"/>
        <v>0</v>
      </c>
      <c r="BN852" s="3">
        <f t="shared" si="334"/>
        <v>0</v>
      </c>
      <c r="BO852" s="3">
        <f t="shared" si="345"/>
        <v>0</v>
      </c>
      <c r="BP852" s="3">
        <f t="shared" si="346"/>
        <v>0</v>
      </c>
      <c r="BQ852" s="3">
        <f t="shared" si="335"/>
        <v>1412811653.1658363</v>
      </c>
      <c r="BR852" s="3">
        <f t="shared" si="347"/>
        <v>603584627.83416367</v>
      </c>
      <c r="BS852" s="3">
        <f t="shared" si="348"/>
        <v>0</v>
      </c>
      <c r="BT852" s="3">
        <f t="shared" si="336"/>
        <v>0</v>
      </c>
      <c r="BU852" s="3">
        <f t="shared" si="337"/>
        <v>0</v>
      </c>
      <c r="BV852" s="3">
        <f t="shared" si="338"/>
        <v>0</v>
      </c>
      <c r="BW852" s="3">
        <f t="shared" si="349"/>
        <v>0</v>
      </c>
      <c r="BX852" s="3">
        <f t="shared" si="339"/>
        <v>0</v>
      </c>
      <c r="BY852" s="3">
        <f t="shared" si="350"/>
        <v>3689837.5260000005</v>
      </c>
    </row>
    <row r="853" spans="1:77" x14ac:dyDescent="0.25">
      <c r="A853">
        <v>117904</v>
      </c>
      <c r="B853" t="s">
        <v>908</v>
      </c>
      <c r="C853" s="37">
        <v>42779.493055555555</v>
      </c>
      <c r="D853" s="5" t="s">
        <v>75</v>
      </c>
      <c r="E853" s="2">
        <v>566</v>
      </c>
      <c r="F853" s="2">
        <v>59</v>
      </c>
      <c r="G853" s="2">
        <v>25</v>
      </c>
      <c r="H853" s="2">
        <v>0</v>
      </c>
      <c r="I853" s="2">
        <v>0</v>
      </c>
      <c r="J853" s="2">
        <v>0</v>
      </c>
      <c r="K853" s="2">
        <v>0</v>
      </c>
      <c r="L853" s="2">
        <v>40</v>
      </c>
      <c r="M853" s="2">
        <v>30</v>
      </c>
      <c r="N853" s="2">
        <v>295</v>
      </c>
      <c r="O853" s="2">
        <v>0</v>
      </c>
      <c r="P853" s="2">
        <v>5</v>
      </c>
      <c r="Q853" s="2">
        <v>0</v>
      </c>
      <c r="R853" s="3">
        <v>56375</v>
      </c>
      <c r="S853" s="3">
        <v>0</v>
      </c>
      <c r="T853" s="3">
        <v>0</v>
      </c>
      <c r="U853" s="3">
        <v>0</v>
      </c>
      <c r="V853" s="3">
        <v>0</v>
      </c>
      <c r="W853" s="3">
        <v>47497</v>
      </c>
      <c r="X853" s="3">
        <v>3599</v>
      </c>
      <c r="Y853" s="4">
        <v>0.95</v>
      </c>
      <c r="Z853" s="4">
        <v>1.06</v>
      </c>
      <c r="AA853" s="5" t="s">
        <v>76</v>
      </c>
      <c r="AB853" s="3">
        <v>2262833</v>
      </c>
      <c r="AC853" s="3">
        <v>3141160</v>
      </c>
      <c r="AD853" s="2">
        <v>1250.1928341</v>
      </c>
      <c r="AE853" s="3">
        <v>690635754</v>
      </c>
      <c r="AF853" s="3">
        <v>9104151</v>
      </c>
      <c r="AG853" s="3">
        <v>0</v>
      </c>
      <c r="AH853" s="3">
        <v>9679150</v>
      </c>
      <c r="AI853" s="4">
        <v>1.01</v>
      </c>
      <c r="AJ853" s="3">
        <v>920551318</v>
      </c>
      <c r="AK853" s="3">
        <v>226350</v>
      </c>
      <c r="AL853" s="3">
        <v>0</v>
      </c>
      <c r="AM853" s="3">
        <v>0</v>
      </c>
      <c r="AN853" s="3">
        <v>227692</v>
      </c>
      <c r="AO853" s="3">
        <v>0</v>
      </c>
      <c r="AP853" s="3">
        <v>0</v>
      </c>
      <c r="AQ853" s="3">
        <v>4883</v>
      </c>
      <c r="AR853" s="3">
        <v>5091</v>
      </c>
      <c r="AS853" s="3">
        <v>5642684</v>
      </c>
      <c r="AT853" s="2">
        <v>1111.133</v>
      </c>
      <c r="AU853" s="2">
        <v>1108.742</v>
      </c>
      <c r="AV853" s="5" t="s">
        <v>1666</v>
      </c>
      <c r="AW853" s="3">
        <v>3790996</v>
      </c>
      <c r="AX853" s="3">
        <v>0</v>
      </c>
      <c r="AY853" s="3">
        <v>54048</v>
      </c>
      <c r="AZ853" s="3">
        <v>0</v>
      </c>
      <c r="BA853" s="3">
        <f t="shared" si="340"/>
        <v>7197</v>
      </c>
      <c r="BB853" s="3">
        <f t="shared" si="326"/>
        <v>4883</v>
      </c>
      <c r="BC853" s="3">
        <f t="shared" si="327"/>
        <v>5091</v>
      </c>
      <c r="BD853" s="3">
        <f t="shared" si="328"/>
        <v>7197</v>
      </c>
      <c r="BE853" s="3">
        <f t="shared" si="329"/>
        <v>5642683.2000000002</v>
      </c>
      <c r="BF853" s="3">
        <f t="shared" si="341"/>
        <v>5538811.2000000002</v>
      </c>
      <c r="BG853" s="2">
        <f t="shared" si="330"/>
        <v>1111.1331599981706</v>
      </c>
      <c r="BH853" s="6">
        <f t="shared" si="331"/>
        <v>1.4999999999999999E-2</v>
      </c>
      <c r="BI853" s="3">
        <f t="shared" si="342"/>
        <v>4576553.7240647823</v>
      </c>
      <c r="BJ853" s="3">
        <f t="shared" si="332"/>
        <v>571122444.23905969</v>
      </c>
      <c r="BK853" s="3">
        <f t="shared" si="343"/>
        <v>349428873.76094031</v>
      </c>
      <c r="BL853" s="3">
        <f t="shared" si="344"/>
        <v>3455813.0201705261</v>
      </c>
      <c r="BM853" s="3">
        <f t="shared" si="333"/>
        <v>5083.4033067996752</v>
      </c>
      <c r="BN853" s="3">
        <f t="shared" si="334"/>
        <v>54048</v>
      </c>
      <c r="BO853" s="3">
        <f t="shared" si="345"/>
        <v>81294.429592336877</v>
      </c>
      <c r="BP853" s="3">
        <f t="shared" si="346"/>
        <v>3401765.0201705256</v>
      </c>
      <c r="BQ853" s="3">
        <f t="shared" si="335"/>
        <v>355007044.61941552</v>
      </c>
      <c r="BR853" s="3">
        <f t="shared" si="347"/>
        <v>565544273.38058448</v>
      </c>
      <c r="BS853" s="3">
        <f t="shared" si="348"/>
        <v>0</v>
      </c>
      <c r="BT853" s="3">
        <f t="shared" si="336"/>
        <v>0</v>
      </c>
      <c r="BU853" s="3">
        <f t="shared" si="337"/>
        <v>0</v>
      </c>
      <c r="BV853" s="3">
        <f t="shared" si="338"/>
        <v>0</v>
      </c>
      <c r="BW853" s="3">
        <f t="shared" si="349"/>
        <v>0</v>
      </c>
      <c r="BX853" s="3">
        <f t="shared" si="339"/>
        <v>3401765.0201705256</v>
      </c>
      <c r="BY853" s="3">
        <f t="shared" si="350"/>
        <v>0</v>
      </c>
    </row>
    <row r="854" spans="1:77" x14ac:dyDescent="0.25">
      <c r="A854">
        <v>31909</v>
      </c>
      <c r="B854" t="s">
        <v>909</v>
      </c>
      <c r="C854" s="37">
        <v>42779.493055555555</v>
      </c>
      <c r="D854" s="5" t="s">
        <v>75</v>
      </c>
      <c r="E854" s="2">
        <v>2152.569</v>
      </c>
      <c r="F854" s="2">
        <v>200.155</v>
      </c>
      <c r="G854" s="2">
        <v>44.5</v>
      </c>
      <c r="H854" s="2">
        <v>0</v>
      </c>
      <c r="I854" s="2">
        <v>0</v>
      </c>
      <c r="J854" s="2">
        <v>0</v>
      </c>
      <c r="K854" s="2">
        <v>0</v>
      </c>
      <c r="L854" s="2">
        <v>169</v>
      </c>
      <c r="M854" s="2">
        <v>119.3</v>
      </c>
      <c r="N854" s="2">
        <v>2261</v>
      </c>
      <c r="O854" s="2">
        <v>1.31</v>
      </c>
      <c r="P854" s="2">
        <v>671</v>
      </c>
      <c r="Q854" s="2">
        <v>0</v>
      </c>
      <c r="R854" s="3">
        <v>163900</v>
      </c>
      <c r="S854" s="3">
        <v>0</v>
      </c>
      <c r="T854" s="3">
        <v>0</v>
      </c>
      <c r="U854" s="3">
        <v>0</v>
      </c>
      <c r="V854" s="3">
        <v>0</v>
      </c>
      <c r="W854" s="3">
        <v>198774</v>
      </c>
      <c r="X854" s="3">
        <v>348585</v>
      </c>
      <c r="Y854" s="4">
        <v>0.85829999999999995</v>
      </c>
      <c r="Z854" s="4">
        <v>1.1399999999999999</v>
      </c>
      <c r="AA854" s="5" t="s">
        <v>76</v>
      </c>
      <c r="AB854" s="3">
        <v>496644</v>
      </c>
      <c r="AC854" s="3">
        <v>6420495</v>
      </c>
      <c r="AD854" s="2">
        <v>2731.9522078999998</v>
      </c>
      <c r="AE854" s="3">
        <v>849419677</v>
      </c>
      <c r="AF854" s="3">
        <v>32172969</v>
      </c>
      <c r="AG854" s="3">
        <v>3212424</v>
      </c>
      <c r="AH854" s="3">
        <v>37634465</v>
      </c>
      <c r="AI854" s="4">
        <v>1.004</v>
      </c>
      <c r="AJ854" s="3">
        <v>3528572016</v>
      </c>
      <c r="AK854" s="3">
        <v>912328</v>
      </c>
      <c r="AL854" s="3">
        <v>0</v>
      </c>
      <c r="AM854" s="3">
        <v>0</v>
      </c>
      <c r="AN854" s="3">
        <v>439979</v>
      </c>
      <c r="AO854" s="3">
        <v>0</v>
      </c>
      <c r="AP854" s="3">
        <v>0</v>
      </c>
      <c r="AQ854" s="3">
        <v>4412</v>
      </c>
      <c r="AR854" s="3">
        <v>4850</v>
      </c>
      <c r="AS854" s="3">
        <v>16813146</v>
      </c>
      <c r="AT854" s="2">
        <v>3560.355</v>
      </c>
      <c r="AU854" s="2">
        <v>3503.35</v>
      </c>
      <c r="AV854" s="5" t="s">
        <v>1376</v>
      </c>
      <c r="AW854" s="3">
        <v>14365807</v>
      </c>
      <c r="AX854" s="3">
        <v>1955401</v>
      </c>
      <c r="AY854" s="3">
        <v>268926</v>
      </c>
      <c r="AZ854" s="3">
        <v>82479</v>
      </c>
      <c r="BA854" s="3">
        <f t="shared" si="340"/>
        <v>5195</v>
      </c>
      <c r="BB854" s="3">
        <f t="shared" si="326"/>
        <v>4412</v>
      </c>
      <c r="BC854" s="3">
        <f t="shared" si="327"/>
        <v>4850</v>
      </c>
      <c r="BD854" s="3">
        <f t="shared" si="328"/>
        <v>5195</v>
      </c>
      <c r="BE854" s="3">
        <f t="shared" si="329"/>
        <v>16813145.934500001</v>
      </c>
      <c r="BF854" s="3">
        <f t="shared" si="341"/>
        <v>16450471.934500001</v>
      </c>
      <c r="BG854" s="2">
        <f t="shared" si="330"/>
        <v>3560.2123322835332</v>
      </c>
      <c r="BH854" s="6">
        <f t="shared" si="331"/>
        <v>1.4999999999999999E-2</v>
      </c>
      <c r="BI854" s="3">
        <f t="shared" si="342"/>
        <v>8101915.9171178993</v>
      </c>
      <c r="BJ854" s="3">
        <f t="shared" si="332"/>
        <v>1829949138.793736</v>
      </c>
      <c r="BK854" s="3">
        <f t="shared" si="343"/>
        <v>1698622877.206264</v>
      </c>
      <c r="BL854" s="3">
        <f t="shared" si="344"/>
        <v>15487778.320307333</v>
      </c>
      <c r="BM854" s="3">
        <f t="shared" si="333"/>
        <v>4686.5717891018949</v>
      </c>
      <c r="BN854" s="3">
        <f t="shared" si="334"/>
        <v>264377.10151070257</v>
      </c>
      <c r="BO854" s="3">
        <f t="shared" si="345"/>
        <v>181065.34044234455</v>
      </c>
      <c r="BP854" s="3">
        <f t="shared" si="346"/>
        <v>15223401.218796631</v>
      </c>
      <c r="BQ854" s="3">
        <f t="shared" si="335"/>
        <v>1137487840.1645889</v>
      </c>
      <c r="BR854" s="3">
        <f t="shared" si="347"/>
        <v>2391084175.8354111</v>
      </c>
      <c r="BS854" s="3">
        <f t="shared" si="348"/>
        <v>2176851.1901257155</v>
      </c>
      <c r="BT854" s="3">
        <f t="shared" si="336"/>
        <v>290.87388987556943</v>
      </c>
      <c r="BU854" s="3">
        <f t="shared" si="337"/>
        <v>82479</v>
      </c>
      <c r="BV854" s="3">
        <f t="shared" si="338"/>
        <v>25449.247379504988</v>
      </c>
      <c r="BW854" s="3">
        <f t="shared" si="349"/>
        <v>2068922.9427462104</v>
      </c>
      <c r="BX854" s="3">
        <f t="shared" si="339"/>
        <v>17292324.16154284</v>
      </c>
      <c r="BY854" s="3">
        <f t="shared" si="350"/>
        <v>0</v>
      </c>
    </row>
    <row r="855" spans="1:77" x14ac:dyDescent="0.25">
      <c r="A855">
        <v>61906</v>
      </c>
      <c r="B855" t="s">
        <v>910</v>
      </c>
      <c r="C855" s="37">
        <v>42779.493055555555</v>
      </c>
      <c r="D855" s="5" t="s">
        <v>75</v>
      </c>
      <c r="E855" s="2">
        <v>1097.277</v>
      </c>
      <c r="F855" s="2">
        <v>104.83</v>
      </c>
      <c r="G855" s="2">
        <v>17.039000000000001</v>
      </c>
      <c r="H855" s="2">
        <v>0</v>
      </c>
      <c r="I855" s="2">
        <v>0</v>
      </c>
      <c r="J855" s="2">
        <v>0</v>
      </c>
      <c r="K855" s="2">
        <v>0</v>
      </c>
      <c r="L855" s="2">
        <v>96.703000000000003</v>
      </c>
      <c r="M855" s="2">
        <v>61.415999999999997</v>
      </c>
      <c r="N855" s="2">
        <v>566.74099999999999</v>
      </c>
      <c r="O855" s="2">
        <v>0</v>
      </c>
      <c r="P855" s="2">
        <v>54.637</v>
      </c>
      <c r="Q855" s="2">
        <v>0</v>
      </c>
      <c r="R855" s="3">
        <v>100638</v>
      </c>
      <c r="S855" s="3">
        <v>0</v>
      </c>
      <c r="T855" s="3">
        <v>-7936</v>
      </c>
      <c r="U855" s="3">
        <v>-307</v>
      </c>
      <c r="V855" s="3">
        <v>0</v>
      </c>
      <c r="W855" s="3">
        <v>82270</v>
      </c>
      <c r="X855" s="3">
        <v>33181</v>
      </c>
      <c r="Y855" s="4">
        <v>1</v>
      </c>
      <c r="Z855" s="4">
        <v>1.07</v>
      </c>
      <c r="AA855" s="5" t="s">
        <v>75</v>
      </c>
      <c r="AB855" s="3">
        <v>13529</v>
      </c>
      <c r="AC855" s="3">
        <v>1389534</v>
      </c>
      <c r="AD855" s="2">
        <v>573.19148010000004</v>
      </c>
      <c r="AE855" s="3">
        <v>48614520</v>
      </c>
      <c r="AF855" s="3">
        <v>7146731</v>
      </c>
      <c r="AG855" s="3">
        <v>0</v>
      </c>
      <c r="AH855" s="3">
        <v>7432600</v>
      </c>
      <c r="AI855" s="4">
        <v>1.04</v>
      </c>
      <c r="AJ855" s="3">
        <v>706232230</v>
      </c>
      <c r="AK855" s="3">
        <v>472052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5140</v>
      </c>
      <c r="AR855" s="3">
        <v>5395</v>
      </c>
      <c r="AS855" s="3">
        <v>9148014</v>
      </c>
      <c r="AT855" s="2">
        <v>1704.53</v>
      </c>
      <c r="AU855" s="2">
        <v>1704.53</v>
      </c>
      <c r="AV855" s="5" t="s">
        <v>1464</v>
      </c>
      <c r="AW855" s="3">
        <v>0</v>
      </c>
      <c r="AX855" s="3">
        <v>0</v>
      </c>
      <c r="AY855" s="3">
        <v>0</v>
      </c>
      <c r="AZ855" s="3">
        <v>0</v>
      </c>
      <c r="BA855" s="3">
        <f t="shared" si="340"/>
        <v>6073</v>
      </c>
      <c r="BB855" s="3">
        <f t="shared" si="326"/>
        <v>5140</v>
      </c>
      <c r="BC855" s="3">
        <f t="shared" si="327"/>
        <v>5395</v>
      </c>
      <c r="BD855" s="3">
        <f t="shared" si="328"/>
        <v>6073</v>
      </c>
      <c r="BE855" s="3">
        <f t="shared" si="329"/>
        <v>9148013.016210001</v>
      </c>
      <c r="BF855" s="3">
        <f t="shared" si="341"/>
        <v>8973041.016210001</v>
      </c>
      <c r="BG855" s="2">
        <f t="shared" si="330"/>
        <v>1704.4710498222587</v>
      </c>
      <c r="BH855" s="6">
        <f t="shared" si="331"/>
        <v>1.4999999999999999E-2</v>
      </c>
      <c r="BI855" s="3">
        <f t="shared" si="342"/>
        <v>3700166.79180679</v>
      </c>
      <c r="BJ855" s="3">
        <f t="shared" si="332"/>
        <v>876098119.60864091</v>
      </c>
      <c r="BK855" s="3">
        <f t="shared" si="343"/>
        <v>0</v>
      </c>
      <c r="BL855" s="3">
        <f t="shared" si="344"/>
        <v>0</v>
      </c>
      <c r="BM855" s="3">
        <f t="shared" si="333"/>
        <v>0</v>
      </c>
      <c r="BN855" s="3">
        <f t="shared" si="334"/>
        <v>0</v>
      </c>
      <c r="BO855" s="3">
        <f t="shared" si="345"/>
        <v>0</v>
      </c>
      <c r="BP855" s="3">
        <f t="shared" si="346"/>
        <v>0</v>
      </c>
      <c r="BQ855" s="3">
        <f t="shared" si="335"/>
        <v>544578500.4182117</v>
      </c>
      <c r="BR855" s="3">
        <f t="shared" si="347"/>
        <v>161653729.5817883</v>
      </c>
      <c r="BS855" s="3">
        <f t="shared" si="348"/>
        <v>0</v>
      </c>
      <c r="BT855" s="3">
        <f t="shared" si="336"/>
        <v>0</v>
      </c>
      <c r="BU855" s="3">
        <f t="shared" si="337"/>
        <v>0</v>
      </c>
      <c r="BV855" s="3">
        <f t="shared" si="338"/>
        <v>0</v>
      </c>
      <c r="BW855" s="3">
        <f t="shared" si="349"/>
        <v>0</v>
      </c>
      <c r="BX855" s="3">
        <f t="shared" si="339"/>
        <v>0</v>
      </c>
      <c r="BY855" s="3">
        <f t="shared" si="350"/>
        <v>2085690.7162100011</v>
      </c>
    </row>
    <row r="856" spans="1:77" x14ac:dyDescent="0.25">
      <c r="A856">
        <v>184901</v>
      </c>
      <c r="B856" t="s">
        <v>911</v>
      </c>
      <c r="C856" s="37">
        <v>42779.493055555555</v>
      </c>
      <c r="D856" s="5" t="s">
        <v>75</v>
      </c>
      <c r="E856" s="2">
        <v>424.19099999999997</v>
      </c>
      <c r="F856" s="2">
        <v>54.405000000000001</v>
      </c>
      <c r="G856" s="2">
        <v>0.13900000000000001</v>
      </c>
      <c r="H856" s="2">
        <v>0</v>
      </c>
      <c r="I856" s="2">
        <v>0</v>
      </c>
      <c r="J856" s="2">
        <v>0</v>
      </c>
      <c r="K856" s="2">
        <v>0</v>
      </c>
      <c r="L856" s="2">
        <v>35.765999999999998</v>
      </c>
      <c r="M856" s="2">
        <v>23.879000000000001</v>
      </c>
      <c r="N856" s="2">
        <v>319.452</v>
      </c>
      <c r="O856" s="2">
        <v>3.1E-2</v>
      </c>
      <c r="P856" s="2">
        <v>24.536000000000001</v>
      </c>
      <c r="Q856" s="2">
        <v>0</v>
      </c>
      <c r="R856" s="3">
        <v>40889</v>
      </c>
      <c r="S856" s="3">
        <v>0</v>
      </c>
      <c r="T856" s="3">
        <v>-2034</v>
      </c>
      <c r="U856" s="3">
        <v>-79</v>
      </c>
      <c r="V856" s="3">
        <v>0</v>
      </c>
      <c r="W856" s="3">
        <v>44271</v>
      </c>
      <c r="X856" s="3">
        <v>17359</v>
      </c>
      <c r="Y856" s="4">
        <v>1</v>
      </c>
      <c r="Z856" s="4">
        <v>1.0900000000000001</v>
      </c>
      <c r="AA856" s="5" t="s">
        <v>75</v>
      </c>
      <c r="AB856" s="3">
        <v>102748</v>
      </c>
      <c r="AC856" s="3">
        <v>1054910</v>
      </c>
      <c r="AD856" s="2">
        <v>452.08077930000002</v>
      </c>
      <c r="AE856" s="3">
        <v>37600884</v>
      </c>
      <c r="AF856" s="3">
        <v>1824244</v>
      </c>
      <c r="AG856" s="3">
        <v>200667</v>
      </c>
      <c r="AH856" s="3">
        <v>2134366</v>
      </c>
      <c r="AI856" s="4">
        <v>1.17</v>
      </c>
      <c r="AJ856" s="3">
        <v>180929312</v>
      </c>
      <c r="AK856" s="3">
        <v>186148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5140</v>
      </c>
      <c r="AR856" s="3">
        <v>5468</v>
      </c>
      <c r="AS856" s="3">
        <v>4301991</v>
      </c>
      <c r="AT856" s="2">
        <v>796.18799999999999</v>
      </c>
      <c r="AV856" s="5" t="s">
        <v>1836</v>
      </c>
      <c r="BA856" s="3">
        <f t="shared" si="340"/>
        <v>7075</v>
      </c>
      <c r="BB856" s="3">
        <f t="shared" si="326"/>
        <v>5140</v>
      </c>
      <c r="BC856" s="3">
        <f t="shared" si="327"/>
        <v>5468</v>
      </c>
      <c r="BD856" s="3">
        <f t="shared" si="328"/>
        <v>7075</v>
      </c>
      <c r="BE856" s="3">
        <f t="shared" si="329"/>
        <v>4301991.1192500005</v>
      </c>
      <c r="BF856" s="3">
        <f t="shared" si="341"/>
        <v>4218865.1192500005</v>
      </c>
      <c r="BG856" s="2">
        <f t="shared" si="330"/>
        <v>796.17315717702434</v>
      </c>
      <c r="BH856" s="6">
        <f t="shared" si="331"/>
        <v>1.4999999999999999E-2</v>
      </c>
      <c r="BI856" s="3">
        <f t="shared" si="342"/>
        <v>1852638.5775191553</v>
      </c>
      <c r="BJ856" s="3">
        <f t="shared" si="332"/>
        <v>409233002.7889905</v>
      </c>
      <c r="BK856" s="3">
        <f t="shared" si="343"/>
        <v>0</v>
      </c>
      <c r="BL856" s="3">
        <f t="shared" si="344"/>
        <v>0</v>
      </c>
      <c r="BM856" s="3">
        <f t="shared" si="333"/>
        <v>0</v>
      </c>
      <c r="BN856" s="3">
        <f t="shared" si="334"/>
        <v>0</v>
      </c>
      <c r="BO856" s="3">
        <f t="shared" si="345"/>
        <v>0</v>
      </c>
      <c r="BP856" s="3">
        <f t="shared" si="346"/>
        <v>0</v>
      </c>
      <c r="BQ856" s="3">
        <f t="shared" si="335"/>
        <v>254377323.71805927</v>
      </c>
      <c r="BR856" s="3">
        <f t="shared" si="347"/>
        <v>0</v>
      </c>
      <c r="BS856" s="3">
        <f t="shared" si="348"/>
        <v>0</v>
      </c>
      <c r="BT856" s="3">
        <f t="shared" si="336"/>
        <v>0</v>
      </c>
      <c r="BU856" s="3">
        <f t="shared" si="337"/>
        <v>0</v>
      </c>
      <c r="BV856" s="3">
        <f t="shared" si="338"/>
        <v>0</v>
      </c>
      <c r="BW856" s="3">
        <f t="shared" si="349"/>
        <v>0</v>
      </c>
      <c r="BX856" s="3">
        <f t="shared" si="339"/>
        <v>0</v>
      </c>
      <c r="BY856" s="3">
        <f t="shared" si="350"/>
        <v>2492697.9992500003</v>
      </c>
    </row>
    <row r="857" spans="1:77" x14ac:dyDescent="0.25">
      <c r="A857">
        <v>15801</v>
      </c>
      <c r="B857" t="s">
        <v>912</v>
      </c>
      <c r="C857" s="37">
        <v>42776.52847222222</v>
      </c>
      <c r="D857" s="5" t="s">
        <v>76</v>
      </c>
      <c r="E857" s="2">
        <v>184.05600000000001</v>
      </c>
      <c r="F857" s="2">
        <v>6.6980000000000004</v>
      </c>
      <c r="G857" s="2">
        <v>22.32</v>
      </c>
      <c r="H857" s="2">
        <v>0</v>
      </c>
      <c r="I857" s="2">
        <v>0</v>
      </c>
      <c r="J857" s="2">
        <v>0</v>
      </c>
      <c r="K857" s="2">
        <v>0</v>
      </c>
      <c r="L857" s="2">
        <v>30.721</v>
      </c>
      <c r="M857" s="2">
        <v>0</v>
      </c>
      <c r="N857" s="2">
        <v>305</v>
      </c>
      <c r="O857" s="2">
        <v>1.2609999999999999</v>
      </c>
      <c r="P857" s="2">
        <v>0</v>
      </c>
      <c r="Q857" s="2">
        <v>0</v>
      </c>
      <c r="R857" s="3">
        <v>59670</v>
      </c>
      <c r="S857" s="3">
        <v>0</v>
      </c>
      <c r="T857" s="3">
        <v>0</v>
      </c>
      <c r="U857" s="3">
        <v>0</v>
      </c>
      <c r="V857" s="3">
        <v>0</v>
      </c>
      <c r="W857" s="3">
        <v>22439</v>
      </c>
      <c r="X857" s="3">
        <v>4</v>
      </c>
      <c r="Y857" s="4">
        <v>0</v>
      </c>
      <c r="Z857" s="4">
        <v>1</v>
      </c>
      <c r="AA857" s="5" t="s">
        <v>75</v>
      </c>
      <c r="AB857" s="3">
        <v>0</v>
      </c>
      <c r="AC857" s="3">
        <v>0</v>
      </c>
      <c r="AD857" s="2">
        <v>0</v>
      </c>
      <c r="AE857" s="3">
        <v>0</v>
      </c>
      <c r="AF857" s="3">
        <v>0</v>
      </c>
      <c r="AG857" s="3">
        <v>0</v>
      </c>
      <c r="AH857" s="3">
        <v>0</v>
      </c>
      <c r="AI857" s="4">
        <v>0</v>
      </c>
      <c r="AJ857" s="3">
        <v>0</v>
      </c>
      <c r="AK857" s="3">
        <v>93710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5050</v>
      </c>
      <c r="AR857" s="3">
        <v>5334</v>
      </c>
      <c r="AS857" s="3">
        <v>2156204</v>
      </c>
      <c r="AT857" s="2">
        <v>399.78899999999999</v>
      </c>
      <c r="AV857" s="5" t="s">
        <v>2031</v>
      </c>
      <c r="AX857" s="3">
        <v>0</v>
      </c>
      <c r="AZ857" s="3">
        <v>0</v>
      </c>
      <c r="BA857" s="3">
        <f t="shared" si="340"/>
        <v>6465</v>
      </c>
      <c r="BB857" s="3">
        <f t="shared" si="326"/>
        <v>5050</v>
      </c>
      <c r="BC857" s="3">
        <f t="shared" si="327"/>
        <v>5335</v>
      </c>
      <c r="BD857" s="3">
        <f t="shared" si="328"/>
        <v>6465</v>
      </c>
      <c r="BE857" s="3">
        <f t="shared" si="329"/>
        <v>2156203.6973999999</v>
      </c>
      <c r="BF857" s="3">
        <f t="shared" si="341"/>
        <v>2074094.6973999999</v>
      </c>
      <c r="BG857" s="2">
        <f t="shared" si="330"/>
        <v>399.74154300479745</v>
      </c>
      <c r="BH857" s="6">
        <f t="shared" si="331"/>
        <v>1.4999999999999999E-2</v>
      </c>
      <c r="BI857" s="3">
        <f t="shared" si="342"/>
        <v>0</v>
      </c>
      <c r="BJ857" s="3">
        <f t="shared" si="332"/>
        <v>205467153.1044659</v>
      </c>
      <c r="BK857" s="3">
        <f t="shared" si="343"/>
        <v>0</v>
      </c>
      <c r="BL857" s="3">
        <f t="shared" si="344"/>
        <v>0</v>
      </c>
      <c r="BM857" s="3">
        <f t="shared" si="333"/>
        <v>0</v>
      </c>
      <c r="BN857" s="3">
        <f t="shared" si="334"/>
        <v>0</v>
      </c>
      <c r="BO857" s="3">
        <f t="shared" si="345"/>
        <v>0</v>
      </c>
      <c r="BP857" s="3">
        <f t="shared" si="346"/>
        <v>0</v>
      </c>
      <c r="BQ857" s="3">
        <f t="shared" si="335"/>
        <v>127717422.99003279</v>
      </c>
      <c r="BR857" s="3">
        <f t="shared" si="347"/>
        <v>0</v>
      </c>
      <c r="BS857" s="3">
        <f t="shared" si="348"/>
        <v>0</v>
      </c>
      <c r="BT857" s="3">
        <f t="shared" si="336"/>
        <v>0</v>
      </c>
      <c r="BU857" s="3">
        <f t="shared" si="337"/>
        <v>0</v>
      </c>
      <c r="BV857" s="3">
        <f t="shared" si="338"/>
        <v>0</v>
      </c>
      <c r="BW857" s="3">
        <f t="shared" si="349"/>
        <v>0</v>
      </c>
      <c r="BX857" s="3">
        <f t="shared" si="339"/>
        <v>0</v>
      </c>
      <c r="BY857" s="3">
        <f t="shared" si="350"/>
        <v>2156203.6973999999</v>
      </c>
    </row>
    <row r="858" spans="1:77" x14ac:dyDescent="0.25">
      <c r="A858">
        <v>178908</v>
      </c>
      <c r="B858" t="s">
        <v>913</v>
      </c>
      <c r="C858" s="37">
        <v>42779.493055555555</v>
      </c>
      <c r="D858" s="5" t="s">
        <v>75</v>
      </c>
      <c r="E858" s="2">
        <v>425.75099999999998</v>
      </c>
      <c r="F858" s="2">
        <v>19.748999999999999</v>
      </c>
      <c r="G858" s="2">
        <v>9.5559999999999992</v>
      </c>
      <c r="H858" s="2">
        <v>0</v>
      </c>
      <c r="I858" s="2">
        <v>0</v>
      </c>
      <c r="J858" s="2">
        <v>0</v>
      </c>
      <c r="K858" s="2">
        <v>0</v>
      </c>
      <c r="L858" s="2">
        <v>32.299999999999997</v>
      </c>
      <c r="M858" s="2">
        <v>23.209</v>
      </c>
      <c r="N858" s="2">
        <v>186.82400000000001</v>
      </c>
      <c r="O858" s="2">
        <v>0</v>
      </c>
      <c r="P858" s="2">
        <v>7.66</v>
      </c>
      <c r="Q858" s="2">
        <v>0</v>
      </c>
      <c r="R858" s="3">
        <v>43251</v>
      </c>
      <c r="S858" s="3">
        <v>0</v>
      </c>
      <c r="T858" s="3">
        <v>0</v>
      </c>
      <c r="U858" s="3">
        <v>0</v>
      </c>
      <c r="V858" s="3">
        <v>0</v>
      </c>
      <c r="W858" s="3">
        <v>25243</v>
      </c>
      <c r="X858" s="3">
        <v>5203</v>
      </c>
      <c r="Y858" s="4">
        <v>0.97330000000000005</v>
      </c>
      <c r="Z858" s="4">
        <v>1.07</v>
      </c>
      <c r="AA858" s="5" t="s">
        <v>75</v>
      </c>
      <c r="AB858" s="3">
        <v>1072009</v>
      </c>
      <c r="AC858" s="3">
        <v>1501927</v>
      </c>
      <c r="AD858" s="2">
        <v>647.1703129</v>
      </c>
      <c r="AE858" s="3">
        <v>348789017</v>
      </c>
      <c r="AF858" s="3">
        <v>20901010</v>
      </c>
      <c r="AG858" s="3">
        <v>2147</v>
      </c>
      <c r="AH858" s="3">
        <v>22191620</v>
      </c>
      <c r="AI858" s="4">
        <v>1.0334000000000001</v>
      </c>
      <c r="AJ858" s="3">
        <v>2141102281</v>
      </c>
      <c r="AK858" s="3">
        <v>191252</v>
      </c>
      <c r="AL858" s="3">
        <v>0</v>
      </c>
      <c r="AM858" s="3">
        <v>0</v>
      </c>
      <c r="AN858" s="3">
        <v>317248</v>
      </c>
      <c r="AO858" s="3">
        <v>0</v>
      </c>
      <c r="AP858" s="3">
        <v>0</v>
      </c>
      <c r="AQ858" s="3">
        <v>5003</v>
      </c>
      <c r="AR858" s="3">
        <v>5251</v>
      </c>
      <c r="AS858" s="3">
        <v>3739791</v>
      </c>
      <c r="AT858" s="2">
        <v>716.50800000000004</v>
      </c>
      <c r="AU858" s="2">
        <v>797.69799999999998</v>
      </c>
      <c r="AV858" s="5" t="s">
        <v>1820</v>
      </c>
      <c r="AW858" s="3">
        <v>18430458</v>
      </c>
      <c r="AX858" s="3">
        <v>399867</v>
      </c>
      <c r="AY858" s="3">
        <v>269430</v>
      </c>
      <c r="AZ858" s="3">
        <v>16913</v>
      </c>
      <c r="BA858" s="3">
        <f t="shared" si="340"/>
        <v>6792</v>
      </c>
      <c r="BB858" s="3">
        <f t="shared" si="326"/>
        <v>5003</v>
      </c>
      <c r="BC858" s="3">
        <f t="shared" si="327"/>
        <v>5251</v>
      </c>
      <c r="BD858" s="3">
        <f t="shared" si="328"/>
        <v>6792</v>
      </c>
      <c r="BE858" s="3">
        <f t="shared" si="329"/>
        <v>3739790.6041599996</v>
      </c>
      <c r="BF858" s="3">
        <f t="shared" si="341"/>
        <v>3671296.6041599996</v>
      </c>
      <c r="BG858" s="2">
        <f t="shared" si="330"/>
        <v>716.49022353977898</v>
      </c>
      <c r="BH858" s="6">
        <f t="shared" si="331"/>
        <v>1.4999999999999999E-2</v>
      </c>
      <c r="BI858" s="3">
        <f t="shared" si="342"/>
        <v>2658384.2445198381</v>
      </c>
      <c r="BJ858" s="3">
        <f t="shared" si="332"/>
        <v>368275974.89944637</v>
      </c>
      <c r="BK858" s="3">
        <f t="shared" si="343"/>
        <v>1772826306.1005535</v>
      </c>
      <c r="BL858" s="3">
        <f t="shared" si="344"/>
        <v>17305973.974659797</v>
      </c>
      <c r="BM858" s="3">
        <f t="shared" si="333"/>
        <v>5017.5646606580758</v>
      </c>
      <c r="BN858" s="3">
        <f t="shared" si="334"/>
        <v>269430</v>
      </c>
      <c r="BO858" s="3">
        <f t="shared" si="345"/>
        <v>247403.55285070991</v>
      </c>
      <c r="BP858" s="3">
        <f t="shared" si="346"/>
        <v>17036543.974659797</v>
      </c>
      <c r="BQ858" s="3">
        <f t="shared" si="335"/>
        <v>228918626.42095938</v>
      </c>
      <c r="BR858" s="3">
        <f t="shared" si="347"/>
        <v>1912183654.5790405</v>
      </c>
      <c r="BS858" s="3">
        <f t="shared" si="348"/>
        <v>1917.4508115809156</v>
      </c>
      <c r="BT858" s="3">
        <f t="shared" si="336"/>
        <v>71.62</v>
      </c>
      <c r="BU858" s="3">
        <f t="shared" si="337"/>
        <v>16913</v>
      </c>
      <c r="BV858" s="3">
        <f t="shared" si="338"/>
        <v>27.411583069303742</v>
      </c>
      <c r="BW858" s="3">
        <f t="shared" si="349"/>
        <v>411699.94316169096</v>
      </c>
      <c r="BX858" s="3">
        <f t="shared" si="339"/>
        <v>17448243.917821489</v>
      </c>
      <c r="BY858" s="3">
        <f t="shared" si="350"/>
        <v>0</v>
      </c>
    </row>
    <row r="859" spans="1:77" x14ac:dyDescent="0.25">
      <c r="A859">
        <v>123907</v>
      </c>
      <c r="B859" t="s">
        <v>914</v>
      </c>
      <c r="C859" s="37">
        <v>42779.493055555555</v>
      </c>
      <c r="D859" s="5" t="s">
        <v>75</v>
      </c>
      <c r="E859" s="2">
        <v>7387.4530000000004</v>
      </c>
      <c r="F859" s="2">
        <v>629.45699999999999</v>
      </c>
      <c r="G859" s="2">
        <v>18.57</v>
      </c>
      <c r="H859" s="2">
        <v>0</v>
      </c>
      <c r="I859" s="2">
        <v>0</v>
      </c>
      <c r="J859" s="2">
        <v>0</v>
      </c>
      <c r="K859" s="2">
        <v>0</v>
      </c>
      <c r="L859" s="2">
        <v>450</v>
      </c>
      <c r="M859" s="2">
        <v>339.702</v>
      </c>
      <c r="N859" s="2">
        <v>7933.8450000000003</v>
      </c>
      <c r="O859" s="2">
        <v>0.152</v>
      </c>
      <c r="P859" s="2">
        <v>1133.135</v>
      </c>
      <c r="Q859" s="2">
        <v>0</v>
      </c>
      <c r="R859" s="3">
        <v>508085</v>
      </c>
      <c r="S859" s="3">
        <v>0</v>
      </c>
      <c r="T859" s="3">
        <v>-41837</v>
      </c>
      <c r="U859" s="3">
        <v>-1617</v>
      </c>
      <c r="V859" s="3">
        <v>0</v>
      </c>
      <c r="W859" s="3">
        <v>430691</v>
      </c>
      <c r="X859" s="3">
        <v>640335</v>
      </c>
      <c r="Y859" s="4">
        <v>1</v>
      </c>
      <c r="Z859" s="4">
        <v>1.1399999999999999</v>
      </c>
      <c r="AA859" s="5" t="s">
        <v>75</v>
      </c>
      <c r="AB859" s="3">
        <v>13044858</v>
      </c>
      <c r="AC859" s="3">
        <v>33615751</v>
      </c>
      <c r="AD859" s="2">
        <v>14149.4205582</v>
      </c>
      <c r="AE859" s="3">
        <v>2721854092</v>
      </c>
      <c r="AF859" s="3">
        <v>42225269</v>
      </c>
      <c r="AG859" s="3">
        <v>0</v>
      </c>
      <c r="AH859" s="3">
        <v>43914280</v>
      </c>
      <c r="AI859" s="4">
        <v>1.04</v>
      </c>
      <c r="AJ859" s="3">
        <v>3723154483</v>
      </c>
      <c r="AK859" s="3">
        <v>3095294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5140</v>
      </c>
      <c r="AR859" s="3">
        <v>5651</v>
      </c>
      <c r="AS859" s="3">
        <v>59586894</v>
      </c>
      <c r="AT859" s="2">
        <v>10902.322</v>
      </c>
      <c r="AU859" s="2">
        <v>10748.213</v>
      </c>
      <c r="AV859" s="5" t="s">
        <v>1321</v>
      </c>
      <c r="AW859" s="3">
        <v>0</v>
      </c>
      <c r="AX859" s="3">
        <v>0</v>
      </c>
      <c r="AY859" s="3">
        <v>0</v>
      </c>
      <c r="AZ859" s="3">
        <v>0</v>
      </c>
      <c r="BA859" s="3">
        <f t="shared" si="340"/>
        <v>5651</v>
      </c>
      <c r="BB859" s="3">
        <f t="shared" si="326"/>
        <v>5140</v>
      </c>
      <c r="BC859" s="3">
        <f t="shared" si="327"/>
        <v>5651</v>
      </c>
      <c r="BD859" s="3">
        <f t="shared" si="328"/>
        <v>5651</v>
      </c>
      <c r="BE859" s="3">
        <f t="shared" si="329"/>
        <v>59586890.889059998</v>
      </c>
      <c r="BF859" s="3">
        <f t="shared" si="341"/>
        <v>58689951.889059998</v>
      </c>
      <c r="BG859" s="2">
        <f t="shared" si="330"/>
        <v>10902.021246796414</v>
      </c>
      <c r="BH859" s="6">
        <f t="shared" si="331"/>
        <v>1.4999999999999999E-2</v>
      </c>
      <c r="BI859" s="3">
        <f t="shared" si="342"/>
        <v>32856351.412903957</v>
      </c>
      <c r="BJ859" s="3">
        <f t="shared" si="332"/>
        <v>5603638920.8533564</v>
      </c>
      <c r="BK859" s="3">
        <f t="shared" si="343"/>
        <v>0</v>
      </c>
      <c r="BL859" s="3">
        <f t="shared" si="344"/>
        <v>0</v>
      </c>
      <c r="BM859" s="3">
        <f t="shared" si="333"/>
        <v>0</v>
      </c>
      <c r="BN859" s="3">
        <f t="shared" si="334"/>
        <v>0</v>
      </c>
      <c r="BO859" s="3">
        <f t="shared" si="345"/>
        <v>0</v>
      </c>
      <c r="BP859" s="3">
        <f t="shared" si="346"/>
        <v>0</v>
      </c>
      <c r="BQ859" s="3">
        <f t="shared" si="335"/>
        <v>3483195788.3514543</v>
      </c>
      <c r="BR859" s="3">
        <f t="shared" si="347"/>
        <v>239958694.64854574</v>
      </c>
      <c r="BS859" s="3">
        <f t="shared" si="348"/>
        <v>0</v>
      </c>
      <c r="BT859" s="3">
        <f t="shared" si="336"/>
        <v>0</v>
      </c>
      <c r="BU859" s="3">
        <f t="shared" si="337"/>
        <v>0</v>
      </c>
      <c r="BV859" s="3">
        <f t="shared" si="338"/>
        <v>0</v>
      </c>
      <c r="BW859" s="3">
        <f t="shared" si="349"/>
        <v>0</v>
      </c>
      <c r="BX859" s="3">
        <f t="shared" si="339"/>
        <v>0</v>
      </c>
      <c r="BY859" s="3">
        <f t="shared" si="350"/>
        <v>22355346.05906</v>
      </c>
    </row>
    <row r="860" spans="1:77" x14ac:dyDescent="0.25">
      <c r="A860">
        <v>123908</v>
      </c>
      <c r="B860" t="s">
        <v>915</v>
      </c>
      <c r="C860" s="37">
        <v>42779.493055555555</v>
      </c>
      <c r="D860" s="5" t="s">
        <v>75</v>
      </c>
      <c r="E860" s="2">
        <v>4272.4589999999998</v>
      </c>
      <c r="F860" s="2">
        <v>389.02</v>
      </c>
      <c r="G860" s="2">
        <v>55.771000000000001</v>
      </c>
      <c r="H860" s="2">
        <v>0</v>
      </c>
      <c r="I860" s="2">
        <v>0</v>
      </c>
      <c r="J860" s="2">
        <v>0</v>
      </c>
      <c r="K860" s="2">
        <v>0</v>
      </c>
      <c r="L860" s="2">
        <v>424.94299999999998</v>
      </c>
      <c r="M860" s="2">
        <v>241.09200000000001</v>
      </c>
      <c r="N860" s="2">
        <v>2017.9939999999999</v>
      </c>
      <c r="O860" s="2">
        <v>0</v>
      </c>
      <c r="P860" s="2">
        <v>172.73699999999999</v>
      </c>
      <c r="Q860" s="2">
        <v>0</v>
      </c>
      <c r="R860" s="3">
        <v>381916</v>
      </c>
      <c r="S860" s="3">
        <v>0</v>
      </c>
      <c r="T860" s="3">
        <v>-27877</v>
      </c>
      <c r="U860" s="3">
        <v>-1078</v>
      </c>
      <c r="V860" s="3">
        <v>0</v>
      </c>
      <c r="W860" s="3">
        <v>122733</v>
      </c>
      <c r="X860" s="3">
        <v>98097</v>
      </c>
      <c r="Y860" s="4">
        <v>1</v>
      </c>
      <c r="Z860" s="4">
        <v>1.1200000000000001</v>
      </c>
      <c r="AA860" s="5" t="s">
        <v>75</v>
      </c>
      <c r="AB860" s="3">
        <v>5347619</v>
      </c>
      <c r="AC860" s="3">
        <v>13614738</v>
      </c>
      <c r="AD860" s="2">
        <v>5825.1390683</v>
      </c>
      <c r="AE860" s="3">
        <v>1187183072</v>
      </c>
      <c r="AF860" s="3">
        <v>24996636</v>
      </c>
      <c r="AG860" s="3">
        <v>0</v>
      </c>
      <c r="AH860" s="3">
        <v>25996501</v>
      </c>
      <c r="AI860" s="4">
        <v>1.04</v>
      </c>
      <c r="AJ860" s="3">
        <v>2480801609</v>
      </c>
      <c r="AK860" s="3">
        <v>1853848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5140</v>
      </c>
      <c r="AR860" s="3">
        <v>5578</v>
      </c>
      <c r="AS860" s="3">
        <v>33108953</v>
      </c>
      <c r="AT860" s="2">
        <v>6099.6170000000002</v>
      </c>
      <c r="AU860" s="2">
        <v>6099.6170000000002</v>
      </c>
      <c r="AV860" s="5" t="s">
        <v>1554</v>
      </c>
      <c r="AW860" s="3">
        <v>0</v>
      </c>
      <c r="AX860" s="3">
        <v>0</v>
      </c>
      <c r="AY860" s="3">
        <v>0</v>
      </c>
      <c r="AZ860" s="3">
        <v>0</v>
      </c>
      <c r="BA860" s="3">
        <f t="shared" si="340"/>
        <v>5679</v>
      </c>
      <c r="BB860" s="3">
        <f t="shared" si="326"/>
        <v>5140</v>
      </c>
      <c r="BC860" s="3">
        <f t="shared" si="327"/>
        <v>5578</v>
      </c>
      <c r="BD860" s="3">
        <f t="shared" si="328"/>
        <v>5679</v>
      </c>
      <c r="BE860" s="3">
        <f t="shared" si="329"/>
        <v>33108952.655509997</v>
      </c>
      <c r="BF860" s="3">
        <f t="shared" si="341"/>
        <v>32632180.655509997</v>
      </c>
      <c r="BG860" s="2">
        <f t="shared" si="330"/>
        <v>6099.4155797190342</v>
      </c>
      <c r="BH860" s="6">
        <f t="shared" si="331"/>
        <v>1.4999999999999999E-2</v>
      </c>
      <c r="BI860" s="3">
        <f t="shared" si="342"/>
        <v>18001351.053255931</v>
      </c>
      <c r="BJ860" s="3">
        <f t="shared" si="332"/>
        <v>3135099607.9755836</v>
      </c>
      <c r="BK860" s="3">
        <f t="shared" si="343"/>
        <v>0</v>
      </c>
      <c r="BL860" s="3">
        <f t="shared" si="344"/>
        <v>0</v>
      </c>
      <c r="BM860" s="3">
        <f t="shared" si="333"/>
        <v>0</v>
      </c>
      <c r="BN860" s="3">
        <f t="shared" si="334"/>
        <v>0</v>
      </c>
      <c r="BO860" s="3">
        <f t="shared" si="345"/>
        <v>0</v>
      </c>
      <c r="BP860" s="3">
        <f t="shared" si="346"/>
        <v>0</v>
      </c>
      <c r="BQ860" s="3">
        <f t="shared" si="335"/>
        <v>1948763277.7202315</v>
      </c>
      <c r="BR860" s="3">
        <f t="shared" si="347"/>
        <v>532038331.27976847</v>
      </c>
      <c r="BS860" s="3">
        <f t="shared" si="348"/>
        <v>0</v>
      </c>
      <c r="BT860" s="3">
        <f t="shared" si="336"/>
        <v>0</v>
      </c>
      <c r="BU860" s="3">
        <f t="shared" si="337"/>
        <v>0</v>
      </c>
      <c r="BV860" s="3">
        <f t="shared" si="338"/>
        <v>0</v>
      </c>
      <c r="BW860" s="3">
        <f t="shared" si="349"/>
        <v>0</v>
      </c>
      <c r="BX860" s="3">
        <f t="shared" si="339"/>
        <v>0</v>
      </c>
      <c r="BY860" s="3">
        <f t="shared" si="350"/>
        <v>8300936.5655099973</v>
      </c>
    </row>
    <row r="861" spans="1:77" x14ac:dyDescent="0.25">
      <c r="A861">
        <v>15814</v>
      </c>
      <c r="B861" t="s">
        <v>916</v>
      </c>
      <c r="C861" s="37">
        <v>42776.52847222222</v>
      </c>
      <c r="D861" s="5" t="s">
        <v>76</v>
      </c>
      <c r="E861" s="2">
        <v>108.485</v>
      </c>
      <c r="F861" s="2">
        <v>0.372</v>
      </c>
      <c r="G861" s="2">
        <v>7.5029999999999903</v>
      </c>
      <c r="H861" s="2">
        <v>0</v>
      </c>
      <c r="I861" s="2">
        <v>0</v>
      </c>
      <c r="J861" s="2">
        <v>0</v>
      </c>
      <c r="K861" s="2">
        <v>0</v>
      </c>
      <c r="L861" s="2">
        <v>1.0880000000000001</v>
      </c>
      <c r="M861" s="2">
        <v>0</v>
      </c>
      <c r="N861" s="2">
        <v>143.5</v>
      </c>
      <c r="O861" s="2">
        <v>0</v>
      </c>
      <c r="P861" s="2">
        <v>3.7530000000000001</v>
      </c>
      <c r="Q861" s="2">
        <v>0</v>
      </c>
      <c r="R861" s="3">
        <v>30167</v>
      </c>
      <c r="S861" s="3">
        <v>0</v>
      </c>
      <c r="T861" s="3">
        <v>0</v>
      </c>
      <c r="U861" s="3">
        <v>0</v>
      </c>
      <c r="V861" s="3">
        <v>0</v>
      </c>
      <c r="W861" s="3">
        <v>7189</v>
      </c>
      <c r="X861" s="3">
        <v>2426</v>
      </c>
      <c r="Y861" s="4">
        <v>0</v>
      </c>
      <c r="Z861" s="4">
        <v>1</v>
      </c>
      <c r="AA861" s="5" t="s">
        <v>75</v>
      </c>
      <c r="AB861" s="3">
        <v>0</v>
      </c>
      <c r="AC861" s="3">
        <v>0</v>
      </c>
      <c r="AD861" s="2">
        <v>0</v>
      </c>
      <c r="AE861" s="3">
        <v>0</v>
      </c>
      <c r="AF861" s="3">
        <v>0</v>
      </c>
      <c r="AG861" s="3">
        <v>0</v>
      </c>
      <c r="AH861" s="3">
        <v>0</v>
      </c>
      <c r="AI861" s="4">
        <v>0</v>
      </c>
      <c r="AJ861" s="3">
        <v>0</v>
      </c>
      <c r="AK861" s="3">
        <v>46379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5050</v>
      </c>
      <c r="AR861" s="3">
        <v>5334</v>
      </c>
      <c r="AS861" s="3">
        <v>991943</v>
      </c>
      <c r="AT861" s="2">
        <v>184</v>
      </c>
      <c r="AV861" s="5" t="s">
        <v>2031</v>
      </c>
      <c r="AX861" s="3">
        <v>0</v>
      </c>
      <c r="AZ861" s="3">
        <v>0</v>
      </c>
      <c r="BA861" s="3">
        <f t="shared" si="340"/>
        <v>6465</v>
      </c>
      <c r="BB861" s="3">
        <f t="shared" si="326"/>
        <v>5050</v>
      </c>
      <c r="BC861" s="3">
        <f t="shared" si="327"/>
        <v>5335</v>
      </c>
      <c r="BD861" s="3">
        <f t="shared" si="328"/>
        <v>6465</v>
      </c>
      <c r="BE861" s="3">
        <f t="shared" si="329"/>
        <v>991941.69600000011</v>
      </c>
      <c r="BF861" s="3">
        <f t="shared" si="341"/>
        <v>954585.69600000011</v>
      </c>
      <c r="BG861" s="2">
        <f t="shared" si="330"/>
        <v>183.97788660647512</v>
      </c>
      <c r="BH861" s="6">
        <f t="shared" si="331"/>
        <v>1.4999999999999999E-2</v>
      </c>
      <c r="BI861" s="3">
        <f t="shared" si="342"/>
        <v>0</v>
      </c>
      <c r="BJ861" s="3">
        <f t="shared" si="332"/>
        <v>94564633.715728208</v>
      </c>
      <c r="BK861" s="3">
        <f t="shared" si="343"/>
        <v>0</v>
      </c>
      <c r="BL861" s="3">
        <f t="shared" si="344"/>
        <v>0</v>
      </c>
      <c r="BM861" s="3">
        <f t="shared" si="333"/>
        <v>0</v>
      </c>
      <c r="BN861" s="3">
        <f t="shared" si="334"/>
        <v>0</v>
      </c>
      <c r="BO861" s="3">
        <f t="shared" si="345"/>
        <v>0</v>
      </c>
      <c r="BP861" s="3">
        <f t="shared" si="346"/>
        <v>0</v>
      </c>
      <c r="BQ861" s="3">
        <f t="shared" si="335"/>
        <v>58780934.770768799</v>
      </c>
      <c r="BR861" s="3">
        <f t="shared" si="347"/>
        <v>0</v>
      </c>
      <c r="BS861" s="3">
        <f t="shared" si="348"/>
        <v>0</v>
      </c>
      <c r="BT861" s="3">
        <f t="shared" si="336"/>
        <v>0</v>
      </c>
      <c r="BU861" s="3">
        <f t="shared" si="337"/>
        <v>0</v>
      </c>
      <c r="BV861" s="3">
        <f t="shared" si="338"/>
        <v>0</v>
      </c>
      <c r="BW861" s="3">
        <f t="shared" si="349"/>
        <v>0</v>
      </c>
      <c r="BX861" s="3">
        <f t="shared" si="339"/>
        <v>0</v>
      </c>
      <c r="BY861" s="3">
        <f t="shared" si="350"/>
        <v>991941.69600000011</v>
      </c>
    </row>
    <row r="862" spans="1:77" x14ac:dyDescent="0.25">
      <c r="A862">
        <v>85902</v>
      </c>
      <c r="B862" t="s">
        <v>917</v>
      </c>
      <c r="C862" s="37">
        <v>42779.493055555555</v>
      </c>
      <c r="D862" s="5" t="s">
        <v>75</v>
      </c>
      <c r="E862" s="2">
        <v>805.54399999999998</v>
      </c>
      <c r="F862" s="2">
        <v>100.866</v>
      </c>
      <c r="G862" s="2">
        <v>2.7730000000000001</v>
      </c>
      <c r="H862" s="2">
        <v>12.223000000000001</v>
      </c>
      <c r="I862" s="2">
        <v>0</v>
      </c>
      <c r="J862" s="2">
        <v>0</v>
      </c>
      <c r="K862" s="2">
        <v>0</v>
      </c>
      <c r="L862" s="2">
        <v>59.457000000000001</v>
      </c>
      <c r="M862" s="2">
        <v>45.505000000000003</v>
      </c>
      <c r="N862" s="2">
        <v>632.78800000000001</v>
      </c>
      <c r="O862" s="2">
        <v>0.26100000000000001</v>
      </c>
      <c r="P862" s="2">
        <v>44.61</v>
      </c>
      <c r="Q862" s="2">
        <v>0</v>
      </c>
      <c r="R862" s="3">
        <v>79669</v>
      </c>
      <c r="S862" s="3">
        <v>0</v>
      </c>
      <c r="T862" s="3">
        <v>-5765</v>
      </c>
      <c r="U862" s="3">
        <v>-223</v>
      </c>
      <c r="V862" s="3">
        <v>48488</v>
      </c>
      <c r="W862" s="3">
        <v>147199</v>
      </c>
      <c r="X862" s="3">
        <v>28595</v>
      </c>
      <c r="Y862" s="4">
        <v>0.90769999999999995</v>
      </c>
      <c r="Z862" s="4">
        <v>1.06</v>
      </c>
      <c r="AA862" s="5" t="s">
        <v>76</v>
      </c>
      <c r="AB862" s="3">
        <v>1861894</v>
      </c>
      <c r="AC862" s="3">
        <v>3605449</v>
      </c>
      <c r="AD862" s="2">
        <v>1551.9254375</v>
      </c>
      <c r="AE862" s="3">
        <v>403106664</v>
      </c>
      <c r="AF862" s="3">
        <v>5065525</v>
      </c>
      <c r="AG862" s="3">
        <v>404036</v>
      </c>
      <c r="AH862" s="3">
        <v>5804398</v>
      </c>
      <c r="AI862" s="4">
        <v>1.0401</v>
      </c>
      <c r="AJ862" s="3">
        <v>512980633</v>
      </c>
      <c r="AK862" s="3">
        <v>320783</v>
      </c>
      <c r="AL862" s="3">
        <v>0</v>
      </c>
      <c r="AM862" s="3">
        <v>0</v>
      </c>
      <c r="AN862" s="3">
        <v>89693</v>
      </c>
      <c r="AO862" s="3">
        <v>0</v>
      </c>
      <c r="AP862" s="3">
        <v>0</v>
      </c>
      <c r="AQ862" s="3">
        <v>4666</v>
      </c>
      <c r="AR862" s="3">
        <v>4864</v>
      </c>
      <c r="AS862" s="3">
        <v>7805783</v>
      </c>
      <c r="AT862" s="2">
        <v>1582.375</v>
      </c>
      <c r="AU862" s="2">
        <v>1459.431</v>
      </c>
      <c r="AV862" s="5" t="s">
        <v>1544</v>
      </c>
      <c r="AW862" s="3">
        <v>0</v>
      </c>
      <c r="AX862" s="3">
        <v>20969</v>
      </c>
      <c r="AY862" s="3">
        <v>0</v>
      </c>
      <c r="AZ862" s="3">
        <v>888</v>
      </c>
      <c r="BA862" s="3">
        <f t="shared" si="340"/>
        <v>6410</v>
      </c>
      <c r="BB862" s="3">
        <f t="shared" si="326"/>
        <v>4666</v>
      </c>
      <c r="BC862" s="3">
        <f t="shared" si="327"/>
        <v>4864</v>
      </c>
      <c r="BD862" s="3">
        <f t="shared" si="328"/>
        <v>6410</v>
      </c>
      <c r="BE862" s="3">
        <f t="shared" si="329"/>
        <v>7805781.0186000019</v>
      </c>
      <c r="BF862" s="3">
        <f t="shared" si="341"/>
        <v>7536190.0186000019</v>
      </c>
      <c r="BG862" s="2">
        <f t="shared" si="330"/>
        <v>1582.2548826859991</v>
      </c>
      <c r="BH862" s="6">
        <f t="shared" si="331"/>
        <v>1.4999999999999999E-2</v>
      </c>
      <c r="BI862" s="3">
        <f t="shared" si="342"/>
        <v>5253408.8703288976</v>
      </c>
      <c r="BJ862" s="3">
        <f t="shared" si="332"/>
        <v>813279009.70060349</v>
      </c>
      <c r="BK862" s="3">
        <f t="shared" si="343"/>
        <v>0</v>
      </c>
      <c r="BL862" s="3">
        <f t="shared" si="344"/>
        <v>0</v>
      </c>
      <c r="BM862" s="3">
        <f t="shared" si="333"/>
        <v>0</v>
      </c>
      <c r="BN862" s="3">
        <f t="shared" si="334"/>
        <v>0</v>
      </c>
      <c r="BO862" s="3">
        <f t="shared" si="345"/>
        <v>0</v>
      </c>
      <c r="BP862" s="3">
        <f t="shared" si="346"/>
        <v>0</v>
      </c>
      <c r="BQ862" s="3">
        <f t="shared" si="335"/>
        <v>505530435.01817667</v>
      </c>
      <c r="BR862" s="3">
        <f t="shared" si="347"/>
        <v>7450197.9818233252</v>
      </c>
      <c r="BS862" s="3">
        <f t="shared" si="348"/>
        <v>5867.9567963026184</v>
      </c>
      <c r="BT862" s="3">
        <f t="shared" si="336"/>
        <v>251.64595638837696</v>
      </c>
      <c r="BU862" s="3">
        <f t="shared" si="337"/>
        <v>234.71827185210475</v>
      </c>
      <c r="BV862" s="3">
        <f t="shared" si="338"/>
        <v>90.675148211885329</v>
      </c>
      <c r="BW862" s="3">
        <f t="shared" si="349"/>
        <v>0</v>
      </c>
      <c r="BX862" s="3">
        <f t="shared" si="339"/>
        <v>0</v>
      </c>
      <c r="BY862" s="3">
        <f t="shared" si="350"/>
        <v>3149455.8128590025</v>
      </c>
    </row>
    <row r="863" spans="1:77" x14ac:dyDescent="0.25">
      <c r="A863">
        <v>7906</v>
      </c>
      <c r="B863" t="s">
        <v>918</v>
      </c>
      <c r="C863" s="37">
        <v>42779.493055555555</v>
      </c>
      <c r="D863" s="5" t="s">
        <v>75</v>
      </c>
      <c r="E863" s="2">
        <v>1443.577</v>
      </c>
      <c r="F863" s="2">
        <v>136.84700000000001</v>
      </c>
      <c r="G863" s="2">
        <v>17.995000000000001</v>
      </c>
      <c r="H863" s="2">
        <v>0</v>
      </c>
      <c r="I863" s="2">
        <v>0</v>
      </c>
      <c r="J863" s="2">
        <v>0</v>
      </c>
      <c r="K863" s="2">
        <v>0</v>
      </c>
      <c r="L863" s="2">
        <v>113.98</v>
      </c>
      <c r="M863" s="2">
        <v>80.197000000000003</v>
      </c>
      <c r="N863" s="2">
        <v>1435.5909999999999</v>
      </c>
      <c r="O863" s="2">
        <v>0.40699999999999997</v>
      </c>
      <c r="P863" s="2">
        <v>59.917000000000002</v>
      </c>
      <c r="Q863" s="2">
        <v>0</v>
      </c>
      <c r="R863" s="3">
        <v>117619</v>
      </c>
      <c r="S863" s="3">
        <v>0</v>
      </c>
      <c r="T863" s="3">
        <v>-2637</v>
      </c>
      <c r="U863" s="3">
        <v>-102</v>
      </c>
      <c r="V863" s="3">
        <v>0</v>
      </c>
      <c r="W863" s="3">
        <v>177212</v>
      </c>
      <c r="X863" s="3">
        <v>35675</v>
      </c>
      <c r="Y863" s="4">
        <v>1</v>
      </c>
      <c r="Z863" s="4">
        <v>1.0900000000000001</v>
      </c>
      <c r="AA863" s="5" t="s">
        <v>75</v>
      </c>
      <c r="AB863" s="3">
        <v>230555</v>
      </c>
      <c r="AC863" s="3">
        <v>4602699</v>
      </c>
      <c r="AD863" s="2">
        <v>1954.1678721999999</v>
      </c>
      <c r="AE863" s="3">
        <v>76189899</v>
      </c>
      <c r="AF863" s="3">
        <v>2712756</v>
      </c>
      <c r="AG863" s="3">
        <v>298403</v>
      </c>
      <c r="AH863" s="3">
        <v>3173924</v>
      </c>
      <c r="AI863" s="4">
        <v>1.17</v>
      </c>
      <c r="AJ863" s="3">
        <v>234601853</v>
      </c>
      <c r="AK863" s="3">
        <v>640266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5140</v>
      </c>
      <c r="AR863" s="3">
        <v>5468</v>
      </c>
      <c r="AS863" s="3">
        <v>12544265</v>
      </c>
      <c r="AT863" s="2">
        <v>2312.1979999999999</v>
      </c>
      <c r="AV863" s="5" t="s">
        <v>1290</v>
      </c>
      <c r="BA863" s="3">
        <f t="shared" si="340"/>
        <v>5954</v>
      </c>
      <c r="BB863" s="3">
        <f t="shared" si="326"/>
        <v>5140</v>
      </c>
      <c r="BC863" s="3">
        <f t="shared" si="327"/>
        <v>5468</v>
      </c>
      <c r="BD863" s="3">
        <f t="shared" si="328"/>
        <v>5954</v>
      </c>
      <c r="BE863" s="3">
        <f t="shared" si="329"/>
        <v>12544268.38814</v>
      </c>
      <c r="BF863" s="3">
        <f t="shared" si="341"/>
        <v>12252074.38814</v>
      </c>
      <c r="BG863" s="2">
        <f t="shared" si="330"/>
        <v>2312.1793354008241</v>
      </c>
      <c r="BH863" s="6">
        <f t="shared" si="331"/>
        <v>1.4999999999999999E-2</v>
      </c>
      <c r="BI863" s="3">
        <f t="shared" si="342"/>
        <v>5078459.6942067007</v>
      </c>
      <c r="BJ863" s="3">
        <f t="shared" si="332"/>
        <v>1188460178.3960235</v>
      </c>
      <c r="BK863" s="3">
        <f t="shared" si="343"/>
        <v>0</v>
      </c>
      <c r="BL863" s="3">
        <f t="shared" si="344"/>
        <v>0</v>
      </c>
      <c r="BM863" s="3">
        <f t="shared" si="333"/>
        <v>0</v>
      </c>
      <c r="BN863" s="3">
        <f t="shared" si="334"/>
        <v>0</v>
      </c>
      <c r="BO863" s="3">
        <f t="shared" si="345"/>
        <v>0</v>
      </c>
      <c r="BP863" s="3">
        <f t="shared" si="346"/>
        <v>0</v>
      </c>
      <c r="BQ863" s="3">
        <f t="shared" si="335"/>
        <v>738741297.66056335</v>
      </c>
      <c r="BR863" s="3">
        <f t="shared" si="347"/>
        <v>0</v>
      </c>
      <c r="BS863" s="3">
        <f t="shared" si="348"/>
        <v>0</v>
      </c>
      <c r="BT863" s="3">
        <f t="shared" si="336"/>
        <v>0</v>
      </c>
      <c r="BU863" s="3">
        <f t="shared" si="337"/>
        <v>0</v>
      </c>
      <c r="BV863" s="3">
        <f t="shared" si="338"/>
        <v>0</v>
      </c>
      <c r="BW863" s="3">
        <f t="shared" si="349"/>
        <v>0</v>
      </c>
      <c r="BX863" s="3">
        <f t="shared" si="339"/>
        <v>0</v>
      </c>
      <c r="BY863" s="3">
        <f t="shared" si="350"/>
        <v>10198249.858140001</v>
      </c>
    </row>
    <row r="864" spans="1:77" x14ac:dyDescent="0.25">
      <c r="A864">
        <v>247904</v>
      </c>
      <c r="B864" t="s">
        <v>919</v>
      </c>
      <c r="C864" s="37">
        <v>42779.493055555555</v>
      </c>
      <c r="D864" s="5" t="s">
        <v>75</v>
      </c>
      <c r="E864" s="2">
        <v>694.81700000000001</v>
      </c>
      <c r="F864" s="2">
        <v>38.72</v>
      </c>
      <c r="G864" s="2">
        <v>24.96</v>
      </c>
      <c r="H864" s="2">
        <v>0</v>
      </c>
      <c r="I864" s="2">
        <v>0</v>
      </c>
      <c r="J864" s="2">
        <v>0</v>
      </c>
      <c r="K864" s="2">
        <v>0</v>
      </c>
      <c r="L864" s="2">
        <v>77.61</v>
      </c>
      <c r="M864" s="2">
        <v>39.25</v>
      </c>
      <c r="N864" s="2">
        <v>323</v>
      </c>
      <c r="O864" s="2">
        <v>0</v>
      </c>
      <c r="P864" s="2">
        <v>28.44</v>
      </c>
      <c r="Q864" s="2">
        <v>0</v>
      </c>
      <c r="R864" s="3">
        <v>66275</v>
      </c>
      <c r="S864" s="3">
        <v>0</v>
      </c>
      <c r="T864" s="3">
        <v>-3674</v>
      </c>
      <c r="U864" s="3">
        <v>-142</v>
      </c>
      <c r="V864" s="3">
        <v>0</v>
      </c>
      <c r="W864" s="3">
        <v>75783</v>
      </c>
      <c r="X864" s="3">
        <v>18691</v>
      </c>
      <c r="Y864" s="4">
        <v>0.99329999999999996</v>
      </c>
      <c r="Z864" s="4">
        <v>1.07</v>
      </c>
      <c r="AA864" s="5" t="s">
        <v>75</v>
      </c>
      <c r="AB864" s="3">
        <v>102289</v>
      </c>
      <c r="AC864" s="3">
        <v>2403304</v>
      </c>
      <c r="AD864" s="2">
        <v>992.56609289999994</v>
      </c>
      <c r="AE864" s="3">
        <v>72090322</v>
      </c>
      <c r="AF864" s="3">
        <v>3230660</v>
      </c>
      <c r="AG864" s="3">
        <v>0</v>
      </c>
      <c r="AH864" s="3">
        <v>3382549</v>
      </c>
      <c r="AI864" s="4">
        <v>1.04</v>
      </c>
      <c r="AJ864" s="3">
        <v>326908552</v>
      </c>
      <c r="AK864" s="3">
        <v>304530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5106</v>
      </c>
      <c r="AR864" s="3">
        <v>5359</v>
      </c>
      <c r="AS864" s="3">
        <v>6302254</v>
      </c>
      <c r="AT864" s="2">
        <v>1178.7650000000001</v>
      </c>
      <c r="AV864" s="5" t="s">
        <v>1980</v>
      </c>
      <c r="AX864" s="3">
        <v>0</v>
      </c>
      <c r="AZ864" s="3">
        <v>0</v>
      </c>
      <c r="BA864" s="3">
        <f t="shared" si="340"/>
        <v>6572</v>
      </c>
      <c r="BB864" s="3">
        <f t="shared" si="326"/>
        <v>5106</v>
      </c>
      <c r="BC864" s="3">
        <f t="shared" si="327"/>
        <v>5359</v>
      </c>
      <c r="BD864" s="3">
        <f t="shared" si="328"/>
        <v>6572</v>
      </c>
      <c r="BE864" s="3">
        <f t="shared" si="329"/>
        <v>6302255.5260000015</v>
      </c>
      <c r="BF864" s="3">
        <f t="shared" si="341"/>
        <v>6163871.5260000015</v>
      </c>
      <c r="BG864" s="2">
        <f t="shared" si="330"/>
        <v>1178.6863323002983</v>
      </c>
      <c r="BH864" s="6">
        <f t="shared" si="331"/>
        <v>1.4999999999999999E-2</v>
      </c>
      <c r="BI864" s="3">
        <f t="shared" si="342"/>
        <v>2670897.2733401181</v>
      </c>
      <c r="BJ864" s="3">
        <f t="shared" si="332"/>
        <v>605844774.80235338</v>
      </c>
      <c r="BK864" s="3">
        <f t="shared" si="343"/>
        <v>0</v>
      </c>
      <c r="BL864" s="3">
        <f t="shared" si="344"/>
        <v>0</v>
      </c>
      <c r="BM864" s="3">
        <f t="shared" si="333"/>
        <v>0</v>
      </c>
      <c r="BN864" s="3">
        <f t="shared" si="334"/>
        <v>0</v>
      </c>
      <c r="BO864" s="3">
        <f t="shared" si="345"/>
        <v>0</v>
      </c>
      <c r="BP864" s="3">
        <f t="shared" si="346"/>
        <v>0</v>
      </c>
      <c r="BQ864" s="3">
        <f t="shared" si="335"/>
        <v>376590283.1699453</v>
      </c>
      <c r="BR864" s="3">
        <f t="shared" si="347"/>
        <v>0</v>
      </c>
      <c r="BS864" s="3">
        <f t="shared" si="348"/>
        <v>0</v>
      </c>
      <c r="BT864" s="3">
        <f t="shared" si="336"/>
        <v>0</v>
      </c>
      <c r="BU864" s="3">
        <f t="shared" si="337"/>
        <v>0</v>
      </c>
      <c r="BV864" s="3">
        <f t="shared" si="338"/>
        <v>0</v>
      </c>
      <c r="BW864" s="3">
        <f t="shared" si="349"/>
        <v>0</v>
      </c>
      <c r="BX864" s="3">
        <f t="shared" si="339"/>
        <v>0</v>
      </c>
      <c r="BY864" s="3">
        <f t="shared" si="350"/>
        <v>3055072.8789840015</v>
      </c>
    </row>
    <row r="865" spans="1:77" x14ac:dyDescent="0.25">
      <c r="A865">
        <v>91913</v>
      </c>
      <c r="B865" t="s">
        <v>920</v>
      </c>
      <c r="C865" s="37">
        <v>42779.493055555555</v>
      </c>
      <c r="D865" s="5" t="s">
        <v>75</v>
      </c>
      <c r="E865" s="2">
        <v>1191.556</v>
      </c>
      <c r="F865" s="2">
        <v>115.553</v>
      </c>
      <c r="G865" s="2">
        <v>19</v>
      </c>
      <c r="H865" s="2">
        <v>0</v>
      </c>
      <c r="I865" s="2">
        <v>0</v>
      </c>
      <c r="J865" s="2">
        <v>0</v>
      </c>
      <c r="K865" s="2">
        <v>0</v>
      </c>
      <c r="L865" s="2">
        <v>105.95</v>
      </c>
      <c r="M865" s="2">
        <v>66.733000000000004</v>
      </c>
      <c r="N865" s="2">
        <v>585</v>
      </c>
      <c r="O865" s="2">
        <v>0</v>
      </c>
      <c r="P865" s="2">
        <v>5.7750000000000004</v>
      </c>
      <c r="Q865" s="2">
        <v>0</v>
      </c>
      <c r="R865" s="3">
        <v>119350</v>
      </c>
      <c r="S865" s="3">
        <v>0</v>
      </c>
      <c r="T865" s="3">
        <v>-8379</v>
      </c>
      <c r="U865" s="3">
        <v>-324</v>
      </c>
      <c r="V865" s="3">
        <v>0</v>
      </c>
      <c r="W865" s="3">
        <v>98409</v>
      </c>
      <c r="X865" s="3">
        <v>3366</v>
      </c>
      <c r="Y865" s="4">
        <v>0.98</v>
      </c>
      <c r="Z865" s="4">
        <v>1.07</v>
      </c>
      <c r="AA865" s="5" t="s">
        <v>75</v>
      </c>
      <c r="AB865" s="3">
        <v>304077</v>
      </c>
      <c r="AC865" s="3">
        <v>3390093</v>
      </c>
      <c r="AD865" s="2">
        <v>1408.3391346000001</v>
      </c>
      <c r="AE865" s="3">
        <v>223170818</v>
      </c>
      <c r="AF865" s="3">
        <v>7707569</v>
      </c>
      <c r="AG865" s="3">
        <v>0</v>
      </c>
      <c r="AH865" s="3">
        <v>8179461</v>
      </c>
      <c r="AI865" s="4">
        <v>1.04</v>
      </c>
      <c r="AJ865" s="3">
        <v>745591885</v>
      </c>
      <c r="AK865" s="3">
        <v>529688</v>
      </c>
      <c r="AL865" s="3">
        <v>0</v>
      </c>
      <c r="AM865" s="3">
        <v>0</v>
      </c>
      <c r="AN865" s="3">
        <v>162900</v>
      </c>
      <c r="AO865" s="3">
        <v>0</v>
      </c>
      <c r="AP865" s="3">
        <v>0</v>
      </c>
      <c r="AQ865" s="3">
        <v>5037</v>
      </c>
      <c r="AR865" s="3">
        <v>5288</v>
      </c>
      <c r="AS865" s="3">
        <v>9514196</v>
      </c>
      <c r="AT865" s="2">
        <v>1803.4780000000001</v>
      </c>
      <c r="AU865" s="2">
        <v>1801.5119999999999</v>
      </c>
      <c r="AV865" s="5" t="s">
        <v>1563</v>
      </c>
      <c r="AW865" s="3">
        <v>0</v>
      </c>
      <c r="AX865" s="3">
        <v>0</v>
      </c>
      <c r="AY865" s="3">
        <v>0</v>
      </c>
      <c r="AZ865" s="3">
        <v>0</v>
      </c>
      <c r="BA865" s="3">
        <f t="shared" si="340"/>
        <v>5828</v>
      </c>
      <c r="BB865" s="3">
        <f t="shared" si="326"/>
        <v>5037</v>
      </c>
      <c r="BC865" s="3">
        <f t="shared" si="327"/>
        <v>5288</v>
      </c>
      <c r="BD865" s="3">
        <f t="shared" si="328"/>
        <v>5828</v>
      </c>
      <c r="BE865" s="3">
        <f t="shared" si="329"/>
        <v>9514197.9228799995</v>
      </c>
      <c r="BF865" s="3">
        <f t="shared" si="341"/>
        <v>9304817.9228799995</v>
      </c>
      <c r="BG865" s="2">
        <f t="shared" si="330"/>
        <v>1803.4518288893653</v>
      </c>
      <c r="BH865" s="6">
        <f t="shared" si="331"/>
        <v>1.4999999999999999E-2</v>
      </c>
      <c r="BI865" s="3">
        <f t="shared" si="342"/>
        <v>4200889.6563685825</v>
      </c>
      <c r="BJ865" s="3">
        <f t="shared" si="332"/>
        <v>926974240.04913378</v>
      </c>
      <c r="BK865" s="3">
        <f t="shared" si="343"/>
        <v>0</v>
      </c>
      <c r="BL865" s="3">
        <f t="shared" si="344"/>
        <v>0</v>
      </c>
      <c r="BM865" s="3">
        <f t="shared" si="333"/>
        <v>0</v>
      </c>
      <c r="BN865" s="3">
        <f t="shared" si="334"/>
        <v>0</v>
      </c>
      <c r="BO865" s="3">
        <f t="shared" si="345"/>
        <v>0</v>
      </c>
      <c r="BP865" s="3">
        <f t="shared" si="346"/>
        <v>0</v>
      </c>
      <c r="BQ865" s="3">
        <f t="shared" si="335"/>
        <v>576202859.33015215</v>
      </c>
      <c r="BR865" s="3">
        <f t="shared" si="347"/>
        <v>169389025.66984785</v>
      </c>
      <c r="BS865" s="3">
        <f t="shared" si="348"/>
        <v>0</v>
      </c>
      <c r="BT865" s="3">
        <f t="shared" si="336"/>
        <v>0</v>
      </c>
      <c r="BU865" s="3">
        <f t="shared" si="337"/>
        <v>0</v>
      </c>
      <c r="BV865" s="3">
        <f t="shared" si="338"/>
        <v>0</v>
      </c>
      <c r="BW865" s="3">
        <f t="shared" si="349"/>
        <v>0</v>
      </c>
      <c r="BX865" s="3">
        <f t="shared" si="339"/>
        <v>0</v>
      </c>
      <c r="BY865" s="3">
        <f t="shared" si="350"/>
        <v>2207397.4498800002</v>
      </c>
    </row>
    <row r="866" spans="1:77" x14ac:dyDescent="0.25">
      <c r="A866">
        <v>28906</v>
      </c>
      <c r="B866" t="s">
        <v>921</v>
      </c>
      <c r="C866" s="37">
        <v>42776.52847222222</v>
      </c>
      <c r="D866" s="5" t="s">
        <v>75</v>
      </c>
      <c r="E866" s="2">
        <v>130</v>
      </c>
      <c r="F866" s="2">
        <v>19.602</v>
      </c>
      <c r="G866" s="2">
        <v>1.5740000000000001</v>
      </c>
      <c r="H866" s="2">
        <v>0</v>
      </c>
      <c r="I866" s="2">
        <v>0</v>
      </c>
      <c r="J866" s="2">
        <v>0</v>
      </c>
      <c r="K866" s="2">
        <v>0</v>
      </c>
      <c r="L866" s="2">
        <v>8.2759999999999998</v>
      </c>
      <c r="M866" s="2">
        <v>6.1950000000000003</v>
      </c>
      <c r="N866" s="2">
        <v>122.664</v>
      </c>
      <c r="O866" s="2">
        <v>0</v>
      </c>
      <c r="P866" s="2">
        <v>3.0750000000000002</v>
      </c>
      <c r="Q866" s="2">
        <v>0</v>
      </c>
      <c r="R866" s="3">
        <v>8464</v>
      </c>
      <c r="S866" s="3">
        <v>0</v>
      </c>
      <c r="T866" s="3">
        <v>0</v>
      </c>
      <c r="U866" s="3">
        <v>0</v>
      </c>
      <c r="V866" s="3">
        <v>0</v>
      </c>
      <c r="W866" s="3">
        <v>18237</v>
      </c>
      <c r="X866" s="3">
        <v>1827</v>
      </c>
      <c r="Y866" s="4">
        <v>0.8</v>
      </c>
      <c r="Z866" s="4">
        <v>1.08</v>
      </c>
      <c r="AA866" s="5" t="s">
        <v>75</v>
      </c>
      <c r="AB866" s="3">
        <v>144602</v>
      </c>
      <c r="AC866" s="3">
        <v>758976</v>
      </c>
      <c r="AD866" s="2">
        <v>350.52909340000002</v>
      </c>
      <c r="AE866" s="3">
        <v>30760907</v>
      </c>
      <c r="AF866" s="3">
        <v>1380854</v>
      </c>
      <c r="AG866" s="3">
        <v>224389</v>
      </c>
      <c r="AH866" s="3">
        <v>1708807</v>
      </c>
      <c r="AI866" s="4">
        <v>0.99</v>
      </c>
      <c r="AJ866" s="3">
        <v>137050375</v>
      </c>
      <c r="AK866" s="3">
        <v>60854</v>
      </c>
      <c r="AL866" s="3">
        <v>0</v>
      </c>
      <c r="AM866" s="3">
        <v>0</v>
      </c>
      <c r="AN866" s="3">
        <v>40000</v>
      </c>
      <c r="AO866" s="3">
        <v>0</v>
      </c>
      <c r="AP866" s="3">
        <v>0</v>
      </c>
      <c r="AQ866" s="3">
        <v>4112</v>
      </c>
      <c r="AR866" s="3">
        <v>4346</v>
      </c>
      <c r="AS866" s="3">
        <v>1144518</v>
      </c>
      <c r="AT866" s="2">
        <v>264.524</v>
      </c>
      <c r="AU866" s="2">
        <v>338.738</v>
      </c>
      <c r="AV866" s="5" t="s">
        <v>1369</v>
      </c>
      <c r="AW866" s="3">
        <v>0</v>
      </c>
      <c r="AX866" s="3">
        <v>34505</v>
      </c>
      <c r="AY866" s="3">
        <v>0</v>
      </c>
      <c r="AZ866" s="3">
        <v>1474</v>
      </c>
      <c r="BA866" s="3">
        <f t="shared" si="340"/>
        <v>5943</v>
      </c>
      <c r="BB866" s="3">
        <f t="shared" si="326"/>
        <v>4112</v>
      </c>
      <c r="BC866" s="3">
        <f t="shared" si="327"/>
        <v>4346</v>
      </c>
      <c r="BD866" s="3">
        <f t="shared" si="328"/>
        <v>5943</v>
      </c>
      <c r="BE866" s="3">
        <f t="shared" si="329"/>
        <v>1144518.0871000001</v>
      </c>
      <c r="BF866" s="3">
        <f t="shared" si="341"/>
        <v>1117817.0871000001</v>
      </c>
      <c r="BG866" s="2">
        <f t="shared" si="330"/>
        <v>264.52431667933735</v>
      </c>
      <c r="BH866" s="6">
        <f t="shared" si="331"/>
        <v>1.4999999999999999E-2</v>
      </c>
      <c r="BI866" s="3">
        <f t="shared" si="342"/>
        <v>621024.78700194159</v>
      </c>
      <c r="BJ866" s="3">
        <f t="shared" si="332"/>
        <v>135965498.77317938</v>
      </c>
      <c r="BK866" s="3">
        <f t="shared" si="343"/>
        <v>1084876.2268206179</v>
      </c>
      <c r="BL866" s="3">
        <f t="shared" si="344"/>
        <v>10930.693748996729</v>
      </c>
      <c r="BM866" s="3">
        <f t="shared" si="333"/>
        <v>5178.8180513916868</v>
      </c>
      <c r="BN866" s="3">
        <f t="shared" si="334"/>
        <v>0</v>
      </c>
      <c r="BO866" s="3">
        <f t="shared" si="345"/>
        <v>255.86725122256007</v>
      </c>
      <c r="BP866" s="3">
        <f t="shared" si="346"/>
        <v>10930.693748996728</v>
      </c>
      <c r="BQ866" s="3">
        <f t="shared" si="335"/>
        <v>84515519.179048285</v>
      </c>
      <c r="BR866" s="3">
        <f t="shared" si="347"/>
        <v>52534855.820951715</v>
      </c>
      <c r="BS866" s="3">
        <f t="shared" si="348"/>
        <v>86013.947519716996</v>
      </c>
      <c r="BT866" s="3">
        <f t="shared" si="336"/>
        <v>523.10900645109507</v>
      </c>
      <c r="BU866" s="3">
        <f t="shared" si="337"/>
        <v>1474</v>
      </c>
      <c r="BV866" s="3">
        <f t="shared" si="338"/>
        <v>2013.4268532307508</v>
      </c>
      <c r="BW866" s="3">
        <f t="shared" si="349"/>
        <v>82526.520666486249</v>
      </c>
      <c r="BX866" s="3">
        <f t="shared" si="339"/>
        <v>93457.214415482973</v>
      </c>
      <c r="BY866" s="3">
        <f t="shared" si="350"/>
        <v>48115.087100000121</v>
      </c>
    </row>
    <row r="867" spans="1:77" x14ac:dyDescent="0.25">
      <c r="A867">
        <v>169909</v>
      </c>
      <c r="B867" t="s">
        <v>922</v>
      </c>
      <c r="C867" s="37">
        <v>42776.52847222222</v>
      </c>
      <c r="D867" s="5" t="s">
        <v>75</v>
      </c>
      <c r="E867" s="2">
        <v>130</v>
      </c>
      <c r="F867" s="2">
        <v>16.45</v>
      </c>
      <c r="G867" s="2">
        <v>3.5</v>
      </c>
      <c r="H867" s="2">
        <v>0</v>
      </c>
      <c r="I867" s="2">
        <v>0</v>
      </c>
      <c r="J867" s="2">
        <v>0</v>
      </c>
      <c r="K867" s="2">
        <v>0</v>
      </c>
      <c r="L867" s="2">
        <v>6</v>
      </c>
      <c r="M867" s="2">
        <v>1.95</v>
      </c>
      <c r="N867" s="2">
        <v>85</v>
      </c>
      <c r="O867" s="2">
        <v>1</v>
      </c>
      <c r="P867" s="2">
        <v>0</v>
      </c>
      <c r="Q867" s="2">
        <v>0</v>
      </c>
      <c r="R867" s="3">
        <v>8938</v>
      </c>
      <c r="S867" s="3">
        <v>0</v>
      </c>
      <c r="T867" s="3">
        <v>-1402</v>
      </c>
      <c r="U867" s="3">
        <v>-55</v>
      </c>
      <c r="V867" s="3">
        <v>0</v>
      </c>
      <c r="W867" s="3">
        <v>20701</v>
      </c>
      <c r="X867" s="3">
        <v>0</v>
      </c>
      <c r="Y867" s="4">
        <v>1</v>
      </c>
      <c r="Z867" s="4">
        <v>1.06</v>
      </c>
      <c r="AA867" s="5" t="s">
        <v>75</v>
      </c>
      <c r="AB867" s="3">
        <v>101626</v>
      </c>
      <c r="AC867" s="3">
        <v>599035</v>
      </c>
      <c r="AD867" s="2">
        <v>186.18505289999899</v>
      </c>
      <c r="AE867" s="3">
        <v>31812935</v>
      </c>
      <c r="AF867" s="3">
        <v>1281620</v>
      </c>
      <c r="AG867" s="3">
        <v>0</v>
      </c>
      <c r="AH867" s="3">
        <v>1332885</v>
      </c>
      <c r="AI867" s="4">
        <v>1.04</v>
      </c>
      <c r="AJ867" s="3">
        <v>124739756</v>
      </c>
      <c r="AK867" s="3">
        <v>51688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5140</v>
      </c>
      <c r="AR867" s="3">
        <v>5359</v>
      </c>
      <c r="AS867" s="3">
        <v>1332889</v>
      </c>
      <c r="AT867" s="2">
        <v>248.64699999999999</v>
      </c>
      <c r="AU867" s="2">
        <v>248.64699999999999</v>
      </c>
      <c r="AV867" s="5" t="s">
        <v>1382</v>
      </c>
      <c r="AW867" s="3">
        <v>0</v>
      </c>
      <c r="AX867" s="3">
        <v>0</v>
      </c>
      <c r="AY867" s="3">
        <v>0</v>
      </c>
      <c r="AZ867" s="3">
        <v>0</v>
      </c>
      <c r="BA867" s="3">
        <f t="shared" si="340"/>
        <v>7328</v>
      </c>
      <c r="BB867" s="3">
        <f t="shared" si="326"/>
        <v>5140</v>
      </c>
      <c r="BC867" s="3">
        <f t="shared" si="327"/>
        <v>5359</v>
      </c>
      <c r="BD867" s="3">
        <f t="shared" si="328"/>
        <v>7328</v>
      </c>
      <c r="BE867" s="3">
        <f t="shared" si="329"/>
        <v>1332888.4319999998</v>
      </c>
      <c r="BF867" s="3">
        <f t="shared" si="341"/>
        <v>1304651.4319999998</v>
      </c>
      <c r="BG867" s="2">
        <f t="shared" si="330"/>
        <v>248.63688679228289</v>
      </c>
      <c r="BH867" s="6">
        <f t="shared" si="331"/>
        <v>1.4999999999999999E-2</v>
      </c>
      <c r="BI867" s="3">
        <f t="shared" si="342"/>
        <v>883994.8973286968</v>
      </c>
      <c r="BJ867" s="3">
        <f t="shared" si="332"/>
        <v>127799359.8112334</v>
      </c>
      <c r="BK867" s="3">
        <f t="shared" si="343"/>
        <v>0</v>
      </c>
      <c r="BL867" s="3">
        <f t="shared" si="344"/>
        <v>0</v>
      </c>
      <c r="BM867" s="3">
        <f t="shared" si="333"/>
        <v>0</v>
      </c>
      <c r="BN867" s="3">
        <f t="shared" si="334"/>
        <v>0</v>
      </c>
      <c r="BO867" s="3">
        <f t="shared" si="345"/>
        <v>0</v>
      </c>
      <c r="BP867" s="3">
        <f t="shared" si="346"/>
        <v>0</v>
      </c>
      <c r="BQ867" s="3">
        <f t="shared" si="335"/>
        <v>79439485.330134392</v>
      </c>
      <c r="BR867" s="3">
        <f t="shared" si="347"/>
        <v>45300270.669865608</v>
      </c>
      <c r="BS867" s="3">
        <f t="shared" si="348"/>
        <v>0</v>
      </c>
      <c r="BT867" s="3">
        <f t="shared" si="336"/>
        <v>0</v>
      </c>
      <c r="BU867" s="3">
        <f t="shared" si="337"/>
        <v>0</v>
      </c>
      <c r="BV867" s="3">
        <f t="shared" si="338"/>
        <v>0</v>
      </c>
      <c r="BW867" s="3">
        <f t="shared" si="349"/>
        <v>0</v>
      </c>
      <c r="BX867" s="3">
        <f t="shared" si="339"/>
        <v>0</v>
      </c>
      <c r="BY867" s="3">
        <f t="shared" si="350"/>
        <v>85490.871999999741</v>
      </c>
    </row>
    <row r="868" spans="1:77" x14ac:dyDescent="0.25">
      <c r="A868">
        <v>139912</v>
      </c>
      <c r="B868" t="s">
        <v>923</v>
      </c>
      <c r="C868" s="37">
        <v>42779.493055555555</v>
      </c>
      <c r="D868" s="5" t="s">
        <v>75</v>
      </c>
      <c r="E868" s="2">
        <v>905.745</v>
      </c>
      <c r="F868" s="2">
        <v>92.236000000000004</v>
      </c>
      <c r="G868" s="2">
        <v>22.853999999999999</v>
      </c>
      <c r="H868" s="2">
        <v>0</v>
      </c>
      <c r="I868" s="2">
        <v>0</v>
      </c>
      <c r="J868" s="2">
        <v>0</v>
      </c>
      <c r="K868" s="2">
        <v>0</v>
      </c>
      <c r="L868" s="2">
        <v>124.121</v>
      </c>
      <c r="M868" s="2">
        <v>53.017000000000003</v>
      </c>
      <c r="N868" s="2">
        <v>713.36900000000003</v>
      </c>
      <c r="O868" s="2">
        <v>6.8000000000000005E-2</v>
      </c>
      <c r="P868" s="2">
        <v>12.972</v>
      </c>
      <c r="Q868" s="2">
        <v>0</v>
      </c>
      <c r="R868" s="3">
        <v>86434</v>
      </c>
      <c r="S868" s="3">
        <v>0</v>
      </c>
      <c r="T868" s="3">
        <v>-2399</v>
      </c>
      <c r="U868" s="3">
        <v>-93</v>
      </c>
      <c r="V868" s="3">
        <v>0</v>
      </c>
      <c r="W868" s="3">
        <v>114269</v>
      </c>
      <c r="X868" s="3">
        <v>7886</v>
      </c>
      <c r="Y868" s="4">
        <v>0.98</v>
      </c>
      <c r="Z868" s="4">
        <v>1.04</v>
      </c>
      <c r="AA868" s="5" t="s">
        <v>75</v>
      </c>
      <c r="AB868" s="3">
        <v>163915</v>
      </c>
      <c r="AC868" s="3">
        <v>3247119</v>
      </c>
      <c r="AD868" s="2">
        <v>1388.8936369999999</v>
      </c>
      <c r="AE868" s="3">
        <v>80422998</v>
      </c>
      <c r="AF868" s="3">
        <v>2356006</v>
      </c>
      <c r="AG868" s="3">
        <v>0</v>
      </c>
      <c r="AH868" s="3">
        <v>2500251</v>
      </c>
      <c r="AI868" s="4">
        <v>1.04</v>
      </c>
      <c r="AJ868" s="3">
        <v>213446144</v>
      </c>
      <c r="AK868" s="3">
        <v>408569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5037</v>
      </c>
      <c r="AR868" s="3">
        <v>5180</v>
      </c>
      <c r="AS868" s="3">
        <v>8351247</v>
      </c>
      <c r="AT868" s="2">
        <v>1596.2550000000001</v>
      </c>
      <c r="AV868" s="5" t="s">
        <v>1719</v>
      </c>
      <c r="AX868" s="3">
        <v>0</v>
      </c>
      <c r="AZ868" s="3">
        <v>0</v>
      </c>
      <c r="BA868" s="3">
        <f t="shared" si="340"/>
        <v>6079</v>
      </c>
      <c r="BB868" s="3">
        <f t="shared" si="326"/>
        <v>5037</v>
      </c>
      <c r="BC868" s="3">
        <f t="shared" si="327"/>
        <v>5180</v>
      </c>
      <c r="BD868" s="3">
        <f t="shared" si="328"/>
        <v>6079</v>
      </c>
      <c r="BE868" s="3">
        <f t="shared" si="329"/>
        <v>8351248.2929300014</v>
      </c>
      <c r="BF868" s="3">
        <f t="shared" si="341"/>
        <v>8152944.2929300014</v>
      </c>
      <c r="BG868" s="2">
        <f t="shared" si="330"/>
        <v>1596.2693029279437</v>
      </c>
      <c r="BH868" s="6">
        <f t="shared" si="331"/>
        <v>1.4999999999999999E-2</v>
      </c>
      <c r="BI868" s="3">
        <f t="shared" si="342"/>
        <v>3511766.3809039849</v>
      </c>
      <c r="BJ868" s="3">
        <f t="shared" si="332"/>
        <v>820482421.70496309</v>
      </c>
      <c r="BK868" s="3">
        <f t="shared" si="343"/>
        <v>0</v>
      </c>
      <c r="BL868" s="3">
        <f t="shared" si="344"/>
        <v>0</v>
      </c>
      <c r="BM868" s="3">
        <f t="shared" si="333"/>
        <v>0</v>
      </c>
      <c r="BN868" s="3">
        <f t="shared" si="334"/>
        <v>0</v>
      </c>
      <c r="BO868" s="3">
        <f t="shared" si="345"/>
        <v>0</v>
      </c>
      <c r="BP868" s="3">
        <f t="shared" si="346"/>
        <v>0</v>
      </c>
      <c r="BQ868" s="3">
        <f t="shared" si="335"/>
        <v>510008042.285478</v>
      </c>
      <c r="BR868" s="3">
        <f t="shared" si="347"/>
        <v>0</v>
      </c>
      <c r="BS868" s="3">
        <f t="shared" si="348"/>
        <v>0</v>
      </c>
      <c r="BT868" s="3">
        <f t="shared" si="336"/>
        <v>0</v>
      </c>
      <c r="BU868" s="3">
        <f t="shared" si="337"/>
        <v>0</v>
      </c>
      <c r="BV868" s="3">
        <f t="shared" si="338"/>
        <v>0</v>
      </c>
      <c r="BW868" s="3">
        <f t="shared" si="349"/>
        <v>0</v>
      </c>
      <c r="BX868" s="3">
        <f t="shared" si="339"/>
        <v>0</v>
      </c>
      <c r="BY868" s="3">
        <f t="shared" si="350"/>
        <v>6259476.0817300016</v>
      </c>
    </row>
    <row r="869" spans="1:77" x14ac:dyDescent="0.25">
      <c r="A869">
        <v>72801</v>
      </c>
      <c r="B869" t="s">
        <v>924</v>
      </c>
      <c r="C869" s="37">
        <v>42776.52847222222</v>
      </c>
      <c r="D869" s="5" t="s">
        <v>76</v>
      </c>
      <c r="E869" s="2">
        <v>5162.9549999999999</v>
      </c>
      <c r="F869" s="2">
        <v>455.37700000000001</v>
      </c>
      <c r="G869" s="2">
        <v>325.05</v>
      </c>
      <c r="H869" s="2">
        <v>0.67100000000000004</v>
      </c>
      <c r="I869" s="2">
        <v>0</v>
      </c>
      <c r="J869" s="2">
        <v>0</v>
      </c>
      <c r="K869" s="2">
        <v>0</v>
      </c>
      <c r="L869" s="2">
        <v>148.88</v>
      </c>
      <c r="M869" s="2">
        <v>0</v>
      </c>
      <c r="N869" s="2">
        <v>2315.83</v>
      </c>
      <c r="O869" s="2">
        <v>0</v>
      </c>
      <c r="P869" s="2">
        <v>997.7</v>
      </c>
      <c r="Q869" s="2">
        <v>0</v>
      </c>
      <c r="R869" s="3">
        <v>775060</v>
      </c>
      <c r="S869" s="3">
        <v>0</v>
      </c>
      <c r="T869" s="3">
        <v>0</v>
      </c>
      <c r="U869" s="3">
        <v>0</v>
      </c>
      <c r="V869" s="3">
        <v>0</v>
      </c>
      <c r="W869" s="3">
        <v>39480</v>
      </c>
      <c r="X869" s="3">
        <v>645013</v>
      </c>
      <c r="Y869" s="4">
        <v>0</v>
      </c>
      <c r="Z869" s="4">
        <v>1</v>
      </c>
      <c r="AA869" s="5" t="s">
        <v>75</v>
      </c>
      <c r="AB869" s="3">
        <v>0</v>
      </c>
      <c r="AC869" s="3">
        <v>0</v>
      </c>
      <c r="AD869" s="2">
        <v>0</v>
      </c>
      <c r="AE869" s="3">
        <v>0</v>
      </c>
      <c r="AF869" s="3">
        <v>0</v>
      </c>
      <c r="AG869" s="3">
        <v>0</v>
      </c>
      <c r="AH869" s="3">
        <v>0</v>
      </c>
      <c r="AI869" s="4">
        <v>0</v>
      </c>
      <c r="AJ869" s="3">
        <v>0</v>
      </c>
      <c r="AK869" s="3">
        <v>2337107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5050</v>
      </c>
      <c r="AR869" s="3">
        <v>5334</v>
      </c>
      <c r="AS869" s="3">
        <v>44404769</v>
      </c>
      <c r="AT869" s="2">
        <v>8402.1749999999993</v>
      </c>
      <c r="AV869" s="5" t="s">
        <v>2031</v>
      </c>
      <c r="AX869" s="3">
        <v>0</v>
      </c>
      <c r="AZ869" s="3">
        <v>0</v>
      </c>
      <c r="BA869" s="3">
        <f t="shared" si="340"/>
        <v>6465</v>
      </c>
      <c r="BB869" s="3">
        <f t="shared" si="326"/>
        <v>5050</v>
      </c>
      <c r="BC869" s="3">
        <f t="shared" si="327"/>
        <v>5335</v>
      </c>
      <c r="BD869" s="3">
        <f t="shared" si="328"/>
        <v>6465</v>
      </c>
      <c r="BE869" s="3">
        <f t="shared" si="329"/>
        <v>44404770.175000012</v>
      </c>
      <c r="BF869" s="3">
        <f t="shared" si="341"/>
        <v>43590230.175000012</v>
      </c>
      <c r="BG869" s="2">
        <f t="shared" si="330"/>
        <v>8401.1717940997714</v>
      </c>
      <c r="BH869" s="6">
        <f t="shared" si="331"/>
        <v>1.4999999999999999E-2</v>
      </c>
      <c r="BI869" s="3">
        <f t="shared" si="342"/>
        <v>0</v>
      </c>
      <c r="BJ869" s="3">
        <f t="shared" si="332"/>
        <v>4318202302.1672821</v>
      </c>
      <c r="BK869" s="3">
        <f t="shared" si="343"/>
        <v>0</v>
      </c>
      <c r="BL869" s="3">
        <f t="shared" si="344"/>
        <v>0</v>
      </c>
      <c r="BM869" s="3">
        <f t="shared" si="333"/>
        <v>0</v>
      </c>
      <c r="BN869" s="3">
        <f t="shared" si="334"/>
        <v>0</v>
      </c>
      <c r="BO869" s="3">
        <f t="shared" si="345"/>
        <v>0</v>
      </c>
      <c r="BP869" s="3">
        <f t="shared" si="346"/>
        <v>0</v>
      </c>
      <c r="BQ869" s="3">
        <f t="shared" si="335"/>
        <v>2684174388.2148771</v>
      </c>
      <c r="BR869" s="3">
        <f t="shared" si="347"/>
        <v>0</v>
      </c>
      <c r="BS869" s="3">
        <f t="shared" si="348"/>
        <v>0</v>
      </c>
      <c r="BT869" s="3">
        <f t="shared" si="336"/>
        <v>0</v>
      </c>
      <c r="BU869" s="3">
        <f t="shared" si="337"/>
        <v>0</v>
      </c>
      <c r="BV869" s="3">
        <f t="shared" si="338"/>
        <v>0</v>
      </c>
      <c r="BW869" s="3">
        <f t="shared" si="349"/>
        <v>0</v>
      </c>
      <c r="BX869" s="3">
        <f t="shared" si="339"/>
        <v>0</v>
      </c>
      <c r="BY869" s="3">
        <f t="shared" si="350"/>
        <v>44404770.175000012</v>
      </c>
    </row>
    <row r="870" spans="1:77" x14ac:dyDescent="0.25">
      <c r="A870">
        <v>84805</v>
      </c>
      <c r="B870" t="s">
        <v>925</v>
      </c>
      <c r="C870" s="37">
        <v>42613.316666666666</v>
      </c>
      <c r="D870" s="5" t="s">
        <v>76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4">
        <v>0</v>
      </c>
      <c r="Z870" s="4">
        <v>1</v>
      </c>
      <c r="AA870" s="5" t="s">
        <v>75</v>
      </c>
      <c r="AB870" s="3">
        <v>0</v>
      </c>
      <c r="AC870" s="3">
        <v>0</v>
      </c>
      <c r="AD870" s="2">
        <v>0</v>
      </c>
      <c r="AE870" s="3">
        <v>0</v>
      </c>
      <c r="AF870" s="3">
        <v>0</v>
      </c>
      <c r="AG870" s="3">
        <v>0</v>
      </c>
      <c r="AH870" s="3">
        <v>0</v>
      </c>
      <c r="AI870" s="4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4990</v>
      </c>
      <c r="AR870" s="3">
        <v>5272</v>
      </c>
      <c r="AS870" s="3">
        <v>0</v>
      </c>
      <c r="AT870" s="2">
        <v>0</v>
      </c>
      <c r="AV870" s="5" t="s">
        <v>1316</v>
      </c>
      <c r="AX870" s="3">
        <v>0</v>
      </c>
      <c r="AZ870" s="3">
        <v>0</v>
      </c>
      <c r="BA870" s="3">
        <f t="shared" si="340"/>
        <v>6386</v>
      </c>
      <c r="BB870" s="3">
        <f t="shared" si="326"/>
        <v>4990</v>
      </c>
      <c r="BC870" s="3">
        <f t="shared" si="327"/>
        <v>5272</v>
      </c>
      <c r="BD870" s="3">
        <f t="shared" si="328"/>
        <v>6386</v>
      </c>
      <c r="BE870" s="3">
        <f t="shared" si="329"/>
        <v>0</v>
      </c>
      <c r="BF870" s="3">
        <f t="shared" si="341"/>
        <v>0</v>
      </c>
      <c r="BG870" s="2">
        <f t="shared" si="330"/>
        <v>0</v>
      </c>
      <c r="BH870" s="6">
        <f t="shared" si="331"/>
        <v>1.4999999999999999E-2</v>
      </c>
      <c r="BI870" s="3">
        <f t="shared" si="342"/>
        <v>0</v>
      </c>
      <c r="BJ870" s="3">
        <f t="shared" si="332"/>
        <v>0</v>
      </c>
      <c r="BK870" s="3">
        <f t="shared" si="343"/>
        <v>0</v>
      </c>
      <c r="BL870" s="3">
        <f t="shared" si="344"/>
        <v>0</v>
      </c>
      <c r="BM870" s="3">
        <f t="shared" si="333"/>
        <v>0</v>
      </c>
      <c r="BN870" s="3">
        <f t="shared" si="334"/>
        <v>0</v>
      </c>
      <c r="BO870" s="3">
        <f t="shared" si="345"/>
        <v>0</v>
      </c>
      <c r="BP870" s="3">
        <f t="shared" si="346"/>
        <v>0</v>
      </c>
      <c r="BQ870" s="3">
        <f t="shared" si="335"/>
        <v>0</v>
      </c>
      <c r="BR870" s="3">
        <f t="shared" si="347"/>
        <v>0</v>
      </c>
      <c r="BS870" s="3">
        <f t="shared" si="348"/>
        <v>0</v>
      </c>
      <c r="BT870" s="3">
        <f t="shared" si="336"/>
        <v>0</v>
      </c>
      <c r="BU870" s="3">
        <f t="shared" si="337"/>
        <v>0</v>
      </c>
      <c r="BV870" s="3">
        <f t="shared" si="338"/>
        <v>0</v>
      </c>
      <c r="BW870" s="3">
        <f t="shared" si="349"/>
        <v>0</v>
      </c>
      <c r="BX870" s="3">
        <f t="shared" si="339"/>
        <v>0</v>
      </c>
      <c r="BY870" s="3">
        <f t="shared" si="350"/>
        <v>0</v>
      </c>
    </row>
    <row r="871" spans="1:77" x14ac:dyDescent="0.25">
      <c r="A871">
        <v>125905</v>
      </c>
      <c r="B871" t="s">
        <v>926</v>
      </c>
      <c r="C871" s="37">
        <v>42779.493055555555</v>
      </c>
      <c r="D871" s="5" t="s">
        <v>75</v>
      </c>
      <c r="E871" s="2">
        <v>406.26799999999997</v>
      </c>
      <c r="F871" s="2">
        <v>24.201000000000001</v>
      </c>
      <c r="G871" s="2">
        <v>19.687999999999999</v>
      </c>
      <c r="H871" s="2">
        <v>0</v>
      </c>
      <c r="I871" s="2">
        <v>0</v>
      </c>
      <c r="J871" s="2">
        <v>0</v>
      </c>
      <c r="K871" s="2">
        <v>0</v>
      </c>
      <c r="L871" s="2">
        <v>19.077999999999999</v>
      </c>
      <c r="M871" s="2">
        <v>21.634</v>
      </c>
      <c r="N871" s="2">
        <v>399.56799999999998</v>
      </c>
      <c r="O871" s="2">
        <v>0</v>
      </c>
      <c r="P871" s="2">
        <v>37.847000000000001</v>
      </c>
      <c r="Q871" s="2">
        <v>0</v>
      </c>
      <c r="R871" s="3">
        <v>30092</v>
      </c>
      <c r="S871" s="3">
        <v>0</v>
      </c>
      <c r="T871" s="3">
        <v>-1528</v>
      </c>
      <c r="U871" s="3">
        <v>-60</v>
      </c>
      <c r="V871" s="3">
        <v>0</v>
      </c>
      <c r="W871" s="3">
        <v>38735</v>
      </c>
      <c r="X871" s="3">
        <v>26693</v>
      </c>
      <c r="Y871" s="4">
        <v>1</v>
      </c>
      <c r="Z871" s="4">
        <v>1.08</v>
      </c>
      <c r="AA871" s="5" t="s">
        <v>75</v>
      </c>
      <c r="AB871" s="3">
        <v>876699</v>
      </c>
      <c r="AC871" s="3">
        <v>3181336</v>
      </c>
      <c r="AD871" s="2">
        <v>1354.2569248</v>
      </c>
      <c r="AE871" s="3">
        <v>146946641</v>
      </c>
      <c r="AF871" s="3">
        <v>1456567</v>
      </c>
      <c r="AG871" s="3">
        <v>160222</v>
      </c>
      <c r="AH871" s="3">
        <v>1704183</v>
      </c>
      <c r="AI871" s="4">
        <v>1.17</v>
      </c>
      <c r="AJ871" s="3">
        <v>135965612</v>
      </c>
      <c r="AK871" s="3">
        <v>171563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5140</v>
      </c>
      <c r="AR871" s="3">
        <v>5432</v>
      </c>
      <c r="AS871" s="3">
        <v>4046368</v>
      </c>
      <c r="AT871" s="2">
        <v>753.34199999999998</v>
      </c>
      <c r="AV871" s="5" t="s">
        <v>1685</v>
      </c>
      <c r="BA871" s="3">
        <f t="shared" si="340"/>
        <v>7053</v>
      </c>
      <c r="BB871" s="3">
        <f t="shared" si="326"/>
        <v>5140</v>
      </c>
      <c r="BC871" s="3">
        <f t="shared" si="327"/>
        <v>5432</v>
      </c>
      <c r="BD871" s="3">
        <f t="shared" si="328"/>
        <v>7053</v>
      </c>
      <c r="BE871" s="3">
        <f t="shared" si="329"/>
        <v>4046368.6604399998</v>
      </c>
      <c r="BF871" s="3">
        <f t="shared" si="341"/>
        <v>3979069.6604399998</v>
      </c>
      <c r="BG871" s="2">
        <f t="shared" si="330"/>
        <v>753.33096798786539</v>
      </c>
      <c r="BH871" s="6">
        <f t="shared" si="331"/>
        <v>1.4999999999999999E-2</v>
      </c>
      <c r="BI871" s="3">
        <f t="shared" si="342"/>
        <v>2085795.5400939407</v>
      </c>
      <c r="BJ871" s="3">
        <f t="shared" si="332"/>
        <v>387212117.54576284</v>
      </c>
      <c r="BK871" s="3">
        <f t="shared" si="343"/>
        <v>0</v>
      </c>
      <c r="BL871" s="3">
        <f t="shared" si="344"/>
        <v>0</v>
      </c>
      <c r="BM871" s="3">
        <f t="shared" si="333"/>
        <v>0</v>
      </c>
      <c r="BN871" s="3">
        <f t="shared" si="334"/>
        <v>0</v>
      </c>
      <c r="BO871" s="3">
        <f t="shared" si="345"/>
        <v>0</v>
      </c>
      <c r="BP871" s="3">
        <f t="shared" si="346"/>
        <v>0</v>
      </c>
      <c r="BQ871" s="3">
        <f t="shared" si="335"/>
        <v>240689244.27212298</v>
      </c>
      <c r="BR871" s="3">
        <f t="shared" si="347"/>
        <v>0</v>
      </c>
      <c r="BS871" s="3">
        <f t="shared" si="348"/>
        <v>0</v>
      </c>
      <c r="BT871" s="3">
        <f t="shared" si="336"/>
        <v>0</v>
      </c>
      <c r="BU871" s="3">
        <f t="shared" si="337"/>
        <v>0</v>
      </c>
      <c r="BV871" s="3">
        <f t="shared" si="338"/>
        <v>0</v>
      </c>
      <c r="BW871" s="3">
        <f t="shared" si="349"/>
        <v>0</v>
      </c>
      <c r="BX871" s="3">
        <f t="shared" si="339"/>
        <v>0</v>
      </c>
      <c r="BY871" s="3">
        <f t="shared" si="350"/>
        <v>2686712.5404399997</v>
      </c>
    </row>
    <row r="872" spans="1:77" x14ac:dyDescent="0.25">
      <c r="A872">
        <v>189902</v>
      </c>
      <c r="B872" t="s">
        <v>927</v>
      </c>
      <c r="C872" s="37">
        <v>42779.493055555555</v>
      </c>
      <c r="D872" s="5" t="s">
        <v>75</v>
      </c>
      <c r="E872" s="2">
        <v>1145.759</v>
      </c>
      <c r="F872" s="2">
        <v>79.914000000000001</v>
      </c>
      <c r="G872" s="2">
        <v>16.622</v>
      </c>
      <c r="H872" s="2">
        <v>0</v>
      </c>
      <c r="I872" s="2">
        <v>0</v>
      </c>
      <c r="J872" s="2">
        <v>0</v>
      </c>
      <c r="K872" s="2">
        <v>0</v>
      </c>
      <c r="L872" s="2">
        <v>69.686999999999998</v>
      </c>
      <c r="M872" s="2">
        <v>62.085000000000001</v>
      </c>
      <c r="N872" s="2">
        <v>1229.279</v>
      </c>
      <c r="O872" s="2">
        <v>0.151</v>
      </c>
      <c r="P872" s="2">
        <v>666.24199999999996</v>
      </c>
      <c r="Q872" s="2">
        <v>0</v>
      </c>
      <c r="R872" s="3">
        <v>108224</v>
      </c>
      <c r="S872" s="3">
        <v>0</v>
      </c>
      <c r="T872" s="3">
        <v>-2011</v>
      </c>
      <c r="U872" s="3">
        <v>-78</v>
      </c>
      <c r="V872" s="3">
        <v>0</v>
      </c>
      <c r="W872" s="3">
        <v>68550</v>
      </c>
      <c r="X872" s="3">
        <v>433390</v>
      </c>
      <c r="Y872" s="4">
        <v>1</v>
      </c>
      <c r="Z872" s="4">
        <v>1.1000000000000001</v>
      </c>
      <c r="AA872" s="5" t="s">
        <v>76</v>
      </c>
      <c r="AB872" s="3">
        <v>3556</v>
      </c>
      <c r="AC872" s="3">
        <v>4071659</v>
      </c>
      <c r="AD872" s="2">
        <v>1684.6339343</v>
      </c>
      <c r="AE872" s="3">
        <v>61265677</v>
      </c>
      <c r="AF872" s="3">
        <v>1594833</v>
      </c>
      <c r="AG872" s="3">
        <v>175432</v>
      </c>
      <c r="AH872" s="3">
        <v>1865955</v>
      </c>
      <c r="AI872" s="4">
        <v>1.17</v>
      </c>
      <c r="AJ872" s="3">
        <v>178910062</v>
      </c>
      <c r="AK872" s="3">
        <v>483731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5140</v>
      </c>
      <c r="AR872" s="3">
        <v>5505</v>
      </c>
      <c r="AS872" s="3">
        <v>10962113</v>
      </c>
      <c r="AT872" s="2">
        <v>2029.145</v>
      </c>
      <c r="AV872" s="5" t="s">
        <v>1853</v>
      </c>
      <c r="BA872" s="3">
        <f t="shared" si="340"/>
        <v>6505</v>
      </c>
      <c r="BB872" s="3">
        <f t="shared" si="326"/>
        <v>5140</v>
      </c>
      <c r="BC872" s="3">
        <f t="shared" si="327"/>
        <v>5505</v>
      </c>
      <c r="BD872" s="3">
        <f t="shared" si="328"/>
        <v>6505</v>
      </c>
      <c r="BE872" s="3">
        <f t="shared" si="329"/>
        <v>10962113.583800001</v>
      </c>
      <c r="BF872" s="3">
        <f t="shared" si="341"/>
        <v>10787350.583800001</v>
      </c>
      <c r="BG872" s="2">
        <f t="shared" si="330"/>
        <v>2029.1306976775802</v>
      </c>
      <c r="BH872" s="6">
        <f t="shared" si="331"/>
        <v>1.4999999999999999E-2</v>
      </c>
      <c r="BI872" s="3">
        <f t="shared" si="342"/>
        <v>4424839.1574521223</v>
      </c>
      <c r="BJ872" s="3">
        <f t="shared" si="332"/>
        <v>1042973178.6062763</v>
      </c>
      <c r="BK872" s="3">
        <f t="shared" si="343"/>
        <v>0</v>
      </c>
      <c r="BL872" s="3">
        <f t="shared" si="344"/>
        <v>0</v>
      </c>
      <c r="BM872" s="3">
        <f t="shared" si="333"/>
        <v>0</v>
      </c>
      <c r="BN872" s="3">
        <f t="shared" si="334"/>
        <v>0</v>
      </c>
      <c r="BO872" s="3">
        <f t="shared" si="345"/>
        <v>0</v>
      </c>
      <c r="BP872" s="3">
        <f t="shared" si="346"/>
        <v>0</v>
      </c>
      <c r="BQ872" s="3">
        <f t="shared" si="335"/>
        <v>648307257.90798688</v>
      </c>
      <c r="BR872" s="3">
        <f t="shared" si="347"/>
        <v>0</v>
      </c>
      <c r="BS872" s="3">
        <f t="shared" si="348"/>
        <v>0</v>
      </c>
      <c r="BT872" s="3">
        <f t="shared" si="336"/>
        <v>0</v>
      </c>
      <c r="BU872" s="3">
        <f t="shared" si="337"/>
        <v>0</v>
      </c>
      <c r="BV872" s="3">
        <f t="shared" si="338"/>
        <v>0</v>
      </c>
      <c r="BW872" s="3">
        <f t="shared" si="349"/>
        <v>0</v>
      </c>
      <c r="BX872" s="3">
        <f t="shared" si="339"/>
        <v>0</v>
      </c>
      <c r="BY872" s="3">
        <f t="shared" si="350"/>
        <v>9173012.9638000019</v>
      </c>
    </row>
    <row r="873" spans="1:77" x14ac:dyDescent="0.25">
      <c r="A873">
        <v>167904</v>
      </c>
      <c r="B873" t="s">
        <v>928</v>
      </c>
      <c r="C873" s="37">
        <v>42779.493055555555</v>
      </c>
      <c r="D873" s="5" t="s">
        <v>75</v>
      </c>
      <c r="E873" s="2">
        <v>130</v>
      </c>
      <c r="F873" s="2">
        <v>6.6329999999999902</v>
      </c>
      <c r="G873" s="2">
        <v>1.4470000000000001</v>
      </c>
      <c r="H873" s="2">
        <v>0.80900000000000005</v>
      </c>
      <c r="I873" s="2">
        <v>0</v>
      </c>
      <c r="J873" s="2">
        <v>0</v>
      </c>
      <c r="K873" s="2">
        <v>0</v>
      </c>
      <c r="L873" s="2">
        <v>7.8</v>
      </c>
      <c r="M873" s="2">
        <v>4.7930000000000001</v>
      </c>
      <c r="N873" s="2">
        <v>73.576999999999998</v>
      </c>
      <c r="O873" s="2">
        <v>0</v>
      </c>
      <c r="P873" s="2">
        <v>3.0710000000000002</v>
      </c>
      <c r="Q873" s="2">
        <v>0</v>
      </c>
      <c r="R873" s="3">
        <v>7126</v>
      </c>
      <c r="S873" s="3">
        <v>0</v>
      </c>
      <c r="T873" s="3">
        <v>-241</v>
      </c>
      <c r="U873" s="3">
        <v>-10</v>
      </c>
      <c r="V873" s="3">
        <v>0</v>
      </c>
      <c r="W873" s="3">
        <v>24250</v>
      </c>
      <c r="X873" s="3">
        <v>2191</v>
      </c>
      <c r="Y873" s="4">
        <v>0.98</v>
      </c>
      <c r="Z873" s="4">
        <v>1.05</v>
      </c>
      <c r="AA873" s="5" t="s">
        <v>75</v>
      </c>
      <c r="AB873" s="3">
        <v>18300</v>
      </c>
      <c r="AC873" s="3">
        <v>684446</v>
      </c>
      <c r="AD873" s="2">
        <v>236.615159099999</v>
      </c>
      <c r="AE873" s="3">
        <v>9022389</v>
      </c>
      <c r="AF873" s="3">
        <v>210534</v>
      </c>
      <c r="AG873" s="3">
        <v>0</v>
      </c>
      <c r="AH873" s="3">
        <v>223424</v>
      </c>
      <c r="AI873" s="4">
        <v>1.04</v>
      </c>
      <c r="AJ873" s="3">
        <v>21401951</v>
      </c>
      <c r="AK873" s="3">
        <v>40199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5037</v>
      </c>
      <c r="AR873" s="3">
        <v>5216</v>
      </c>
      <c r="AS873" s="3">
        <v>1226533</v>
      </c>
      <c r="AT873" s="2">
        <v>233.24799999999999</v>
      </c>
      <c r="AV873" s="5" t="s">
        <v>1335</v>
      </c>
      <c r="AX873" s="3">
        <v>0</v>
      </c>
      <c r="AZ873" s="3">
        <v>0</v>
      </c>
      <c r="BA873" s="3">
        <f t="shared" si="340"/>
        <v>7133</v>
      </c>
      <c r="BB873" s="3">
        <f t="shared" si="326"/>
        <v>5037</v>
      </c>
      <c r="BC873" s="3">
        <f t="shared" si="327"/>
        <v>5216</v>
      </c>
      <c r="BD873" s="3">
        <f t="shared" si="328"/>
        <v>7133</v>
      </c>
      <c r="BE873" s="3">
        <f t="shared" si="329"/>
        <v>1226532.7718799997</v>
      </c>
      <c r="BF873" s="3">
        <f t="shared" si="341"/>
        <v>1195397.7718799997</v>
      </c>
      <c r="BG873" s="2">
        <f t="shared" si="330"/>
        <v>233.25119109170433</v>
      </c>
      <c r="BH873" s="6">
        <f t="shared" si="331"/>
        <v>1.4999999999999999E-2</v>
      </c>
      <c r="BI873" s="3">
        <f t="shared" si="342"/>
        <v>652556.02955267567</v>
      </c>
      <c r="BJ873" s="3">
        <f t="shared" si="332"/>
        <v>119891112.22113602</v>
      </c>
      <c r="BK873" s="3">
        <f t="shared" si="343"/>
        <v>0</v>
      </c>
      <c r="BL873" s="3">
        <f t="shared" si="344"/>
        <v>0</v>
      </c>
      <c r="BM873" s="3">
        <f t="shared" si="333"/>
        <v>0</v>
      </c>
      <c r="BN873" s="3">
        <f t="shared" si="334"/>
        <v>0</v>
      </c>
      <c r="BO873" s="3">
        <f t="shared" si="345"/>
        <v>0</v>
      </c>
      <c r="BP873" s="3">
        <f t="shared" si="346"/>
        <v>0</v>
      </c>
      <c r="BQ873" s="3">
        <f t="shared" si="335"/>
        <v>74523755.55379954</v>
      </c>
      <c r="BR873" s="3">
        <f t="shared" si="347"/>
        <v>0</v>
      </c>
      <c r="BS873" s="3">
        <f t="shared" si="348"/>
        <v>0</v>
      </c>
      <c r="BT873" s="3">
        <f t="shared" si="336"/>
        <v>0</v>
      </c>
      <c r="BU873" s="3">
        <f t="shared" si="337"/>
        <v>0</v>
      </c>
      <c r="BV873" s="3">
        <f t="shared" si="338"/>
        <v>0</v>
      </c>
      <c r="BW873" s="3">
        <f t="shared" si="349"/>
        <v>0</v>
      </c>
      <c r="BX873" s="3">
        <f t="shared" si="339"/>
        <v>0</v>
      </c>
      <c r="BY873" s="3">
        <f t="shared" si="350"/>
        <v>1016793.6520799997</v>
      </c>
    </row>
    <row r="874" spans="1:77" x14ac:dyDescent="0.25">
      <c r="A874">
        <v>43911</v>
      </c>
      <c r="B874" t="s">
        <v>929</v>
      </c>
      <c r="C874" s="37">
        <v>42779.493055555555</v>
      </c>
      <c r="D874" s="5" t="s">
        <v>75</v>
      </c>
      <c r="E874" s="2">
        <v>3569.05</v>
      </c>
      <c r="F874" s="2">
        <v>344.4</v>
      </c>
      <c r="G874" s="2">
        <v>115</v>
      </c>
      <c r="H874" s="2">
        <v>0</v>
      </c>
      <c r="I874" s="2">
        <v>0</v>
      </c>
      <c r="J874" s="2">
        <v>0</v>
      </c>
      <c r="K874" s="2">
        <v>0</v>
      </c>
      <c r="L874" s="2">
        <v>220</v>
      </c>
      <c r="M874" s="2">
        <v>180</v>
      </c>
      <c r="N874" s="2">
        <v>2500</v>
      </c>
      <c r="O874" s="2">
        <v>1.2</v>
      </c>
      <c r="P874" s="2">
        <v>625</v>
      </c>
      <c r="Q874" s="2">
        <v>0</v>
      </c>
      <c r="R874" s="3">
        <v>291500</v>
      </c>
      <c r="S874" s="3">
        <v>0</v>
      </c>
      <c r="T874" s="3">
        <v>-7176</v>
      </c>
      <c r="U874" s="3">
        <v>-278</v>
      </c>
      <c r="V874" s="3">
        <v>0</v>
      </c>
      <c r="W874" s="3">
        <v>266698</v>
      </c>
      <c r="X874" s="3">
        <v>335125</v>
      </c>
      <c r="Y874" s="4">
        <v>0.94669999999999999</v>
      </c>
      <c r="Z874" s="4">
        <v>1.0900000000000001</v>
      </c>
      <c r="AA874" s="5" t="s">
        <v>75</v>
      </c>
      <c r="AB874" s="3">
        <v>71931</v>
      </c>
      <c r="AC874" s="3">
        <v>4871505</v>
      </c>
      <c r="AD874" s="2">
        <v>2004.8503671999999</v>
      </c>
      <c r="AE874" s="3">
        <v>127913294</v>
      </c>
      <c r="AF874" s="3">
        <v>6365051</v>
      </c>
      <c r="AG874" s="3">
        <v>1097932</v>
      </c>
      <c r="AH874" s="3">
        <v>7866388</v>
      </c>
      <c r="AI874" s="4">
        <v>1.17</v>
      </c>
      <c r="AJ874" s="3">
        <v>638526720</v>
      </c>
      <c r="AK874" s="3">
        <v>1410794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4866</v>
      </c>
      <c r="AR874" s="3">
        <v>5177</v>
      </c>
      <c r="AS874" s="3">
        <v>26952921</v>
      </c>
      <c r="AT874" s="2">
        <v>5262.8519999999999</v>
      </c>
      <c r="AV874" s="5" t="s">
        <v>2051</v>
      </c>
      <c r="BA874" s="3">
        <f t="shared" si="340"/>
        <v>5362</v>
      </c>
      <c r="BB874" s="3">
        <f t="shared" si="326"/>
        <v>4866</v>
      </c>
      <c r="BC874" s="3">
        <f t="shared" si="327"/>
        <v>5177</v>
      </c>
      <c r="BD874" s="3">
        <f t="shared" si="328"/>
        <v>5362</v>
      </c>
      <c r="BE874" s="3">
        <f t="shared" si="329"/>
        <v>26952921.004000004</v>
      </c>
      <c r="BF874" s="3">
        <f t="shared" si="341"/>
        <v>26401899.004000004</v>
      </c>
      <c r="BG874" s="2">
        <f t="shared" si="330"/>
        <v>5262.8181387745981</v>
      </c>
      <c r="BH874" s="6">
        <f t="shared" si="331"/>
        <v>1.4999999999999999E-2</v>
      </c>
      <c r="BI874" s="3">
        <f t="shared" si="342"/>
        <v>11565937.368239813</v>
      </c>
      <c r="BJ874" s="3">
        <f t="shared" si="332"/>
        <v>2705088523.3301435</v>
      </c>
      <c r="BK874" s="3">
        <f t="shared" si="343"/>
        <v>0</v>
      </c>
      <c r="BL874" s="3">
        <f t="shared" si="344"/>
        <v>0</v>
      </c>
      <c r="BM874" s="3">
        <f t="shared" si="333"/>
        <v>0</v>
      </c>
      <c r="BN874" s="3">
        <f t="shared" si="334"/>
        <v>0</v>
      </c>
      <c r="BO874" s="3">
        <f t="shared" si="345"/>
        <v>0</v>
      </c>
      <c r="BP874" s="3">
        <f t="shared" si="346"/>
        <v>0</v>
      </c>
      <c r="BQ874" s="3">
        <f t="shared" si="335"/>
        <v>1681470395.338484</v>
      </c>
      <c r="BR874" s="3">
        <f t="shared" si="347"/>
        <v>0</v>
      </c>
      <c r="BS874" s="3">
        <f t="shared" si="348"/>
        <v>0</v>
      </c>
      <c r="BT874" s="3">
        <f t="shared" si="336"/>
        <v>0</v>
      </c>
      <c r="BU874" s="3">
        <f t="shared" si="337"/>
        <v>0</v>
      </c>
      <c r="BV874" s="3">
        <f t="shared" si="338"/>
        <v>0</v>
      </c>
      <c r="BW874" s="3">
        <f t="shared" si="349"/>
        <v>0</v>
      </c>
      <c r="BX874" s="3">
        <f t="shared" si="339"/>
        <v>0</v>
      </c>
      <c r="BY874" s="3">
        <f t="shared" si="350"/>
        <v>20907988.545760006</v>
      </c>
    </row>
    <row r="875" spans="1:77" x14ac:dyDescent="0.25">
      <c r="A875">
        <v>98903</v>
      </c>
      <c r="B875" t="s">
        <v>930</v>
      </c>
      <c r="C875" s="37">
        <v>42779.493055555555</v>
      </c>
      <c r="D875" s="5" t="s">
        <v>75</v>
      </c>
      <c r="E875" s="2">
        <v>111.68899999999999</v>
      </c>
      <c r="F875" s="2">
        <v>13.247</v>
      </c>
      <c r="G875" s="2">
        <v>1.7829999999999999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3.1549999999999998</v>
      </c>
      <c r="N875" s="2">
        <v>66.305999999999997</v>
      </c>
      <c r="O875" s="2">
        <v>0</v>
      </c>
      <c r="P875" s="2">
        <v>17.071999999999999</v>
      </c>
      <c r="Q875" s="2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54073</v>
      </c>
      <c r="X875" s="3">
        <v>14149</v>
      </c>
      <c r="Y875" s="4">
        <v>0.95</v>
      </c>
      <c r="Z875" s="4">
        <v>1.0900000000000001</v>
      </c>
      <c r="AA875" s="5" t="s">
        <v>76</v>
      </c>
      <c r="AB875" s="3">
        <v>335359</v>
      </c>
      <c r="AC875" s="3">
        <v>412336</v>
      </c>
      <c r="AD875" s="2">
        <v>147.46926120000001</v>
      </c>
      <c r="AE875" s="3">
        <v>98099866</v>
      </c>
      <c r="AF875" s="3">
        <v>1659805</v>
      </c>
      <c r="AG875" s="3">
        <v>52415</v>
      </c>
      <c r="AH875" s="3">
        <v>1817050</v>
      </c>
      <c r="AI875" s="4">
        <v>1.04</v>
      </c>
      <c r="AJ875" s="3">
        <v>165680261</v>
      </c>
      <c r="AK875" s="3">
        <v>45805</v>
      </c>
      <c r="AL875" s="3">
        <v>0</v>
      </c>
      <c r="AM875" s="3">
        <v>0</v>
      </c>
      <c r="AN875" s="3">
        <v>31370</v>
      </c>
      <c r="AO875" s="3">
        <v>0</v>
      </c>
      <c r="AP875" s="3">
        <v>0</v>
      </c>
      <c r="AQ875" s="3">
        <v>4883</v>
      </c>
      <c r="AR875" s="3">
        <v>5195</v>
      </c>
      <c r="AS875" s="3">
        <v>1232993</v>
      </c>
      <c r="AT875" s="2">
        <v>234.184</v>
      </c>
      <c r="AU875" s="2">
        <v>239.44900000000001</v>
      </c>
      <c r="AV875" s="5" t="s">
        <v>1583</v>
      </c>
      <c r="AW875" s="3">
        <v>182796</v>
      </c>
      <c r="AX875" s="3">
        <v>14889</v>
      </c>
      <c r="AY875" s="3">
        <v>4166</v>
      </c>
      <c r="AZ875" s="3">
        <v>632</v>
      </c>
      <c r="BA875" s="3">
        <f t="shared" si="340"/>
        <v>8288</v>
      </c>
      <c r="BB875" s="3">
        <f t="shared" si="326"/>
        <v>4883</v>
      </c>
      <c r="BC875" s="3">
        <f t="shared" si="327"/>
        <v>5195</v>
      </c>
      <c r="BD875" s="3">
        <f t="shared" si="328"/>
        <v>8288</v>
      </c>
      <c r="BE875" s="3">
        <f t="shared" si="329"/>
        <v>1232993.7583999999</v>
      </c>
      <c r="BF875" s="3">
        <f t="shared" si="341"/>
        <v>1178920.7583999999</v>
      </c>
      <c r="BG875" s="2">
        <f t="shared" si="330"/>
        <v>234.18371812156531</v>
      </c>
      <c r="BH875" s="6">
        <f t="shared" si="331"/>
        <v>1.4999999999999999E-2</v>
      </c>
      <c r="BI875" s="3">
        <f t="shared" si="342"/>
        <v>1141547.4943169903</v>
      </c>
      <c r="BJ875" s="3">
        <f t="shared" si="332"/>
        <v>132636946.95873603</v>
      </c>
      <c r="BK875" s="3">
        <f t="shared" si="343"/>
        <v>33043314.041263968</v>
      </c>
      <c r="BL875" s="3">
        <f t="shared" si="344"/>
        <v>331031.93784961593</v>
      </c>
      <c r="BM875" s="3">
        <f t="shared" si="333"/>
        <v>5674.0625386288175</v>
      </c>
      <c r="BN875" s="3">
        <f t="shared" si="334"/>
        <v>4166</v>
      </c>
      <c r="BO875" s="3">
        <f t="shared" si="345"/>
        <v>5715.0171378566638</v>
      </c>
      <c r="BP875" s="3">
        <f t="shared" si="346"/>
        <v>326865.93784961593</v>
      </c>
      <c r="BQ875" s="3">
        <f t="shared" si="335"/>
        <v>85646261.74293609</v>
      </c>
      <c r="BR875" s="3">
        <f t="shared" si="347"/>
        <v>80033999.25706391</v>
      </c>
      <c r="BS875" s="3">
        <f t="shared" si="348"/>
        <v>25319.745669998701</v>
      </c>
      <c r="BT875" s="3">
        <f t="shared" si="336"/>
        <v>115.70084610210216</v>
      </c>
      <c r="BU875" s="3">
        <f t="shared" si="337"/>
        <v>632</v>
      </c>
      <c r="BV875" s="3">
        <f t="shared" si="338"/>
        <v>437.12634306588114</v>
      </c>
      <c r="BW875" s="3">
        <f t="shared" si="349"/>
        <v>24250.619326932821</v>
      </c>
      <c r="BX875" s="3">
        <f t="shared" si="339"/>
        <v>351116.55717654875</v>
      </c>
      <c r="BY875" s="3">
        <f t="shared" si="350"/>
        <v>0</v>
      </c>
    </row>
    <row r="876" spans="1:77" x14ac:dyDescent="0.25">
      <c r="A876">
        <v>14803</v>
      </c>
      <c r="B876" t="s">
        <v>931</v>
      </c>
      <c r="C876" s="37">
        <v>42776.52847222222</v>
      </c>
      <c r="D876" s="5" t="s">
        <v>76</v>
      </c>
      <c r="E876" s="2">
        <v>683.02499999999998</v>
      </c>
      <c r="F876" s="2">
        <v>53.774999999999999</v>
      </c>
      <c r="G876" s="2">
        <v>43.241</v>
      </c>
      <c r="H876" s="2">
        <v>0</v>
      </c>
      <c r="I876" s="2">
        <v>0</v>
      </c>
      <c r="J876" s="2">
        <v>0</v>
      </c>
      <c r="K876" s="2">
        <v>0</v>
      </c>
      <c r="L876" s="2">
        <v>24.587</v>
      </c>
      <c r="M876" s="2">
        <v>0</v>
      </c>
      <c r="N876" s="2">
        <v>549.33000000000004</v>
      </c>
      <c r="O876" s="2">
        <v>0</v>
      </c>
      <c r="P876" s="2">
        <v>17.41</v>
      </c>
      <c r="Q876" s="2">
        <v>0</v>
      </c>
      <c r="R876" s="3">
        <v>19266</v>
      </c>
      <c r="S876" s="3">
        <v>0</v>
      </c>
      <c r="T876" s="3">
        <v>0</v>
      </c>
      <c r="U876" s="3">
        <v>0</v>
      </c>
      <c r="V876" s="3">
        <v>0</v>
      </c>
      <c r="W876" s="3">
        <v>70840</v>
      </c>
      <c r="X876" s="3">
        <v>11256</v>
      </c>
      <c r="Y876" s="4">
        <v>0</v>
      </c>
      <c r="Z876" s="4">
        <v>1</v>
      </c>
      <c r="AA876" s="5" t="s">
        <v>75</v>
      </c>
      <c r="AB876" s="3">
        <v>0</v>
      </c>
      <c r="AC876" s="3">
        <v>0</v>
      </c>
      <c r="AD876" s="2">
        <v>0</v>
      </c>
      <c r="AE876" s="3">
        <v>0</v>
      </c>
      <c r="AF876" s="3">
        <v>0</v>
      </c>
      <c r="AG876" s="3">
        <v>0</v>
      </c>
      <c r="AH876" s="3">
        <v>0</v>
      </c>
      <c r="AI876" s="4">
        <v>0</v>
      </c>
      <c r="AJ876" s="3">
        <v>0</v>
      </c>
      <c r="AK876" s="3">
        <v>339589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5050</v>
      </c>
      <c r="AR876" s="3">
        <v>5334</v>
      </c>
      <c r="AS876" s="3">
        <v>6097155</v>
      </c>
      <c r="AT876" s="2">
        <v>1157.8800000000001</v>
      </c>
      <c r="AV876" s="5" t="s">
        <v>2031</v>
      </c>
      <c r="AX876" s="3">
        <v>0</v>
      </c>
      <c r="AZ876" s="3">
        <v>0</v>
      </c>
      <c r="BA876" s="3">
        <f t="shared" si="340"/>
        <v>6465</v>
      </c>
      <c r="BB876" s="3">
        <f t="shared" si="326"/>
        <v>5050</v>
      </c>
      <c r="BC876" s="3">
        <f t="shared" si="327"/>
        <v>5335</v>
      </c>
      <c r="BD876" s="3">
        <f t="shared" si="328"/>
        <v>6465</v>
      </c>
      <c r="BE876" s="3">
        <f t="shared" si="329"/>
        <v>6097154.8157500001</v>
      </c>
      <c r="BF876" s="3">
        <f t="shared" si="341"/>
        <v>6007048.8157500001</v>
      </c>
      <c r="BG876" s="2">
        <f t="shared" si="330"/>
        <v>1157.7422021873813</v>
      </c>
      <c r="BH876" s="6">
        <f t="shared" si="331"/>
        <v>1.4999999999999999E-2</v>
      </c>
      <c r="BI876" s="3">
        <f t="shared" si="342"/>
        <v>0</v>
      </c>
      <c r="BJ876" s="3">
        <f t="shared" si="332"/>
        <v>595079491.92431402</v>
      </c>
      <c r="BK876" s="3">
        <f t="shared" si="343"/>
        <v>0</v>
      </c>
      <c r="BL876" s="3">
        <f t="shared" si="344"/>
        <v>0</v>
      </c>
      <c r="BM876" s="3">
        <f t="shared" si="333"/>
        <v>0</v>
      </c>
      <c r="BN876" s="3">
        <f t="shared" si="334"/>
        <v>0</v>
      </c>
      <c r="BO876" s="3">
        <f t="shared" si="345"/>
        <v>0</v>
      </c>
      <c r="BP876" s="3">
        <f t="shared" si="346"/>
        <v>0</v>
      </c>
      <c r="BQ876" s="3">
        <f t="shared" si="335"/>
        <v>369898633.59886831</v>
      </c>
      <c r="BR876" s="3">
        <f t="shared" si="347"/>
        <v>0</v>
      </c>
      <c r="BS876" s="3">
        <f t="shared" si="348"/>
        <v>0</v>
      </c>
      <c r="BT876" s="3">
        <f t="shared" si="336"/>
        <v>0</v>
      </c>
      <c r="BU876" s="3">
        <f t="shared" si="337"/>
        <v>0</v>
      </c>
      <c r="BV876" s="3">
        <f t="shared" si="338"/>
        <v>0</v>
      </c>
      <c r="BW876" s="3">
        <f t="shared" si="349"/>
        <v>0</v>
      </c>
      <c r="BX876" s="3">
        <f t="shared" si="339"/>
        <v>0</v>
      </c>
      <c r="BY876" s="3">
        <f t="shared" si="350"/>
        <v>6097154.8157500001</v>
      </c>
    </row>
    <row r="877" spans="1:77" x14ac:dyDescent="0.25">
      <c r="A877">
        <v>108910</v>
      </c>
      <c r="B877" t="s">
        <v>932</v>
      </c>
      <c r="C877" s="37">
        <v>42779.493055555555</v>
      </c>
      <c r="D877" s="5" t="s">
        <v>75</v>
      </c>
      <c r="E877" s="2">
        <v>1793.8910000000001</v>
      </c>
      <c r="F877" s="2">
        <v>87.135999999999996</v>
      </c>
      <c r="G877" s="2">
        <v>27.341999999999999</v>
      </c>
      <c r="H877" s="2">
        <v>0</v>
      </c>
      <c r="I877" s="2">
        <v>0</v>
      </c>
      <c r="J877" s="2">
        <v>0</v>
      </c>
      <c r="K877" s="2">
        <v>0</v>
      </c>
      <c r="L877" s="2">
        <v>131.51900000000001</v>
      </c>
      <c r="M877" s="2">
        <v>25.39</v>
      </c>
      <c r="N877" s="2">
        <v>1933.856</v>
      </c>
      <c r="O877" s="2">
        <v>0.73699999999999999</v>
      </c>
      <c r="P877" s="2">
        <v>1127.1400000000001</v>
      </c>
      <c r="Q877" s="2">
        <v>0</v>
      </c>
      <c r="R877" s="3">
        <v>139149</v>
      </c>
      <c r="S877" s="3">
        <v>0</v>
      </c>
      <c r="T877" s="3">
        <v>-1530</v>
      </c>
      <c r="U877" s="3">
        <v>-60</v>
      </c>
      <c r="V877" s="3">
        <v>0</v>
      </c>
      <c r="W877" s="3">
        <v>0</v>
      </c>
      <c r="X877" s="3">
        <v>700292</v>
      </c>
      <c r="Y877" s="4">
        <v>1</v>
      </c>
      <c r="Z877" s="4">
        <v>1.1676</v>
      </c>
      <c r="AA877" s="5" t="s">
        <v>75</v>
      </c>
      <c r="AB877" s="3">
        <v>0</v>
      </c>
      <c r="AC877" s="3">
        <v>5377183</v>
      </c>
      <c r="AD877" s="2">
        <v>2198.3910114999999</v>
      </c>
      <c r="AE877" s="3">
        <v>35708458</v>
      </c>
      <c r="AF877" s="3">
        <v>1500842</v>
      </c>
      <c r="AG877" s="3">
        <v>0</v>
      </c>
      <c r="AH877" s="3">
        <v>1560876</v>
      </c>
      <c r="AI877" s="4">
        <v>1.04</v>
      </c>
      <c r="AJ877" s="3">
        <v>136072949</v>
      </c>
      <c r="AK877" s="3">
        <v>711801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5140</v>
      </c>
      <c r="AR877" s="3">
        <v>5752</v>
      </c>
      <c r="AS877" s="3">
        <v>16247631</v>
      </c>
      <c r="AT877" s="2">
        <v>2967.5160000000001</v>
      </c>
      <c r="AV877" s="5" t="s">
        <v>1617</v>
      </c>
      <c r="AX877" s="3">
        <v>0</v>
      </c>
      <c r="AZ877" s="3">
        <v>0</v>
      </c>
      <c r="BA877" s="3">
        <f t="shared" si="340"/>
        <v>6213</v>
      </c>
      <c r="BB877" s="3">
        <f t="shared" si="326"/>
        <v>5140</v>
      </c>
      <c r="BC877" s="3">
        <f t="shared" si="327"/>
        <v>5752</v>
      </c>
      <c r="BD877" s="3">
        <f t="shared" si="328"/>
        <v>6213</v>
      </c>
      <c r="BE877" s="3">
        <f t="shared" si="329"/>
        <v>16247632.030260002</v>
      </c>
      <c r="BF877" s="3">
        <f t="shared" si="341"/>
        <v>16110013.030260002</v>
      </c>
      <c r="BG877" s="2">
        <f t="shared" si="330"/>
        <v>2967.5054984358671</v>
      </c>
      <c r="BH877" s="6">
        <f t="shared" si="331"/>
        <v>1.4999999999999999E-2</v>
      </c>
      <c r="BI877" s="3">
        <f t="shared" si="342"/>
        <v>6546607.552038365</v>
      </c>
      <c r="BJ877" s="3">
        <f t="shared" si="332"/>
        <v>1525297826.1960356</v>
      </c>
      <c r="BK877" s="3">
        <f t="shared" si="343"/>
        <v>0</v>
      </c>
      <c r="BL877" s="3">
        <f t="shared" si="344"/>
        <v>0</v>
      </c>
      <c r="BM877" s="3">
        <f t="shared" si="333"/>
        <v>0</v>
      </c>
      <c r="BN877" s="3">
        <f t="shared" si="334"/>
        <v>0</v>
      </c>
      <c r="BO877" s="3">
        <f t="shared" si="345"/>
        <v>0</v>
      </c>
      <c r="BP877" s="3">
        <f t="shared" si="346"/>
        <v>0</v>
      </c>
      <c r="BQ877" s="3">
        <f t="shared" si="335"/>
        <v>948118006.75025952</v>
      </c>
      <c r="BR877" s="3">
        <f t="shared" si="347"/>
        <v>0</v>
      </c>
      <c r="BS877" s="3">
        <f t="shared" si="348"/>
        <v>0</v>
      </c>
      <c r="BT877" s="3">
        <f t="shared" si="336"/>
        <v>0</v>
      </c>
      <c r="BU877" s="3">
        <f t="shared" si="337"/>
        <v>0</v>
      </c>
      <c r="BV877" s="3">
        <f t="shared" si="338"/>
        <v>0</v>
      </c>
      <c r="BW877" s="3">
        <f t="shared" si="349"/>
        <v>0</v>
      </c>
      <c r="BX877" s="3">
        <f t="shared" si="339"/>
        <v>0</v>
      </c>
      <c r="BY877" s="3">
        <f t="shared" si="350"/>
        <v>14886902.540260002</v>
      </c>
    </row>
    <row r="878" spans="1:77" x14ac:dyDescent="0.25">
      <c r="A878">
        <v>101853</v>
      </c>
      <c r="B878" t="s">
        <v>933</v>
      </c>
      <c r="C878" s="37">
        <v>42776.52847222222</v>
      </c>
      <c r="D878" s="5" t="s">
        <v>76</v>
      </c>
      <c r="E878" s="2">
        <v>1253.6110000000001</v>
      </c>
      <c r="F878" s="2">
        <v>43.191000000000003</v>
      </c>
      <c r="G878" s="2">
        <v>20.295000000000002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15</v>
      </c>
      <c r="N878" s="2">
        <v>1912.83</v>
      </c>
      <c r="O878" s="2">
        <v>0</v>
      </c>
      <c r="P878" s="2">
        <v>715.68200000000002</v>
      </c>
      <c r="Q878" s="2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462688</v>
      </c>
      <c r="Y878" s="4">
        <v>0</v>
      </c>
      <c r="Z878" s="4">
        <v>1</v>
      </c>
      <c r="AA878" s="5" t="s">
        <v>75</v>
      </c>
      <c r="AB878" s="3">
        <v>0</v>
      </c>
      <c r="AC878" s="3">
        <v>0</v>
      </c>
      <c r="AD878" s="2">
        <v>0</v>
      </c>
      <c r="AE878" s="3">
        <v>0</v>
      </c>
      <c r="AF878" s="3">
        <v>0</v>
      </c>
      <c r="AG878" s="3">
        <v>0</v>
      </c>
      <c r="AH878" s="3">
        <v>0</v>
      </c>
      <c r="AI878" s="4">
        <v>0</v>
      </c>
      <c r="AJ878" s="3">
        <v>0</v>
      </c>
      <c r="AK878" s="3">
        <v>474461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5050</v>
      </c>
      <c r="AR878" s="3">
        <v>5334</v>
      </c>
      <c r="AS878" s="3">
        <v>11475767</v>
      </c>
      <c r="AT878" s="2">
        <v>2211.9960000000001</v>
      </c>
      <c r="AV878" s="5" t="s">
        <v>2031</v>
      </c>
      <c r="AX878" s="3">
        <v>0</v>
      </c>
      <c r="AZ878" s="3">
        <v>0</v>
      </c>
      <c r="BA878" s="3">
        <f t="shared" si="340"/>
        <v>6465</v>
      </c>
      <c r="BB878" s="3">
        <f t="shared" si="326"/>
        <v>5050</v>
      </c>
      <c r="BC878" s="3">
        <f t="shared" si="327"/>
        <v>5335</v>
      </c>
      <c r="BD878" s="3">
        <f t="shared" si="328"/>
        <v>6465</v>
      </c>
      <c r="BE878" s="3">
        <f t="shared" si="329"/>
        <v>11475767.4255</v>
      </c>
      <c r="BF878" s="3">
        <f t="shared" si="341"/>
        <v>11475767.4255</v>
      </c>
      <c r="BG878" s="2">
        <f t="shared" si="330"/>
        <v>2211.7316936319557</v>
      </c>
      <c r="BH878" s="6">
        <f t="shared" si="331"/>
        <v>1.4999999999999999E-2</v>
      </c>
      <c r="BI878" s="3">
        <f t="shared" si="342"/>
        <v>0</v>
      </c>
      <c r="BJ878" s="3">
        <f t="shared" si="332"/>
        <v>1136830090.5268252</v>
      </c>
      <c r="BK878" s="3">
        <f t="shared" si="343"/>
        <v>0</v>
      </c>
      <c r="BL878" s="3">
        <f t="shared" si="344"/>
        <v>0</v>
      </c>
      <c r="BM878" s="3">
        <f t="shared" si="333"/>
        <v>0</v>
      </c>
      <c r="BN878" s="3">
        <f t="shared" si="334"/>
        <v>0</v>
      </c>
      <c r="BO878" s="3">
        <f t="shared" si="345"/>
        <v>0</v>
      </c>
      <c r="BP878" s="3">
        <f t="shared" si="346"/>
        <v>0</v>
      </c>
      <c r="BQ878" s="3">
        <f t="shared" si="335"/>
        <v>706648276.11540985</v>
      </c>
      <c r="BR878" s="3">
        <f t="shared" si="347"/>
        <v>0</v>
      </c>
      <c r="BS878" s="3">
        <f t="shared" si="348"/>
        <v>0</v>
      </c>
      <c r="BT878" s="3">
        <f t="shared" si="336"/>
        <v>0</v>
      </c>
      <c r="BU878" s="3">
        <f t="shared" si="337"/>
        <v>0</v>
      </c>
      <c r="BV878" s="3">
        <f t="shared" si="338"/>
        <v>0</v>
      </c>
      <c r="BW878" s="3">
        <f t="shared" si="349"/>
        <v>0</v>
      </c>
      <c r="BX878" s="3">
        <f t="shared" si="339"/>
        <v>0</v>
      </c>
      <c r="BY878" s="3">
        <f t="shared" si="350"/>
        <v>11475767.4255</v>
      </c>
    </row>
    <row r="879" spans="1:77" x14ac:dyDescent="0.25">
      <c r="A879">
        <v>43912</v>
      </c>
      <c r="B879" t="s">
        <v>934</v>
      </c>
      <c r="C879" s="37">
        <v>42779.493055555555</v>
      </c>
      <c r="D879" s="5" t="s">
        <v>75</v>
      </c>
      <c r="E879" s="2">
        <v>9052</v>
      </c>
      <c r="F879" s="2">
        <v>623.70000000000005</v>
      </c>
      <c r="G879" s="2">
        <v>90</v>
      </c>
      <c r="H879" s="2">
        <v>0</v>
      </c>
      <c r="I879" s="2">
        <v>0</v>
      </c>
      <c r="J879" s="2">
        <v>0</v>
      </c>
      <c r="K879" s="2">
        <v>0</v>
      </c>
      <c r="L879" s="2">
        <v>550</v>
      </c>
      <c r="M879" s="2">
        <v>440</v>
      </c>
      <c r="N879" s="2">
        <v>1200</v>
      </c>
      <c r="O879" s="2">
        <v>0</v>
      </c>
      <c r="P879" s="2">
        <v>355</v>
      </c>
      <c r="Q879" s="2">
        <v>0</v>
      </c>
      <c r="R879" s="3">
        <v>632500</v>
      </c>
      <c r="S879" s="3">
        <v>0</v>
      </c>
      <c r="T879" s="3">
        <v>-42433</v>
      </c>
      <c r="U879" s="3">
        <v>-1640</v>
      </c>
      <c r="V879" s="3">
        <v>421665</v>
      </c>
      <c r="W879" s="3">
        <v>553644</v>
      </c>
      <c r="X879" s="3">
        <v>191523</v>
      </c>
      <c r="Y879" s="4">
        <v>1</v>
      </c>
      <c r="Z879" s="4">
        <v>1.07</v>
      </c>
      <c r="AA879" s="5" t="s">
        <v>75</v>
      </c>
      <c r="AB879" s="3">
        <v>131400</v>
      </c>
      <c r="AC879" s="3">
        <v>2038513</v>
      </c>
      <c r="AD879" s="2">
        <v>866.17403939999997</v>
      </c>
      <c r="AE879" s="3">
        <v>102770793</v>
      </c>
      <c r="AF879" s="3">
        <v>39341051</v>
      </c>
      <c r="AG879" s="3">
        <v>4327516</v>
      </c>
      <c r="AH879" s="3">
        <v>46029030</v>
      </c>
      <c r="AI879" s="4">
        <v>1.17</v>
      </c>
      <c r="AJ879" s="3">
        <v>3776112796</v>
      </c>
      <c r="AK879" s="3">
        <v>3126643</v>
      </c>
      <c r="AL879" s="3">
        <v>0</v>
      </c>
      <c r="AM879" s="3">
        <v>0</v>
      </c>
      <c r="AN879" s="3">
        <v>400000</v>
      </c>
      <c r="AO879" s="3">
        <v>0</v>
      </c>
      <c r="AP879" s="3">
        <v>0</v>
      </c>
      <c r="AQ879" s="3">
        <v>5140</v>
      </c>
      <c r="AR879" s="3">
        <v>5395</v>
      </c>
      <c r="AS879" s="3">
        <v>60075210</v>
      </c>
      <c r="AT879" s="2">
        <v>11114.528</v>
      </c>
      <c r="AU879" s="2">
        <v>10926.366</v>
      </c>
      <c r="AV879" s="5" t="s">
        <v>1311</v>
      </c>
      <c r="AW879" s="3">
        <v>0</v>
      </c>
      <c r="AX879" s="3">
        <v>363348</v>
      </c>
      <c r="AY879" s="3">
        <v>0</v>
      </c>
      <c r="AZ879" s="3">
        <v>15278</v>
      </c>
      <c r="BA879" s="3">
        <f t="shared" si="340"/>
        <v>5395</v>
      </c>
      <c r="BB879" s="3">
        <f t="shared" si="326"/>
        <v>5140</v>
      </c>
      <c r="BC879" s="3">
        <f t="shared" si="327"/>
        <v>5395</v>
      </c>
      <c r="BD879" s="3">
        <f t="shared" si="328"/>
        <v>5395</v>
      </c>
      <c r="BE879" s="3">
        <f t="shared" si="329"/>
        <v>60075208.5</v>
      </c>
      <c r="BF879" s="3">
        <f t="shared" si="341"/>
        <v>58509832.5</v>
      </c>
      <c r="BG879" s="2">
        <f t="shared" si="330"/>
        <v>11114.21595488509</v>
      </c>
      <c r="BH879" s="6">
        <f t="shared" si="331"/>
        <v>1.4999999999999999E-2</v>
      </c>
      <c r="BI879" s="3">
        <f t="shared" si="342"/>
        <v>24716354.582816463</v>
      </c>
      <c r="BJ879" s="3">
        <f t="shared" si="332"/>
        <v>5712707000.8109369</v>
      </c>
      <c r="BK879" s="3">
        <f t="shared" si="343"/>
        <v>0</v>
      </c>
      <c r="BL879" s="3">
        <f t="shared" si="344"/>
        <v>0</v>
      </c>
      <c r="BM879" s="3">
        <f t="shared" si="333"/>
        <v>0</v>
      </c>
      <c r="BN879" s="3">
        <f t="shared" si="334"/>
        <v>0</v>
      </c>
      <c r="BO879" s="3">
        <f t="shared" si="345"/>
        <v>0</v>
      </c>
      <c r="BP879" s="3">
        <f t="shared" si="346"/>
        <v>0</v>
      </c>
      <c r="BQ879" s="3">
        <f t="shared" si="335"/>
        <v>3550991997.5857863</v>
      </c>
      <c r="BR879" s="3">
        <f t="shared" si="347"/>
        <v>225120798.41421366</v>
      </c>
      <c r="BS879" s="3">
        <f t="shared" si="348"/>
        <v>257993.84438469622</v>
      </c>
      <c r="BT879" s="3">
        <f t="shared" si="336"/>
        <v>366.15467722908556</v>
      </c>
      <c r="BU879" s="3">
        <f t="shared" si="337"/>
        <v>10319.75377538785</v>
      </c>
      <c r="BV879" s="3">
        <f t="shared" si="338"/>
        <v>2242.00983061947</v>
      </c>
      <c r="BW879" s="3">
        <f t="shared" si="349"/>
        <v>0</v>
      </c>
      <c r="BX879" s="3">
        <f t="shared" si="339"/>
        <v>0</v>
      </c>
      <c r="BY879" s="3">
        <f t="shared" si="350"/>
        <v>22314080.539999999</v>
      </c>
    </row>
    <row r="880" spans="1:77" x14ac:dyDescent="0.25">
      <c r="A880">
        <v>99903</v>
      </c>
      <c r="B880" t="s">
        <v>935</v>
      </c>
      <c r="C880" s="37">
        <v>42776.52847222222</v>
      </c>
      <c r="D880" s="5" t="s">
        <v>75</v>
      </c>
      <c r="E880" s="2">
        <v>401.95699999999999</v>
      </c>
      <c r="F880" s="2">
        <v>28.86</v>
      </c>
      <c r="G880" s="2">
        <v>31.004000000000001</v>
      </c>
      <c r="H880" s="2">
        <v>0</v>
      </c>
      <c r="I880" s="2">
        <v>0</v>
      </c>
      <c r="J880" s="2">
        <v>0</v>
      </c>
      <c r="K880" s="2">
        <v>0</v>
      </c>
      <c r="L880" s="2">
        <v>64.113</v>
      </c>
      <c r="M880" s="2">
        <v>23.774999999999999</v>
      </c>
      <c r="N880" s="2">
        <v>429.87299999999999</v>
      </c>
      <c r="O880" s="2">
        <v>9.0999999999999998E-2</v>
      </c>
      <c r="P880" s="2">
        <v>6.6079999999999997</v>
      </c>
      <c r="Q880" s="2">
        <v>0</v>
      </c>
      <c r="R880" s="3">
        <v>38431</v>
      </c>
      <c r="S880" s="3">
        <v>0</v>
      </c>
      <c r="T880" s="3">
        <v>-3050</v>
      </c>
      <c r="U880" s="3">
        <v>-118</v>
      </c>
      <c r="V880" s="3">
        <v>0</v>
      </c>
      <c r="W880" s="3">
        <v>36900</v>
      </c>
      <c r="X880" s="3">
        <v>4926</v>
      </c>
      <c r="Y880" s="4">
        <v>0.96</v>
      </c>
      <c r="Z880" s="4">
        <v>1.03</v>
      </c>
      <c r="AA880" s="5" t="s">
        <v>76</v>
      </c>
      <c r="AB880" s="3">
        <v>316877</v>
      </c>
      <c r="AC880" s="3">
        <v>3235972</v>
      </c>
      <c r="AD880" s="2">
        <v>1390.2117886000001</v>
      </c>
      <c r="AE880" s="3">
        <v>146160938</v>
      </c>
      <c r="AF880" s="3">
        <v>2765320</v>
      </c>
      <c r="AG880" s="3">
        <v>57611</v>
      </c>
      <c r="AH880" s="3">
        <v>2995763</v>
      </c>
      <c r="AI880" s="4">
        <v>1.04</v>
      </c>
      <c r="AJ880" s="3">
        <v>271424101</v>
      </c>
      <c r="AK880" s="3">
        <v>209375</v>
      </c>
      <c r="AL880" s="3">
        <v>0</v>
      </c>
      <c r="AM880" s="3">
        <v>0</v>
      </c>
      <c r="AN880" s="3">
        <v>57007</v>
      </c>
      <c r="AO880" s="3">
        <v>0</v>
      </c>
      <c r="AP880" s="3">
        <v>0</v>
      </c>
      <c r="AQ880" s="3">
        <v>4934</v>
      </c>
      <c r="AR880" s="3">
        <v>5040</v>
      </c>
      <c r="AS880" s="3">
        <v>4852171</v>
      </c>
      <c r="AT880" s="2">
        <v>958.56299999999999</v>
      </c>
      <c r="AV880" s="5" t="s">
        <v>1586</v>
      </c>
      <c r="BA880" s="3">
        <f t="shared" si="340"/>
        <v>7455</v>
      </c>
      <c r="BB880" s="3">
        <f t="shared" si="326"/>
        <v>4934</v>
      </c>
      <c r="BC880" s="3">
        <f t="shared" si="327"/>
        <v>5040</v>
      </c>
      <c r="BD880" s="3">
        <f t="shared" si="328"/>
        <v>7455</v>
      </c>
      <c r="BE880" s="3">
        <f t="shared" si="329"/>
        <v>4852172.2752999999</v>
      </c>
      <c r="BF880" s="3">
        <f t="shared" si="341"/>
        <v>4779891.2752999999</v>
      </c>
      <c r="BG880" s="2">
        <f t="shared" si="330"/>
        <v>958.57854593013087</v>
      </c>
      <c r="BH880" s="6">
        <f t="shared" si="331"/>
        <v>1.4999999999999999E-2</v>
      </c>
      <c r="BI880" s="3">
        <f t="shared" si="342"/>
        <v>2240384.71017983</v>
      </c>
      <c r="BJ880" s="3">
        <f t="shared" si="332"/>
        <v>492709372.60808724</v>
      </c>
      <c r="BK880" s="3">
        <f t="shared" si="343"/>
        <v>0</v>
      </c>
      <c r="BL880" s="3">
        <f t="shared" si="344"/>
        <v>0</v>
      </c>
      <c r="BM880" s="3">
        <f t="shared" si="333"/>
        <v>0</v>
      </c>
      <c r="BN880" s="3">
        <f t="shared" si="334"/>
        <v>0</v>
      </c>
      <c r="BO880" s="3">
        <f t="shared" si="345"/>
        <v>0</v>
      </c>
      <c r="BP880" s="3">
        <f t="shared" si="346"/>
        <v>0</v>
      </c>
      <c r="BQ880" s="3">
        <f t="shared" si="335"/>
        <v>306265845.42467684</v>
      </c>
      <c r="BR880" s="3">
        <f t="shared" si="347"/>
        <v>0</v>
      </c>
      <c r="BS880" s="3">
        <f t="shared" si="348"/>
        <v>0</v>
      </c>
      <c r="BT880" s="3">
        <f t="shared" si="336"/>
        <v>0</v>
      </c>
      <c r="BU880" s="3">
        <f t="shared" si="337"/>
        <v>0</v>
      </c>
      <c r="BV880" s="3">
        <f t="shared" si="338"/>
        <v>0</v>
      </c>
      <c r="BW880" s="3">
        <f t="shared" si="349"/>
        <v>0</v>
      </c>
      <c r="BX880" s="3">
        <f t="shared" si="339"/>
        <v>0</v>
      </c>
      <c r="BY880" s="3">
        <f t="shared" si="350"/>
        <v>2246500.9057</v>
      </c>
    </row>
    <row r="881" spans="1:77" x14ac:dyDescent="0.25">
      <c r="A881">
        <v>34907</v>
      </c>
      <c r="B881" t="s">
        <v>936</v>
      </c>
      <c r="C881" s="37">
        <v>42779.493055555555</v>
      </c>
      <c r="D881" s="5" t="s">
        <v>75</v>
      </c>
      <c r="E881" s="2">
        <v>768.50800000000004</v>
      </c>
      <c r="F881" s="2">
        <v>69.402000000000001</v>
      </c>
      <c r="G881" s="2">
        <v>23.009</v>
      </c>
      <c r="H881" s="2">
        <v>0</v>
      </c>
      <c r="I881" s="2">
        <v>0</v>
      </c>
      <c r="J881" s="2">
        <v>0</v>
      </c>
      <c r="K881" s="2">
        <v>0</v>
      </c>
      <c r="L881" s="2">
        <v>125.324</v>
      </c>
      <c r="M881" s="2">
        <v>45.826999999999998</v>
      </c>
      <c r="N881" s="2">
        <v>595.57600000000002</v>
      </c>
      <c r="O881" s="2">
        <v>0.128</v>
      </c>
      <c r="P881" s="2">
        <v>3.85</v>
      </c>
      <c r="Q881" s="2">
        <v>0</v>
      </c>
      <c r="R881" s="3">
        <v>74075</v>
      </c>
      <c r="S881" s="3">
        <v>0</v>
      </c>
      <c r="T881" s="3">
        <v>-4933</v>
      </c>
      <c r="U881" s="3">
        <v>-191</v>
      </c>
      <c r="V881" s="3">
        <v>0</v>
      </c>
      <c r="W881" s="3">
        <v>96424</v>
      </c>
      <c r="X881" s="3">
        <v>2475</v>
      </c>
      <c r="Y881" s="4">
        <v>1</v>
      </c>
      <c r="Z881" s="4">
        <v>1.05</v>
      </c>
      <c r="AA881" s="5" t="s">
        <v>75</v>
      </c>
      <c r="AB881" s="3">
        <v>659051</v>
      </c>
      <c r="AC881" s="3">
        <v>3665958</v>
      </c>
      <c r="AD881" s="2">
        <v>1427.5179025</v>
      </c>
      <c r="AE881" s="3">
        <v>301280857</v>
      </c>
      <c r="AF881" s="3">
        <v>4509819</v>
      </c>
      <c r="AG881" s="3">
        <v>496080</v>
      </c>
      <c r="AH881" s="3">
        <v>5276488</v>
      </c>
      <c r="AI881" s="4">
        <v>1.17</v>
      </c>
      <c r="AJ881" s="3">
        <v>438947939</v>
      </c>
      <c r="AK881" s="3">
        <v>370434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5140</v>
      </c>
      <c r="AR881" s="3">
        <v>5322</v>
      </c>
      <c r="AS881" s="3">
        <v>7607166</v>
      </c>
      <c r="AT881" s="2">
        <v>1423.0630000000001</v>
      </c>
      <c r="AV881" s="5" t="s">
        <v>1390</v>
      </c>
      <c r="BA881" s="3">
        <f t="shared" si="340"/>
        <v>6428</v>
      </c>
      <c r="BB881" s="3">
        <f t="shared" si="326"/>
        <v>5140</v>
      </c>
      <c r="BC881" s="3">
        <f t="shared" si="327"/>
        <v>5322</v>
      </c>
      <c r="BD881" s="3">
        <f t="shared" si="328"/>
        <v>6428</v>
      </c>
      <c r="BE881" s="3">
        <f t="shared" si="329"/>
        <v>7607168.4341600006</v>
      </c>
      <c r="BF881" s="3">
        <f t="shared" si="341"/>
        <v>7441602.4341600006</v>
      </c>
      <c r="BG881" s="2">
        <f t="shared" si="330"/>
        <v>1423.0271793425925</v>
      </c>
      <c r="BH881" s="6">
        <f t="shared" si="331"/>
        <v>1.4999999999999999E-2</v>
      </c>
      <c r="BI881" s="3">
        <f t="shared" si="342"/>
        <v>3940969.273558124</v>
      </c>
      <c r="BJ881" s="3">
        <f t="shared" si="332"/>
        <v>731435970.18209255</v>
      </c>
      <c r="BK881" s="3">
        <f t="shared" si="343"/>
        <v>0</v>
      </c>
      <c r="BL881" s="3">
        <f t="shared" si="344"/>
        <v>0</v>
      </c>
      <c r="BM881" s="3">
        <f t="shared" si="333"/>
        <v>0</v>
      </c>
      <c r="BN881" s="3">
        <f t="shared" si="334"/>
        <v>0</v>
      </c>
      <c r="BO881" s="3">
        <f t="shared" si="345"/>
        <v>0</v>
      </c>
      <c r="BP881" s="3">
        <f t="shared" si="346"/>
        <v>0</v>
      </c>
      <c r="BQ881" s="3">
        <f t="shared" si="335"/>
        <v>454657183.79995829</v>
      </c>
      <c r="BR881" s="3">
        <f t="shared" si="347"/>
        <v>0</v>
      </c>
      <c r="BS881" s="3">
        <f t="shared" si="348"/>
        <v>0</v>
      </c>
      <c r="BT881" s="3">
        <f t="shared" si="336"/>
        <v>0</v>
      </c>
      <c r="BU881" s="3">
        <f t="shared" si="337"/>
        <v>0</v>
      </c>
      <c r="BV881" s="3">
        <f t="shared" si="338"/>
        <v>0</v>
      </c>
      <c r="BW881" s="3">
        <f t="shared" si="349"/>
        <v>0</v>
      </c>
      <c r="BX881" s="3">
        <f t="shared" si="339"/>
        <v>0</v>
      </c>
      <c r="BY881" s="3">
        <f t="shared" si="350"/>
        <v>3217689.044160001</v>
      </c>
    </row>
    <row r="882" spans="1:77" x14ac:dyDescent="0.25">
      <c r="A882">
        <v>116908</v>
      </c>
      <c r="B882" t="s">
        <v>937</v>
      </c>
      <c r="C882" s="37">
        <v>42779.493055555555</v>
      </c>
      <c r="D882" s="5" t="s">
        <v>75</v>
      </c>
      <c r="E882" s="2">
        <v>2021.058</v>
      </c>
      <c r="F882" s="2">
        <v>273.536</v>
      </c>
      <c r="G882" s="2">
        <v>59.787999999999997</v>
      </c>
      <c r="H882" s="2">
        <v>0</v>
      </c>
      <c r="I882" s="2">
        <v>0</v>
      </c>
      <c r="J882" s="2">
        <v>0</v>
      </c>
      <c r="K882" s="2">
        <v>0</v>
      </c>
      <c r="L882" s="2">
        <v>201</v>
      </c>
      <c r="M882" s="2">
        <v>115.5</v>
      </c>
      <c r="N882" s="2">
        <v>1700</v>
      </c>
      <c r="O882" s="2">
        <v>0.83599999999999997</v>
      </c>
      <c r="P882" s="2">
        <v>197.21700000000001</v>
      </c>
      <c r="Q882" s="2">
        <v>0</v>
      </c>
      <c r="R882" s="3">
        <v>201855</v>
      </c>
      <c r="S882" s="3">
        <v>0</v>
      </c>
      <c r="T882" s="3">
        <v>-7382</v>
      </c>
      <c r="U882" s="3">
        <v>-286</v>
      </c>
      <c r="V882" s="3">
        <v>0</v>
      </c>
      <c r="W882" s="3">
        <v>287683</v>
      </c>
      <c r="X882" s="3">
        <v>112059</v>
      </c>
      <c r="Y882" s="4">
        <v>0.98</v>
      </c>
      <c r="Z882" s="4">
        <v>1.07</v>
      </c>
      <c r="AA882" s="5" t="s">
        <v>75</v>
      </c>
      <c r="AB882" s="3">
        <v>451457</v>
      </c>
      <c r="AC882" s="3">
        <v>6503035</v>
      </c>
      <c r="AD882" s="2">
        <v>2881.6201643999998</v>
      </c>
      <c r="AE882" s="3">
        <v>233246784</v>
      </c>
      <c r="AF882" s="3">
        <v>6763666</v>
      </c>
      <c r="AG882" s="3">
        <v>0</v>
      </c>
      <c r="AH882" s="3">
        <v>7177768</v>
      </c>
      <c r="AI882" s="4">
        <v>1.04</v>
      </c>
      <c r="AJ882" s="3">
        <v>656884296</v>
      </c>
      <c r="AK882" s="3">
        <v>901979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5037</v>
      </c>
      <c r="AR882" s="3">
        <v>5288</v>
      </c>
      <c r="AS882" s="3">
        <v>17569392</v>
      </c>
      <c r="AT882" s="2">
        <v>3311.8220000000001</v>
      </c>
      <c r="AV882" s="5" t="s">
        <v>1662</v>
      </c>
      <c r="AX882" s="3">
        <v>0</v>
      </c>
      <c r="AZ882" s="3">
        <v>0</v>
      </c>
      <c r="BA882" s="3">
        <f t="shared" si="340"/>
        <v>5682</v>
      </c>
      <c r="BB882" s="3">
        <f t="shared" si="326"/>
        <v>5037</v>
      </c>
      <c r="BC882" s="3">
        <f t="shared" si="327"/>
        <v>5288</v>
      </c>
      <c r="BD882" s="3">
        <f t="shared" si="328"/>
        <v>5682</v>
      </c>
      <c r="BE882" s="3">
        <f t="shared" si="329"/>
        <v>17569389.851319999</v>
      </c>
      <c r="BF882" s="3">
        <f t="shared" si="341"/>
        <v>17087233.851319999</v>
      </c>
      <c r="BG882" s="2">
        <f t="shared" si="330"/>
        <v>3311.833009010159</v>
      </c>
      <c r="BH882" s="6">
        <f t="shared" si="331"/>
        <v>1.4999999999999999E-2</v>
      </c>
      <c r="BI882" s="3">
        <f t="shared" si="342"/>
        <v>7090787.1705867955</v>
      </c>
      <c r="BJ882" s="3">
        <f t="shared" si="332"/>
        <v>1702282166.6312218</v>
      </c>
      <c r="BK882" s="3">
        <f t="shared" si="343"/>
        <v>0</v>
      </c>
      <c r="BL882" s="3">
        <f t="shared" si="344"/>
        <v>0</v>
      </c>
      <c r="BM882" s="3">
        <f t="shared" si="333"/>
        <v>0</v>
      </c>
      <c r="BN882" s="3">
        <f t="shared" si="334"/>
        <v>0</v>
      </c>
      <c r="BO882" s="3">
        <f t="shared" si="345"/>
        <v>0</v>
      </c>
      <c r="BP882" s="3">
        <f t="shared" si="346"/>
        <v>0</v>
      </c>
      <c r="BQ882" s="3">
        <f t="shared" si="335"/>
        <v>1058130646.3787458</v>
      </c>
      <c r="BR882" s="3">
        <f t="shared" si="347"/>
        <v>0</v>
      </c>
      <c r="BS882" s="3">
        <f t="shared" si="348"/>
        <v>0</v>
      </c>
      <c r="BT882" s="3">
        <f t="shared" si="336"/>
        <v>0</v>
      </c>
      <c r="BU882" s="3">
        <f t="shared" si="337"/>
        <v>0</v>
      </c>
      <c r="BV882" s="3">
        <f t="shared" si="338"/>
        <v>0</v>
      </c>
      <c r="BW882" s="3">
        <f t="shared" si="349"/>
        <v>0</v>
      </c>
      <c r="BX882" s="3">
        <f t="shared" si="339"/>
        <v>0</v>
      </c>
      <c r="BY882" s="3">
        <f t="shared" si="350"/>
        <v>11131923.750519998</v>
      </c>
    </row>
    <row r="883" spans="1:77" x14ac:dyDescent="0.25">
      <c r="A883">
        <v>250904</v>
      </c>
      <c r="B883" t="s">
        <v>938</v>
      </c>
      <c r="C883" s="37">
        <v>42779.493055555555</v>
      </c>
      <c r="D883" s="5" t="s">
        <v>75</v>
      </c>
      <c r="E883" s="2">
        <v>924.00899999999899</v>
      </c>
      <c r="F883" s="2">
        <v>93.451999999999998</v>
      </c>
      <c r="G883" s="2">
        <v>35.716000000000001</v>
      </c>
      <c r="H883" s="2">
        <v>0</v>
      </c>
      <c r="I883" s="2">
        <v>0</v>
      </c>
      <c r="J883" s="2">
        <v>0</v>
      </c>
      <c r="K883" s="2">
        <v>0</v>
      </c>
      <c r="L883" s="2">
        <v>104.886</v>
      </c>
      <c r="M883" s="2">
        <v>39</v>
      </c>
      <c r="N883" s="2">
        <v>738</v>
      </c>
      <c r="O883" s="2">
        <v>0.16300000000000001</v>
      </c>
      <c r="P883" s="2">
        <v>40.880000000000003</v>
      </c>
      <c r="Q883" s="2">
        <v>0</v>
      </c>
      <c r="R883" s="3">
        <v>83272</v>
      </c>
      <c r="S883" s="3">
        <v>0</v>
      </c>
      <c r="T883" s="3">
        <v>-4718</v>
      </c>
      <c r="U883" s="3">
        <v>-183</v>
      </c>
      <c r="V883" s="3">
        <v>0</v>
      </c>
      <c r="W883" s="3">
        <v>86288</v>
      </c>
      <c r="X883" s="3">
        <v>25431</v>
      </c>
      <c r="Y883" s="4">
        <v>1</v>
      </c>
      <c r="Z883" s="4">
        <v>1.05</v>
      </c>
      <c r="AA883" s="5" t="s">
        <v>75</v>
      </c>
      <c r="AB883" s="3">
        <v>615058</v>
      </c>
      <c r="AC883" s="3">
        <v>3865590</v>
      </c>
      <c r="AD883" s="2">
        <v>1549.5470438</v>
      </c>
      <c r="AE883" s="3">
        <v>281739460</v>
      </c>
      <c r="AF883" s="3">
        <v>4652702</v>
      </c>
      <c r="AG883" s="3">
        <v>511797</v>
      </c>
      <c r="AH883" s="3">
        <v>5443661</v>
      </c>
      <c r="AI883" s="4">
        <v>1.17</v>
      </c>
      <c r="AJ883" s="3">
        <v>419825586</v>
      </c>
      <c r="AK883" s="3">
        <v>418780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5140</v>
      </c>
      <c r="AR883" s="3">
        <v>5322</v>
      </c>
      <c r="AS883" s="3">
        <v>8594771</v>
      </c>
      <c r="AT883" s="2">
        <v>1612.056</v>
      </c>
      <c r="AV883" s="5" t="s">
        <v>1989</v>
      </c>
      <c r="BA883" s="3">
        <f t="shared" si="340"/>
        <v>6221</v>
      </c>
      <c r="BB883" s="3">
        <f t="shared" si="326"/>
        <v>5140</v>
      </c>
      <c r="BC883" s="3">
        <f t="shared" si="327"/>
        <v>5322</v>
      </c>
      <c r="BD883" s="3">
        <f t="shared" si="328"/>
        <v>6221</v>
      </c>
      <c r="BE883" s="3">
        <f t="shared" si="329"/>
        <v>8594770.5021299925</v>
      </c>
      <c r="BF883" s="3">
        <f t="shared" si="341"/>
        <v>8429928.5021299925</v>
      </c>
      <c r="BG883" s="2">
        <f t="shared" si="330"/>
        <v>1612.0207286778907</v>
      </c>
      <c r="BH883" s="6">
        <f t="shared" si="331"/>
        <v>1.4999999999999999E-2</v>
      </c>
      <c r="BI883" s="3">
        <f t="shared" si="342"/>
        <v>4242516.0108627677</v>
      </c>
      <c r="BJ883" s="3">
        <f t="shared" si="332"/>
        <v>828578654.54043579</v>
      </c>
      <c r="BK883" s="3">
        <f t="shared" si="343"/>
        <v>0</v>
      </c>
      <c r="BL883" s="3">
        <f t="shared" si="344"/>
        <v>0</v>
      </c>
      <c r="BM883" s="3">
        <f t="shared" si="333"/>
        <v>0</v>
      </c>
      <c r="BN883" s="3">
        <f t="shared" si="334"/>
        <v>0</v>
      </c>
      <c r="BO883" s="3">
        <f t="shared" si="345"/>
        <v>0</v>
      </c>
      <c r="BP883" s="3">
        <f t="shared" si="346"/>
        <v>0</v>
      </c>
      <c r="BQ883" s="3">
        <f t="shared" si="335"/>
        <v>515040622.81258607</v>
      </c>
      <c r="BR883" s="3">
        <f t="shared" si="347"/>
        <v>0</v>
      </c>
      <c r="BS883" s="3">
        <f t="shared" si="348"/>
        <v>0</v>
      </c>
      <c r="BT883" s="3">
        <f t="shared" si="336"/>
        <v>0</v>
      </c>
      <c r="BU883" s="3">
        <f t="shared" si="337"/>
        <v>0</v>
      </c>
      <c r="BV883" s="3">
        <f t="shared" si="338"/>
        <v>0</v>
      </c>
      <c r="BW883" s="3">
        <f t="shared" si="349"/>
        <v>0</v>
      </c>
      <c r="BX883" s="3">
        <f t="shared" si="339"/>
        <v>0</v>
      </c>
      <c r="BY883" s="3">
        <f t="shared" si="350"/>
        <v>4396514.6421299921</v>
      </c>
    </row>
    <row r="884" spans="1:77" x14ac:dyDescent="0.25">
      <c r="A884">
        <v>15815</v>
      </c>
      <c r="B884" t="s">
        <v>939</v>
      </c>
      <c r="C884" s="37">
        <v>42776.52847222222</v>
      </c>
      <c r="D884" s="5" t="s">
        <v>76</v>
      </c>
      <c r="E884" s="2">
        <v>400.274</v>
      </c>
      <c r="F884" s="2">
        <v>8.1519999999999992</v>
      </c>
      <c r="G884" s="2">
        <v>17.547999999999998</v>
      </c>
      <c r="H884" s="2">
        <v>0</v>
      </c>
      <c r="I884" s="2">
        <v>0</v>
      </c>
      <c r="J884" s="2">
        <v>0</v>
      </c>
      <c r="K884" s="2">
        <v>0</v>
      </c>
      <c r="L884" s="2">
        <v>27.212</v>
      </c>
      <c r="M884" s="2">
        <v>0</v>
      </c>
      <c r="N884" s="2">
        <v>358.67</v>
      </c>
      <c r="O884" s="2">
        <v>0</v>
      </c>
      <c r="P884" s="2">
        <v>131.11600000000001</v>
      </c>
      <c r="Q884" s="2">
        <v>0</v>
      </c>
      <c r="R884" s="3">
        <v>32947</v>
      </c>
      <c r="S884" s="3">
        <v>0</v>
      </c>
      <c r="T884" s="3">
        <v>0</v>
      </c>
      <c r="U884" s="3">
        <v>0</v>
      </c>
      <c r="V884" s="3">
        <v>0</v>
      </c>
      <c r="W884" s="3">
        <v>12485</v>
      </c>
      <c r="X884" s="3">
        <v>84766</v>
      </c>
      <c r="Y884" s="4">
        <v>0</v>
      </c>
      <c r="Z884" s="4">
        <v>1</v>
      </c>
      <c r="AA884" s="5" t="s">
        <v>75</v>
      </c>
      <c r="AB884" s="3">
        <v>0</v>
      </c>
      <c r="AC884" s="3">
        <v>0</v>
      </c>
      <c r="AD884" s="2">
        <v>0</v>
      </c>
      <c r="AE884" s="3">
        <v>0</v>
      </c>
      <c r="AF884" s="3">
        <v>0</v>
      </c>
      <c r="AG884" s="3">
        <v>0</v>
      </c>
      <c r="AH884" s="3">
        <v>0</v>
      </c>
      <c r="AI884" s="4">
        <v>0</v>
      </c>
      <c r="AJ884" s="3">
        <v>0</v>
      </c>
      <c r="AK884" s="3">
        <v>164562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5050</v>
      </c>
      <c r="AR884" s="3">
        <v>5334</v>
      </c>
      <c r="AS884" s="3">
        <v>3596725</v>
      </c>
      <c r="AT884" s="2">
        <v>684.52499999999998</v>
      </c>
      <c r="AV884" s="5" t="s">
        <v>2031</v>
      </c>
      <c r="AX884" s="3">
        <v>0</v>
      </c>
      <c r="AZ884" s="3">
        <v>0</v>
      </c>
      <c r="BA884" s="3">
        <f t="shared" si="340"/>
        <v>6465</v>
      </c>
      <c r="BB884" s="3">
        <f t="shared" si="326"/>
        <v>5050</v>
      </c>
      <c r="BC884" s="3">
        <f t="shared" si="327"/>
        <v>5335</v>
      </c>
      <c r="BD884" s="3">
        <f t="shared" si="328"/>
        <v>6465</v>
      </c>
      <c r="BE884" s="3">
        <f t="shared" si="329"/>
        <v>3596725.0289999996</v>
      </c>
      <c r="BF884" s="3">
        <f t="shared" si="341"/>
        <v>3551293.0289999996</v>
      </c>
      <c r="BG884" s="2">
        <f t="shared" si="330"/>
        <v>684.44288337181126</v>
      </c>
      <c r="BH884" s="6">
        <f t="shared" si="331"/>
        <v>1.4999999999999999E-2</v>
      </c>
      <c r="BI884" s="3">
        <f t="shared" si="342"/>
        <v>0</v>
      </c>
      <c r="BJ884" s="3">
        <f t="shared" si="332"/>
        <v>351803642.05311102</v>
      </c>
      <c r="BK884" s="3">
        <f t="shared" si="343"/>
        <v>0</v>
      </c>
      <c r="BL884" s="3">
        <f t="shared" si="344"/>
        <v>0</v>
      </c>
      <c r="BM884" s="3">
        <f t="shared" si="333"/>
        <v>0</v>
      </c>
      <c r="BN884" s="3">
        <f t="shared" si="334"/>
        <v>0</v>
      </c>
      <c r="BO884" s="3">
        <f t="shared" si="345"/>
        <v>0</v>
      </c>
      <c r="BP884" s="3">
        <f t="shared" si="346"/>
        <v>0</v>
      </c>
      <c r="BQ884" s="3">
        <f t="shared" si="335"/>
        <v>218679501.23729369</v>
      </c>
      <c r="BR884" s="3">
        <f t="shared" si="347"/>
        <v>0</v>
      </c>
      <c r="BS884" s="3">
        <f t="shared" si="348"/>
        <v>0</v>
      </c>
      <c r="BT884" s="3">
        <f t="shared" si="336"/>
        <v>0</v>
      </c>
      <c r="BU884" s="3">
        <f t="shared" si="337"/>
        <v>0</v>
      </c>
      <c r="BV884" s="3">
        <f t="shared" si="338"/>
        <v>0</v>
      </c>
      <c r="BW884" s="3">
        <f t="shared" si="349"/>
        <v>0</v>
      </c>
      <c r="BX884" s="3">
        <f t="shared" si="339"/>
        <v>0</v>
      </c>
      <c r="BY884" s="3">
        <f t="shared" si="350"/>
        <v>3596725.0289999996</v>
      </c>
    </row>
    <row r="885" spans="1:77" x14ac:dyDescent="0.25">
      <c r="A885">
        <v>190903</v>
      </c>
      <c r="B885" t="s">
        <v>940</v>
      </c>
      <c r="C885" s="37">
        <v>42779.493055555555</v>
      </c>
      <c r="D885" s="5" t="s">
        <v>75</v>
      </c>
      <c r="E885" s="2">
        <v>1373.1389999999999</v>
      </c>
      <c r="F885" s="2">
        <v>190.26</v>
      </c>
      <c r="G885" s="2">
        <v>13.262</v>
      </c>
      <c r="H885" s="2">
        <v>0</v>
      </c>
      <c r="I885" s="2">
        <v>0</v>
      </c>
      <c r="J885" s="2">
        <v>0</v>
      </c>
      <c r="K885" s="2">
        <v>0</v>
      </c>
      <c r="L885" s="2">
        <v>115.464</v>
      </c>
      <c r="M885" s="2">
        <v>77.578000000000003</v>
      </c>
      <c r="N885" s="2">
        <v>1027.989</v>
      </c>
      <c r="O885" s="2">
        <v>0</v>
      </c>
      <c r="P885" s="2">
        <v>76.192999999999998</v>
      </c>
      <c r="Q885" s="2">
        <v>0</v>
      </c>
      <c r="R885" s="3">
        <v>128504</v>
      </c>
      <c r="S885" s="3">
        <v>0</v>
      </c>
      <c r="T885" s="3">
        <v>-5402</v>
      </c>
      <c r="U885" s="3">
        <v>-209</v>
      </c>
      <c r="V885" s="3">
        <v>0</v>
      </c>
      <c r="W885" s="3">
        <v>236897</v>
      </c>
      <c r="X885" s="3">
        <v>43049</v>
      </c>
      <c r="Y885" s="4">
        <v>0.98</v>
      </c>
      <c r="Z885" s="4">
        <v>1.04</v>
      </c>
      <c r="AA885" s="5" t="s">
        <v>75</v>
      </c>
      <c r="AB885" s="3">
        <v>425488</v>
      </c>
      <c r="AC885" s="3">
        <v>3877681</v>
      </c>
      <c r="AD885" s="2">
        <v>1633.2005469000001</v>
      </c>
      <c r="AE885" s="3">
        <v>221012177</v>
      </c>
      <c r="AF885" s="3">
        <v>5232836</v>
      </c>
      <c r="AG885" s="3">
        <v>0</v>
      </c>
      <c r="AH885" s="3">
        <v>5553214</v>
      </c>
      <c r="AI885" s="4">
        <v>1.04</v>
      </c>
      <c r="AJ885" s="3">
        <v>480671677</v>
      </c>
      <c r="AK885" s="3">
        <v>602226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5037</v>
      </c>
      <c r="AR885" s="3">
        <v>5180</v>
      </c>
      <c r="AS885" s="3">
        <v>11413391</v>
      </c>
      <c r="AT885" s="2">
        <v>2164.1469999999999</v>
      </c>
      <c r="AV885" s="5" t="s">
        <v>1854</v>
      </c>
      <c r="AX885" s="3">
        <v>0</v>
      </c>
      <c r="AZ885" s="3">
        <v>0</v>
      </c>
      <c r="BA885" s="3">
        <f t="shared" si="340"/>
        <v>5650</v>
      </c>
      <c r="BB885" s="3">
        <f t="shared" si="326"/>
        <v>5037</v>
      </c>
      <c r="BC885" s="3">
        <f t="shared" si="327"/>
        <v>5180</v>
      </c>
      <c r="BD885" s="3">
        <f t="shared" si="328"/>
        <v>5650</v>
      </c>
      <c r="BE885" s="3">
        <f t="shared" si="329"/>
        <v>11413393.839</v>
      </c>
      <c r="BF885" s="3">
        <f t="shared" si="341"/>
        <v>11053394.839</v>
      </c>
      <c r="BG885" s="2">
        <f t="shared" si="330"/>
        <v>2164.1500592538573</v>
      </c>
      <c r="BH885" s="6">
        <f t="shared" si="331"/>
        <v>1.4999999999999999E-2</v>
      </c>
      <c r="BI885" s="3">
        <f t="shared" si="342"/>
        <v>5099892.7410241375</v>
      </c>
      <c r="BJ885" s="3">
        <f t="shared" si="332"/>
        <v>1112373130.4564826</v>
      </c>
      <c r="BK885" s="3">
        <f t="shared" si="343"/>
        <v>0</v>
      </c>
      <c r="BL885" s="3">
        <f t="shared" si="344"/>
        <v>0</v>
      </c>
      <c r="BM885" s="3">
        <f t="shared" si="333"/>
        <v>0</v>
      </c>
      <c r="BN885" s="3">
        <f t="shared" si="334"/>
        <v>0</v>
      </c>
      <c r="BO885" s="3">
        <f t="shared" si="345"/>
        <v>0</v>
      </c>
      <c r="BP885" s="3">
        <f t="shared" si="346"/>
        <v>0</v>
      </c>
      <c r="BQ885" s="3">
        <f t="shared" si="335"/>
        <v>691445943.93160737</v>
      </c>
      <c r="BR885" s="3">
        <f t="shared" si="347"/>
        <v>0</v>
      </c>
      <c r="BS885" s="3">
        <f t="shared" si="348"/>
        <v>0</v>
      </c>
      <c r="BT885" s="3">
        <f t="shared" si="336"/>
        <v>0</v>
      </c>
      <c r="BU885" s="3">
        <f t="shared" si="337"/>
        <v>0</v>
      </c>
      <c r="BV885" s="3">
        <f t="shared" si="338"/>
        <v>0</v>
      </c>
      <c r="BW885" s="3">
        <f t="shared" si="349"/>
        <v>0</v>
      </c>
      <c r="BX885" s="3">
        <f t="shared" si="339"/>
        <v>0</v>
      </c>
      <c r="BY885" s="3">
        <f t="shared" si="350"/>
        <v>6702811.4044000003</v>
      </c>
    </row>
    <row r="886" spans="1:77" x14ac:dyDescent="0.25">
      <c r="A886">
        <v>54903</v>
      </c>
      <c r="B886" t="s">
        <v>941</v>
      </c>
      <c r="C886" s="37">
        <v>42776.52847222222</v>
      </c>
      <c r="D886" s="5" t="s">
        <v>75</v>
      </c>
      <c r="E886" s="2">
        <v>516.928</v>
      </c>
      <c r="F886" s="2">
        <v>99.662999999999997</v>
      </c>
      <c r="G886" s="2">
        <v>6.1729999999999903</v>
      </c>
      <c r="H886" s="2">
        <v>0</v>
      </c>
      <c r="I886" s="2">
        <v>0</v>
      </c>
      <c r="J886" s="2">
        <v>0</v>
      </c>
      <c r="K886" s="2">
        <v>0</v>
      </c>
      <c r="L886" s="2">
        <v>40.71</v>
      </c>
      <c r="M886" s="2">
        <v>29.57</v>
      </c>
      <c r="N886" s="2">
        <v>515.24300000000005</v>
      </c>
      <c r="O886" s="2">
        <v>0.49299999999999999</v>
      </c>
      <c r="P886" s="2">
        <v>8.1080000000000005</v>
      </c>
      <c r="Q886" s="2">
        <v>0</v>
      </c>
      <c r="R886" s="3">
        <v>36007</v>
      </c>
      <c r="S886" s="3">
        <v>0</v>
      </c>
      <c r="T886" s="3">
        <v>-1567</v>
      </c>
      <c r="U886" s="3">
        <v>-61</v>
      </c>
      <c r="V886" s="3">
        <v>0</v>
      </c>
      <c r="W886" s="3">
        <v>21518</v>
      </c>
      <c r="X886" s="3">
        <v>6145</v>
      </c>
      <c r="Y886" s="4">
        <v>0.98</v>
      </c>
      <c r="Z886" s="4">
        <v>1.07</v>
      </c>
      <c r="AA886" s="5" t="s">
        <v>76</v>
      </c>
      <c r="AB886" s="3">
        <v>141458</v>
      </c>
      <c r="AC886" s="3">
        <v>2626217</v>
      </c>
      <c r="AD886" s="2">
        <v>1091.5308173000001</v>
      </c>
      <c r="AE886" s="3">
        <v>72689543</v>
      </c>
      <c r="AF886" s="3">
        <v>1468257</v>
      </c>
      <c r="AG886" s="3">
        <v>0</v>
      </c>
      <c r="AH886" s="3">
        <v>1558150</v>
      </c>
      <c r="AI886" s="4">
        <v>1.04</v>
      </c>
      <c r="AJ886" s="3">
        <v>139379039</v>
      </c>
      <c r="AK886" s="3">
        <v>196276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5037</v>
      </c>
      <c r="AR886" s="3">
        <v>5288</v>
      </c>
      <c r="AS886" s="3">
        <v>6020080</v>
      </c>
      <c r="AT886" s="2">
        <v>1155.9490000000001</v>
      </c>
      <c r="AV886" s="5" t="s">
        <v>1447</v>
      </c>
      <c r="AX886" s="3">
        <v>0</v>
      </c>
      <c r="AZ886" s="3">
        <v>0</v>
      </c>
      <c r="BA886" s="3">
        <f t="shared" si="340"/>
        <v>7579</v>
      </c>
      <c r="BB886" s="3">
        <f t="shared" si="326"/>
        <v>5037</v>
      </c>
      <c r="BC886" s="3">
        <f t="shared" si="327"/>
        <v>5288</v>
      </c>
      <c r="BD886" s="3">
        <f t="shared" si="328"/>
        <v>7579</v>
      </c>
      <c r="BE886" s="3">
        <f t="shared" si="329"/>
        <v>6020082.8976699999</v>
      </c>
      <c r="BF886" s="3">
        <f t="shared" si="341"/>
        <v>5964124.8976699999</v>
      </c>
      <c r="BG886" s="2">
        <f t="shared" si="330"/>
        <v>1155.9615721205205</v>
      </c>
      <c r="BH886" s="6">
        <f t="shared" si="331"/>
        <v>1.4999999999999999E-2</v>
      </c>
      <c r="BI886" s="3">
        <f t="shared" si="342"/>
        <v>2734768.9997485941</v>
      </c>
      <c r="BJ886" s="3">
        <f t="shared" si="332"/>
        <v>594164248.06994748</v>
      </c>
      <c r="BK886" s="3">
        <f t="shared" si="343"/>
        <v>0</v>
      </c>
      <c r="BL886" s="3">
        <f t="shared" si="344"/>
        <v>0</v>
      </c>
      <c r="BM886" s="3">
        <f t="shared" si="333"/>
        <v>0</v>
      </c>
      <c r="BN886" s="3">
        <f t="shared" si="334"/>
        <v>0</v>
      </c>
      <c r="BO886" s="3">
        <f t="shared" si="345"/>
        <v>0</v>
      </c>
      <c r="BP886" s="3">
        <f t="shared" si="346"/>
        <v>0</v>
      </c>
      <c r="BQ886" s="3">
        <f t="shared" si="335"/>
        <v>369329722.29250628</v>
      </c>
      <c r="BR886" s="3">
        <f t="shared" si="347"/>
        <v>0</v>
      </c>
      <c r="BS886" s="3">
        <f t="shared" si="348"/>
        <v>0</v>
      </c>
      <c r="BT886" s="3">
        <f t="shared" si="336"/>
        <v>0</v>
      </c>
      <c r="BU886" s="3">
        <f t="shared" si="337"/>
        <v>0</v>
      </c>
      <c r="BV886" s="3">
        <f t="shared" si="338"/>
        <v>0</v>
      </c>
      <c r="BW886" s="3">
        <f t="shared" si="349"/>
        <v>0</v>
      </c>
      <c r="BX886" s="3">
        <f t="shared" si="339"/>
        <v>0</v>
      </c>
      <c r="BY886" s="3">
        <f t="shared" si="350"/>
        <v>4654168.3154699998</v>
      </c>
    </row>
    <row r="887" spans="1:77" x14ac:dyDescent="0.25">
      <c r="A887">
        <v>66005</v>
      </c>
      <c r="B887" t="s">
        <v>942</v>
      </c>
      <c r="C887" s="37">
        <v>42776.52847222222</v>
      </c>
      <c r="D887" s="5" t="s">
        <v>75</v>
      </c>
      <c r="E887" s="2">
        <v>60</v>
      </c>
      <c r="F887" s="2">
        <v>0.09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19.318000000000001</v>
      </c>
      <c r="O887" s="2">
        <v>0</v>
      </c>
      <c r="P887" s="2">
        <v>5.8010000000000002</v>
      </c>
      <c r="Q887" s="2">
        <v>0</v>
      </c>
      <c r="R887" s="3">
        <v>0</v>
      </c>
      <c r="S887" s="3">
        <v>0</v>
      </c>
      <c r="T887" s="3">
        <v>-241</v>
      </c>
      <c r="U887" s="3">
        <v>0</v>
      </c>
      <c r="V887" s="3">
        <v>0</v>
      </c>
      <c r="W887" s="3">
        <v>26145</v>
      </c>
      <c r="X887" s="3">
        <v>4482</v>
      </c>
      <c r="Y887" s="4">
        <v>1</v>
      </c>
      <c r="Z887" s="4">
        <v>1.1200000000000001</v>
      </c>
      <c r="AA887" s="5" t="s">
        <v>75</v>
      </c>
      <c r="AB887" s="3">
        <v>119306</v>
      </c>
      <c r="AC887" s="3">
        <v>177472</v>
      </c>
      <c r="AD887" s="2">
        <v>153.9036773</v>
      </c>
      <c r="AE887" s="3">
        <v>20901540</v>
      </c>
      <c r="AF887" s="3">
        <v>235678</v>
      </c>
      <c r="AG887" s="3">
        <v>0</v>
      </c>
      <c r="AH887" s="3">
        <v>245105</v>
      </c>
      <c r="AI887" s="4">
        <v>1.04</v>
      </c>
      <c r="AJ887" s="3">
        <v>21384902</v>
      </c>
      <c r="AK887" s="3">
        <v>11598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5140</v>
      </c>
      <c r="AR887" s="3">
        <v>5578</v>
      </c>
      <c r="AS887" s="3">
        <v>524491</v>
      </c>
      <c r="AT887" s="2">
        <v>93.192999999999998</v>
      </c>
      <c r="AV887" s="5" t="s">
        <v>1479</v>
      </c>
      <c r="AX887" s="3">
        <v>0</v>
      </c>
      <c r="AZ887" s="3">
        <v>0</v>
      </c>
      <c r="BA887" s="3">
        <f t="shared" si="340"/>
        <v>7726</v>
      </c>
      <c r="BB887" s="3">
        <f t="shared" si="326"/>
        <v>5140</v>
      </c>
      <c r="BC887" s="3">
        <f t="shared" si="327"/>
        <v>5578</v>
      </c>
      <c r="BD887" s="3">
        <f t="shared" si="328"/>
        <v>7726</v>
      </c>
      <c r="BE887" s="3">
        <f t="shared" si="329"/>
        <v>524491.36620000005</v>
      </c>
      <c r="BF887" s="3">
        <f t="shared" si="341"/>
        <v>498587.36620000005</v>
      </c>
      <c r="BG887" s="2">
        <f t="shared" si="330"/>
        <v>93.193022598012206</v>
      </c>
      <c r="BH887" s="6">
        <f t="shared" si="331"/>
        <v>1.4999999999999999E-2</v>
      </c>
      <c r="BI887" s="3">
        <f t="shared" si="342"/>
        <v>168109.45953445043</v>
      </c>
      <c r="BJ887" s="3">
        <f t="shared" si="332"/>
        <v>47901213.615378276</v>
      </c>
      <c r="BK887" s="3">
        <f t="shared" si="343"/>
        <v>0</v>
      </c>
      <c r="BL887" s="3">
        <f t="shared" si="344"/>
        <v>0</v>
      </c>
      <c r="BM887" s="3">
        <f t="shared" si="333"/>
        <v>0</v>
      </c>
      <c r="BN887" s="3">
        <f t="shared" si="334"/>
        <v>0</v>
      </c>
      <c r="BO887" s="3">
        <f t="shared" si="345"/>
        <v>0</v>
      </c>
      <c r="BP887" s="3">
        <f t="shared" si="346"/>
        <v>0</v>
      </c>
      <c r="BQ887" s="3">
        <f t="shared" si="335"/>
        <v>29775170.720064901</v>
      </c>
      <c r="BR887" s="3">
        <f t="shared" si="347"/>
        <v>0</v>
      </c>
      <c r="BS887" s="3">
        <f t="shared" si="348"/>
        <v>0</v>
      </c>
      <c r="BT887" s="3">
        <f t="shared" si="336"/>
        <v>0</v>
      </c>
      <c r="BU887" s="3">
        <f t="shared" si="337"/>
        <v>0</v>
      </c>
      <c r="BV887" s="3">
        <f t="shared" si="338"/>
        <v>0</v>
      </c>
      <c r="BW887" s="3">
        <f t="shared" si="349"/>
        <v>0</v>
      </c>
      <c r="BX887" s="3">
        <f t="shared" si="339"/>
        <v>0</v>
      </c>
      <c r="BY887" s="3">
        <f t="shared" si="350"/>
        <v>310642.34620000003</v>
      </c>
    </row>
    <row r="888" spans="1:77" x14ac:dyDescent="0.25">
      <c r="A888">
        <v>234801</v>
      </c>
      <c r="B888" t="s">
        <v>943</v>
      </c>
      <c r="C888" s="37">
        <v>42776.52847222222</v>
      </c>
      <c r="D888" s="5" t="s">
        <v>76</v>
      </c>
      <c r="E888" s="2">
        <v>95.024000000000001</v>
      </c>
      <c r="F888" s="2">
        <v>13.885999999999999</v>
      </c>
      <c r="G888" s="2">
        <v>6.35</v>
      </c>
      <c r="H888" s="2">
        <v>1.5249999999999999</v>
      </c>
      <c r="I888" s="2">
        <v>0</v>
      </c>
      <c r="J888" s="2">
        <v>0</v>
      </c>
      <c r="K888" s="2">
        <v>0</v>
      </c>
      <c r="L888" s="2">
        <v>0</v>
      </c>
      <c r="M888" s="2">
        <v>2</v>
      </c>
      <c r="N888" s="2">
        <v>104.5</v>
      </c>
      <c r="O888" s="2">
        <v>0</v>
      </c>
      <c r="P888" s="2">
        <v>0</v>
      </c>
      <c r="Q888" s="2">
        <v>0</v>
      </c>
      <c r="R888" s="3">
        <v>20592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4">
        <v>0</v>
      </c>
      <c r="Z888" s="4">
        <v>1</v>
      </c>
      <c r="AA888" s="5" t="s">
        <v>75</v>
      </c>
      <c r="AB888" s="3">
        <v>0</v>
      </c>
      <c r="AC888" s="3">
        <v>0</v>
      </c>
      <c r="AD888" s="2">
        <v>0</v>
      </c>
      <c r="AE888" s="3">
        <v>0</v>
      </c>
      <c r="AF888" s="3">
        <v>0</v>
      </c>
      <c r="AG888" s="3">
        <v>0</v>
      </c>
      <c r="AH888" s="3">
        <v>0</v>
      </c>
      <c r="AI888" s="4">
        <v>0</v>
      </c>
      <c r="AJ888" s="3">
        <v>0</v>
      </c>
      <c r="AK888" s="3">
        <v>47710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5050</v>
      </c>
      <c r="AR888" s="3">
        <v>5334</v>
      </c>
      <c r="AS888" s="3">
        <v>945961</v>
      </c>
      <c r="AT888" s="2">
        <v>178.36799999999999</v>
      </c>
      <c r="AV888" s="5" t="s">
        <v>2031</v>
      </c>
      <c r="AX888" s="3">
        <v>0</v>
      </c>
      <c r="AZ888" s="3">
        <v>0</v>
      </c>
      <c r="BA888" s="3">
        <f t="shared" si="340"/>
        <v>6465</v>
      </c>
      <c r="BB888" s="3">
        <f t="shared" si="326"/>
        <v>5050</v>
      </c>
      <c r="BC888" s="3">
        <f t="shared" si="327"/>
        <v>5335</v>
      </c>
      <c r="BD888" s="3">
        <f t="shared" si="328"/>
        <v>6465</v>
      </c>
      <c r="BE888" s="3">
        <f t="shared" si="329"/>
        <v>945959.77499999991</v>
      </c>
      <c r="BF888" s="3">
        <f t="shared" si="341"/>
        <v>925367.77499999991</v>
      </c>
      <c r="BG888" s="2">
        <f t="shared" si="330"/>
        <v>178.34669877374333</v>
      </c>
      <c r="BH888" s="6">
        <f t="shared" si="331"/>
        <v>1.4999999999999999E-2</v>
      </c>
      <c r="BI888" s="3">
        <f t="shared" si="342"/>
        <v>0</v>
      </c>
      <c r="BJ888" s="3">
        <f t="shared" si="332"/>
        <v>91670203.169704065</v>
      </c>
      <c r="BK888" s="3">
        <f t="shared" si="343"/>
        <v>0</v>
      </c>
      <c r="BL888" s="3">
        <f t="shared" si="344"/>
        <v>0</v>
      </c>
      <c r="BM888" s="3">
        <f t="shared" si="333"/>
        <v>0</v>
      </c>
      <c r="BN888" s="3">
        <f t="shared" si="334"/>
        <v>0</v>
      </c>
      <c r="BO888" s="3">
        <f t="shared" si="345"/>
        <v>0</v>
      </c>
      <c r="BP888" s="3">
        <f t="shared" si="346"/>
        <v>0</v>
      </c>
      <c r="BQ888" s="3">
        <f t="shared" si="335"/>
        <v>56981770.258210994</v>
      </c>
      <c r="BR888" s="3">
        <f t="shared" si="347"/>
        <v>0</v>
      </c>
      <c r="BS888" s="3">
        <f t="shared" si="348"/>
        <v>0</v>
      </c>
      <c r="BT888" s="3">
        <f t="shared" si="336"/>
        <v>0</v>
      </c>
      <c r="BU888" s="3">
        <f t="shared" si="337"/>
        <v>0</v>
      </c>
      <c r="BV888" s="3">
        <f t="shared" si="338"/>
        <v>0</v>
      </c>
      <c r="BW888" s="3">
        <f t="shared" si="349"/>
        <v>0</v>
      </c>
      <c r="BX888" s="3">
        <f t="shared" si="339"/>
        <v>0</v>
      </c>
      <c r="BY888" s="3">
        <f t="shared" si="350"/>
        <v>945959.77499999991</v>
      </c>
    </row>
    <row r="889" spans="1:77" x14ac:dyDescent="0.25">
      <c r="A889">
        <v>15906</v>
      </c>
      <c r="B889" t="s">
        <v>944</v>
      </c>
      <c r="C889" s="37">
        <v>42776.52847222222</v>
      </c>
      <c r="D889" s="5" t="s">
        <v>75</v>
      </c>
      <c r="E889" s="2">
        <v>1180.576</v>
      </c>
      <c r="F889" s="2">
        <v>73.302999999999997</v>
      </c>
      <c r="G889" s="2">
        <v>9.7919999999999998</v>
      </c>
      <c r="H889" s="2">
        <v>0</v>
      </c>
      <c r="I889" s="2">
        <v>0</v>
      </c>
      <c r="J889" s="2">
        <v>0</v>
      </c>
      <c r="K889" s="2">
        <v>0</v>
      </c>
      <c r="L889" s="2">
        <v>61.88</v>
      </c>
      <c r="M889" s="2">
        <v>63.301000000000002</v>
      </c>
      <c r="N889" s="2">
        <v>120.19</v>
      </c>
      <c r="O889" s="2">
        <v>0</v>
      </c>
      <c r="P889" s="2">
        <v>6.2129999999999903</v>
      </c>
      <c r="Q889" s="2">
        <v>0</v>
      </c>
      <c r="R889" s="3">
        <v>100020</v>
      </c>
      <c r="S889" s="3">
        <v>0</v>
      </c>
      <c r="T889" s="3">
        <v>0</v>
      </c>
      <c r="U889" s="3">
        <v>0</v>
      </c>
      <c r="V889" s="3">
        <v>102904</v>
      </c>
      <c r="W889" s="3">
        <v>34341</v>
      </c>
      <c r="X889" s="3">
        <v>3679</v>
      </c>
      <c r="Y889" s="4">
        <v>0</v>
      </c>
      <c r="Z889" s="4">
        <v>1.06</v>
      </c>
      <c r="AA889" s="5" t="s">
        <v>75</v>
      </c>
      <c r="AB889" s="3">
        <v>0</v>
      </c>
      <c r="AC889" s="3">
        <v>3389627</v>
      </c>
      <c r="AD889" s="2">
        <v>1362.8830404</v>
      </c>
      <c r="AE889" s="3">
        <v>0</v>
      </c>
      <c r="AF889" s="3">
        <v>0</v>
      </c>
      <c r="AG889" s="3">
        <v>0</v>
      </c>
      <c r="AH889" s="3">
        <v>0</v>
      </c>
      <c r="AI889" s="4">
        <v>0</v>
      </c>
      <c r="AJ889" s="3">
        <v>0</v>
      </c>
      <c r="AK889" s="3">
        <v>510138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5140</v>
      </c>
      <c r="AR889" s="3">
        <v>5359</v>
      </c>
      <c r="AS889" s="3">
        <v>8410869</v>
      </c>
      <c r="AT889" s="2">
        <v>1557.703</v>
      </c>
      <c r="AV889" s="5" t="s">
        <v>1320</v>
      </c>
      <c r="AX889" s="3">
        <v>0</v>
      </c>
      <c r="AZ889" s="3">
        <v>0</v>
      </c>
      <c r="BA889" s="3">
        <f t="shared" si="340"/>
        <v>5921</v>
      </c>
      <c r="BB889" s="3">
        <f t="shared" si="326"/>
        <v>5140</v>
      </c>
      <c r="BC889" s="3">
        <f t="shared" si="327"/>
        <v>5359</v>
      </c>
      <c r="BD889" s="3">
        <f t="shared" si="328"/>
        <v>5921</v>
      </c>
      <c r="BE889" s="3">
        <f t="shared" si="329"/>
        <v>8410871.6740199998</v>
      </c>
      <c r="BF889" s="3">
        <f t="shared" si="341"/>
        <v>8173606.6740199998</v>
      </c>
      <c r="BG889" s="2">
        <f t="shared" si="330"/>
        <v>1557.7035117936077</v>
      </c>
      <c r="BH889" s="6">
        <f t="shared" si="331"/>
        <v>1.4999999999999999E-2</v>
      </c>
      <c r="BI889" s="3">
        <f t="shared" si="342"/>
        <v>3364027.0787735716</v>
      </c>
      <c r="BJ889" s="3">
        <f t="shared" si="332"/>
        <v>800659605.06191432</v>
      </c>
      <c r="BK889" s="3">
        <f t="shared" si="343"/>
        <v>0</v>
      </c>
      <c r="BL889" s="3">
        <f t="shared" si="344"/>
        <v>0</v>
      </c>
      <c r="BM889" s="3">
        <f t="shared" si="333"/>
        <v>0</v>
      </c>
      <c r="BN889" s="3">
        <f t="shared" si="334"/>
        <v>0</v>
      </c>
      <c r="BO889" s="3">
        <f t="shared" si="345"/>
        <v>0</v>
      </c>
      <c r="BP889" s="3">
        <f t="shared" si="346"/>
        <v>0</v>
      </c>
      <c r="BQ889" s="3">
        <f t="shared" si="335"/>
        <v>497686272.01805764</v>
      </c>
      <c r="BR889" s="3">
        <f t="shared" si="347"/>
        <v>0</v>
      </c>
      <c r="BS889" s="3">
        <f t="shared" si="348"/>
        <v>0</v>
      </c>
      <c r="BT889" s="3">
        <f t="shared" si="336"/>
        <v>0</v>
      </c>
      <c r="BU889" s="3">
        <f t="shared" si="337"/>
        <v>0</v>
      </c>
      <c r="BV889" s="3">
        <f t="shared" si="338"/>
        <v>0</v>
      </c>
      <c r="BW889" s="3">
        <f t="shared" si="349"/>
        <v>0</v>
      </c>
      <c r="BX889" s="3">
        <f t="shared" si="339"/>
        <v>0</v>
      </c>
      <c r="BY889" s="3">
        <f t="shared" si="350"/>
        <v>8410871.6740199998</v>
      </c>
    </row>
    <row r="890" spans="1:77" x14ac:dyDescent="0.25">
      <c r="A890">
        <v>67907</v>
      </c>
      <c r="B890" t="s">
        <v>945</v>
      </c>
      <c r="C890" s="37">
        <v>42776.52847222222</v>
      </c>
      <c r="D890" s="5" t="s">
        <v>75</v>
      </c>
      <c r="E890" s="2">
        <v>346.70499999999998</v>
      </c>
      <c r="F890" s="2">
        <v>43.533000000000001</v>
      </c>
      <c r="G890" s="2">
        <v>13.87</v>
      </c>
      <c r="H890" s="2">
        <v>3.1E-2</v>
      </c>
      <c r="I890" s="2">
        <v>0</v>
      </c>
      <c r="J890" s="2">
        <v>0</v>
      </c>
      <c r="K890" s="2">
        <v>0</v>
      </c>
      <c r="L890" s="2">
        <v>18.509</v>
      </c>
      <c r="M890" s="2">
        <v>18.965</v>
      </c>
      <c r="N890" s="2">
        <v>361.5</v>
      </c>
      <c r="O890" s="2">
        <v>0</v>
      </c>
      <c r="P890" s="2">
        <v>5.0910000000000002</v>
      </c>
      <c r="Q890" s="2">
        <v>0</v>
      </c>
      <c r="R890" s="3">
        <v>26706</v>
      </c>
      <c r="S890" s="3">
        <v>146.5</v>
      </c>
      <c r="T890" s="3">
        <v>-1216</v>
      </c>
      <c r="U890" s="3">
        <v>-47</v>
      </c>
      <c r="V890" s="3">
        <v>0</v>
      </c>
      <c r="W890" s="3">
        <v>36219</v>
      </c>
      <c r="X890" s="3">
        <v>3559</v>
      </c>
      <c r="Y890" s="4">
        <v>1</v>
      </c>
      <c r="Z890" s="4">
        <v>1.05</v>
      </c>
      <c r="AA890" s="5" t="s">
        <v>75</v>
      </c>
      <c r="AB890" s="3">
        <v>49513</v>
      </c>
      <c r="AC890" s="3">
        <v>2222120</v>
      </c>
      <c r="AD890" s="2">
        <v>936.07156420000001</v>
      </c>
      <c r="AE890" s="3">
        <v>64442042</v>
      </c>
      <c r="AF890" s="3">
        <v>1072010</v>
      </c>
      <c r="AG890" s="3">
        <v>0</v>
      </c>
      <c r="AH890" s="3">
        <v>1114890</v>
      </c>
      <c r="AI890" s="4">
        <v>1.04</v>
      </c>
      <c r="AJ890" s="3">
        <v>108214301</v>
      </c>
      <c r="AK890" s="3">
        <v>148001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5140</v>
      </c>
      <c r="AR890" s="3">
        <v>5322</v>
      </c>
      <c r="AS890" s="3">
        <v>3596588</v>
      </c>
      <c r="AT890" s="2">
        <v>675.96900000000005</v>
      </c>
      <c r="AV890" s="5" t="s">
        <v>1485</v>
      </c>
      <c r="AX890" s="3">
        <v>0</v>
      </c>
      <c r="AZ890" s="3">
        <v>0</v>
      </c>
      <c r="BA890" s="3">
        <f t="shared" si="340"/>
        <v>6990</v>
      </c>
      <c r="BB890" s="3">
        <f t="shared" si="326"/>
        <v>5140</v>
      </c>
      <c r="BC890" s="3">
        <f t="shared" si="327"/>
        <v>5322</v>
      </c>
      <c r="BD890" s="3">
        <f t="shared" si="328"/>
        <v>6990</v>
      </c>
      <c r="BE890" s="3">
        <f t="shared" si="329"/>
        <v>3596588.9395000003</v>
      </c>
      <c r="BF890" s="3">
        <f t="shared" si="341"/>
        <v>3534879.9395000003</v>
      </c>
      <c r="BG890" s="2">
        <f t="shared" si="330"/>
        <v>675.96062462710768</v>
      </c>
      <c r="BH890" s="6">
        <f t="shared" si="331"/>
        <v>1.4999999999999999E-2</v>
      </c>
      <c r="BI890" s="3">
        <f t="shared" si="342"/>
        <v>1492401.8498781209</v>
      </c>
      <c r="BJ890" s="3">
        <f t="shared" si="332"/>
        <v>347443761.05833334</v>
      </c>
      <c r="BK890" s="3">
        <f t="shared" si="343"/>
        <v>0</v>
      </c>
      <c r="BL890" s="3">
        <f t="shared" si="344"/>
        <v>0</v>
      </c>
      <c r="BM890" s="3">
        <f t="shared" si="333"/>
        <v>0</v>
      </c>
      <c r="BN890" s="3">
        <f t="shared" si="334"/>
        <v>0</v>
      </c>
      <c r="BO890" s="3">
        <f t="shared" si="345"/>
        <v>0</v>
      </c>
      <c r="BP890" s="3">
        <f t="shared" si="346"/>
        <v>0</v>
      </c>
      <c r="BQ890" s="3">
        <f t="shared" si="335"/>
        <v>215969419.56836089</v>
      </c>
      <c r="BR890" s="3">
        <f t="shared" si="347"/>
        <v>0</v>
      </c>
      <c r="BS890" s="3">
        <f t="shared" si="348"/>
        <v>0</v>
      </c>
      <c r="BT890" s="3">
        <f t="shared" si="336"/>
        <v>0</v>
      </c>
      <c r="BU890" s="3">
        <f t="shared" si="337"/>
        <v>0</v>
      </c>
      <c r="BV890" s="3">
        <f t="shared" si="338"/>
        <v>0</v>
      </c>
      <c r="BW890" s="3">
        <f t="shared" si="349"/>
        <v>0</v>
      </c>
      <c r="BX890" s="3">
        <f t="shared" si="339"/>
        <v>0</v>
      </c>
      <c r="BY890" s="3">
        <f t="shared" si="350"/>
        <v>2514445.9295000006</v>
      </c>
    </row>
    <row r="891" spans="1:77" x14ac:dyDescent="0.25">
      <c r="A891">
        <v>231902</v>
      </c>
      <c r="B891" t="s">
        <v>946</v>
      </c>
      <c r="C891" s="37">
        <v>42779.493055555555</v>
      </c>
      <c r="D891" s="5" t="s">
        <v>75</v>
      </c>
      <c r="E891" s="2">
        <v>232.05</v>
      </c>
      <c r="F891" s="2">
        <v>9.1760000000000002</v>
      </c>
      <c r="G891" s="2">
        <v>3.9249999999999998</v>
      </c>
      <c r="H891" s="2">
        <v>0</v>
      </c>
      <c r="I891" s="2">
        <v>0</v>
      </c>
      <c r="J891" s="2">
        <v>0</v>
      </c>
      <c r="K891" s="2">
        <v>0</v>
      </c>
      <c r="L891" s="2">
        <v>16</v>
      </c>
      <c r="M891" s="2">
        <v>12</v>
      </c>
      <c r="N891" s="2">
        <v>108</v>
      </c>
      <c r="O891" s="2">
        <v>0</v>
      </c>
      <c r="P891" s="2">
        <v>21</v>
      </c>
      <c r="Q891" s="2">
        <v>0</v>
      </c>
      <c r="R891" s="3">
        <v>17050</v>
      </c>
      <c r="S891" s="3">
        <v>0</v>
      </c>
      <c r="T891" s="3">
        <v>0</v>
      </c>
      <c r="U891" s="3">
        <v>0</v>
      </c>
      <c r="V891" s="3">
        <v>0</v>
      </c>
      <c r="W891" s="3">
        <v>33099</v>
      </c>
      <c r="X891" s="3">
        <v>17346</v>
      </c>
      <c r="Y891" s="4">
        <v>0.97629999999999995</v>
      </c>
      <c r="Z891" s="4">
        <v>1.0900000000000001</v>
      </c>
      <c r="AA891" s="5" t="s">
        <v>76</v>
      </c>
      <c r="AB891" s="3">
        <v>1186291</v>
      </c>
      <c r="AC891" s="3">
        <v>1676154</v>
      </c>
      <c r="AD891" s="2">
        <v>628.87705149999999</v>
      </c>
      <c r="AE891" s="3">
        <v>299766142</v>
      </c>
      <c r="AF891" s="3">
        <v>30406680</v>
      </c>
      <c r="AG891" s="3">
        <v>0</v>
      </c>
      <c r="AH891" s="3">
        <v>32275369</v>
      </c>
      <c r="AI891" s="4">
        <v>1.0363</v>
      </c>
      <c r="AJ891" s="3">
        <v>2952463443</v>
      </c>
      <c r="AK891" s="3">
        <v>98998</v>
      </c>
      <c r="AL891" s="3">
        <v>0</v>
      </c>
      <c r="AM891" s="3">
        <v>0</v>
      </c>
      <c r="AN891" s="3">
        <v>183386</v>
      </c>
      <c r="AO891" s="3">
        <v>0</v>
      </c>
      <c r="AP891" s="3">
        <v>0</v>
      </c>
      <c r="AQ891" s="3">
        <v>5018</v>
      </c>
      <c r="AR891" s="3">
        <v>5339</v>
      </c>
      <c r="AS891" s="3">
        <v>2464411</v>
      </c>
      <c r="AT891" s="2">
        <v>466.64800000000002</v>
      </c>
      <c r="AU891" s="2">
        <v>465.84300000000002</v>
      </c>
      <c r="AV891" s="5" t="s">
        <v>1940</v>
      </c>
      <c r="AW891" s="3">
        <v>16091491</v>
      </c>
      <c r="AX891" s="3">
        <v>0</v>
      </c>
      <c r="AY891" s="3">
        <v>422260</v>
      </c>
      <c r="AZ891" s="3">
        <v>0</v>
      </c>
      <c r="BA891" s="3">
        <f t="shared" si="340"/>
        <v>8260</v>
      </c>
      <c r="BB891" s="3">
        <f t="shared" si="326"/>
        <v>5018</v>
      </c>
      <c r="BC891" s="3">
        <f t="shared" si="327"/>
        <v>5339</v>
      </c>
      <c r="BD891" s="3">
        <f t="shared" si="328"/>
        <v>8260</v>
      </c>
      <c r="BE891" s="3">
        <f t="shared" si="329"/>
        <v>2464410.7100000004</v>
      </c>
      <c r="BF891" s="3">
        <f t="shared" si="341"/>
        <v>2414261.7100000004</v>
      </c>
      <c r="BG891" s="2">
        <f t="shared" si="330"/>
        <v>466.65696189858119</v>
      </c>
      <c r="BH891" s="6">
        <f t="shared" si="331"/>
        <v>1.4999999999999999E-2</v>
      </c>
      <c r="BI891" s="3">
        <f t="shared" si="342"/>
        <v>2025073.6036873613</v>
      </c>
      <c r="BJ891" s="3">
        <f t="shared" si="332"/>
        <v>239861678.41587073</v>
      </c>
      <c r="BK891" s="3">
        <f t="shared" si="343"/>
        <v>2712601764.5841293</v>
      </c>
      <c r="BL891" s="3">
        <f t="shared" si="344"/>
        <v>27936404.773681376</v>
      </c>
      <c r="BM891" s="3">
        <f t="shared" si="333"/>
        <v>5293.5569979892216</v>
      </c>
      <c r="BN891" s="3">
        <f t="shared" si="334"/>
        <v>422194.82717262709</v>
      </c>
      <c r="BO891" s="3">
        <f t="shared" si="345"/>
        <v>158732.36107157546</v>
      </c>
      <c r="BP891" s="3">
        <f t="shared" si="346"/>
        <v>27514209.946508754</v>
      </c>
      <c r="BQ891" s="3">
        <f t="shared" si="335"/>
        <v>151873864.81487128</v>
      </c>
      <c r="BR891" s="3">
        <f t="shared" si="347"/>
        <v>2800589578.1851287</v>
      </c>
      <c r="BS891" s="3">
        <f t="shared" si="348"/>
        <v>0</v>
      </c>
      <c r="BT891" s="3">
        <f t="shared" si="336"/>
        <v>0</v>
      </c>
      <c r="BU891" s="3">
        <f t="shared" si="337"/>
        <v>0</v>
      </c>
      <c r="BV891" s="3">
        <f t="shared" si="338"/>
        <v>0</v>
      </c>
      <c r="BW891" s="3">
        <f t="shared" si="349"/>
        <v>0</v>
      </c>
      <c r="BX891" s="3">
        <f t="shared" si="339"/>
        <v>27514209.946508754</v>
      </c>
      <c r="BY891" s="3">
        <f t="shared" si="350"/>
        <v>0</v>
      </c>
    </row>
    <row r="892" spans="1:77" x14ac:dyDescent="0.25">
      <c r="A892">
        <v>161802</v>
      </c>
      <c r="B892" t="s">
        <v>947</v>
      </c>
      <c r="C892" s="37">
        <v>42776.52847222222</v>
      </c>
      <c r="D892" s="5" t="s">
        <v>76</v>
      </c>
      <c r="E892" s="2">
        <v>744.71699999999998</v>
      </c>
      <c r="F892" s="2">
        <v>24.507999999999999</v>
      </c>
      <c r="G892" s="2">
        <v>27.111999999999998</v>
      </c>
      <c r="H892" s="2">
        <v>0</v>
      </c>
      <c r="I892" s="2">
        <v>0</v>
      </c>
      <c r="J892" s="2">
        <v>0</v>
      </c>
      <c r="K892" s="2">
        <v>0</v>
      </c>
      <c r="L892" s="2">
        <v>3.6179999999999999</v>
      </c>
      <c r="M892" s="2">
        <v>0</v>
      </c>
      <c r="N892" s="2">
        <v>553.66999999999996</v>
      </c>
      <c r="O892" s="2">
        <v>0</v>
      </c>
      <c r="P892" s="2">
        <v>42.268000000000001</v>
      </c>
      <c r="Q892" s="2">
        <v>0</v>
      </c>
      <c r="R892" s="3">
        <v>39795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27326</v>
      </c>
      <c r="Y892" s="4">
        <v>0</v>
      </c>
      <c r="Z892" s="4">
        <v>1</v>
      </c>
      <c r="AA892" s="5" t="s">
        <v>75</v>
      </c>
      <c r="AB892" s="3">
        <v>0</v>
      </c>
      <c r="AC892" s="3">
        <v>0</v>
      </c>
      <c r="AD892" s="2">
        <v>0</v>
      </c>
      <c r="AE892" s="3">
        <v>0</v>
      </c>
      <c r="AF892" s="3">
        <v>0</v>
      </c>
      <c r="AG892" s="3">
        <v>0</v>
      </c>
      <c r="AH892" s="3">
        <v>0</v>
      </c>
      <c r="AI892" s="4">
        <v>0</v>
      </c>
      <c r="AJ892" s="3">
        <v>0</v>
      </c>
      <c r="AK892" s="3">
        <v>288091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5050</v>
      </c>
      <c r="AR892" s="3">
        <v>5334</v>
      </c>
      <c r="AS892" s="3">
        <v>5980439</v>
      </c>
      <c r="AT892" s="2">
        <v>1145.0809999999999</v>
      </c>
      <c r="AV892" s="5" t="s">
        <v>2031</v>
      </c>
      <c r="AX892" s="3">
        <v>0</v>
      </c>
      <c r="AZ892" s="3">
        <v>0</v>
      </c>
      <c r="BA892" s="3">
        <f t="shared" si="340"/>
        <v>6465</v>
      </c>
      <c r="BB892" s="3">
        <f t="shared" si="326"/>
        <v>5050</v>
      </c>
      <c r="BC892" s="3">
        <f t="shared" si="327"/>
        <v>5335</v>
      </c>
      <c r="BD892" s="3">
        <f t="shared" si="328"/>
        <v>6465</v>
      </c>
      <c r="BE892" s="3">
        <f t="shared" si="329"/>
        <v>5980440.1845000014</v>
      </c>
      <c r="BF892" s="3">
        <f t="shared" si="341"/>
        <v>5940645.1845000014</v>
      </c>
      <c r="BG892" s="2">
        <f t="shared" si="330"/>
        <v>1144.9441896133792</v>
      </c>
      <c r="BH892" s="6">
        <f t="shared" si="331"/>
        <v>1.4999999999999999E-2</v>
      </c>
      <c r="BI892" s="3">
        <f t="shared" si="342"/>
        <v>0</v>
      </c>
      <c r="BJ892" s="3">
        <f t="shared" si="332"/>
        <v>588501313.46127689</v>
      </c>
      <c r="BK892" s="3">
        <f t="shared" si="343"/>
        <v>0</v>
      </c>
      <c r="BL892" s="3">
        <f t="shared" si="344"/>
        <v>0</v>
      </c>
      <c r="BM892" s="3">
        <f t="shared" si="333"/>
        <v>0</v>
      </c>
      <c r="BN892" s="3">
        <f t="shared" si="334"/>
        <v>0</v>
      </c>
      <c r="BO892" s="3">
        <f t="shared" si="345"/>
        <v>0</v>
      </c>
      <c r="BP892" s="3">
        <f t="shared" si="346"/>
        <v>0</v>
      </c>
      <c r="BQ892" s="3">
        <f t="shared" si="335"/>
        <v>365809668.58147466</v>
      </c>
      <c r="BR892" s="3">
        <f t="shared" si="347"/>
        <v>0</v>
      </c>
      <c r="BS892" s="3">
        <f t="shared" si="348"/>
        <v>0</v>
      </c>
      <c r="BT892" s="3">
        <f t="shared" si="336"/>
        <v>0</v>
      </c>
      <c r="BU892" s="3">
        <f t="shared" si="337"/>
        <v>0</v>
      </c>
      <c r="BV892" s="3">
        <f t="shared" si="338"/>
        <v>0</v>
      </c>
      <c r="BW892" s="3">
        <f t="shared" si="349"/>
        <v>0</v>
      </c>
      <c r="BX892" s="3">
        <f t="shared" si="339"/>
        <v>0</v>
      </c>
      <c r="BY892" s="3">
        <f t="shared" si="350"/>
        <v>5980440.1845000014</v>
      </c>
    </row>
    <row r="893" spans="1:77" x14ac:dyDescent="0.25">
      <c r="A893">
        <v>101806</v>
      </c>
      <c r="B893" t="s">
        <v>948</v>
      </c>
      <c r="C893" s="37">
        <v>42776.52847222222</v>
      </c>
      <c r="D893" s="5" t="s">
        <v>76</v>
      </c>
      <c r="E893" s="2">
        <v>1173.5139999999999</v>
      </c>
      <c r="F893" s="2">
        <v>75.691000000000003</v>
      </c>
      <c r="G893" s="2">
        <v>15.39</v>
      </c>
      <c r="H893" s="2">
        <v>0</v>
      </c>
      <c r="I893" s="2">
        <v>0</v>
      </c>
      <c r="J893" s="2">
        <v>0</v>
      </c>
      <c r="K893" s="2">
        <v>0</v>
      </c>
      <c r="L893" s="2">
        <v>83.935000000000002</v>
      </c>
      <c r="M893" s="2">
        <v>53.5</v>
      </c>
      <c r="N893" s="2">
        <v>1259.83</v>
      </c>
      <c r="O893" s="2">
        <v>0</v>
      </c>
      <c r="P893" s="2">
        <v>630.52200000000005</v>
      </c>
      <c r="Q893" s="2">
        <v>0</v>
      </c>
      <c r="R893" s="3">
        <v>75075</v>
      </c>
      <c r="S893" s="3">
        <v>0</v>
      </c>
      <c r="T893" s="3">
        <v>0</v>
      </c>
      <c r="U893" s="3">
        <v>0</v>
      </c>
      <c r="V893" s="3">
        <v>0</v>
      </c>
      <c r="W893" s="3">
        <v>36364</v>
      </c>
      <c r="X893" s="3">
        <v>407632</v>
      </c>
      <c r="Y893" s="4">
        <v>0</v>
      </c>
      <c r="Z893" s="4">
        <v>1</v>
      </c>
      <c r="AA893" s="5" t="s">
        <v>75</v>
      </c>
      <c r="AB893" s="3">
        <v>0</v>
      </c>
      <c r="AC893" s="3">
        <v>0</v>
      </c>
      <c r="AD893" s="2">
        <v>0</v>
      </c>
      <c r="AE893" s="3">
        <v>0</v>
      </c>
      <c r="AF893" s="3">
        <v>0</v>
      </c>
      <c r="AG893" s="3">
        <v>0</v>
      </c>
      <c r="AH893" s="3">
        <v>0</v>
      </c>
      <c r="AI893" s="4">
        <v>0</v>
      </c>
      <c r="AJ893" s="3">
        <v>0</v>
      </c>
      <c r="AK893" s="3">
        <v>458073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5050</v>
      </c>
      <c r="AR893" s="3">
        <v>5334</v>
      </c>
      <c r="AS893" s="3">
        <v>11107656</v>
      </c>
      <c r="AT893" s="2">
        <v>2119.5610000000001</v>
      </c>
      <c r="AV893" s="5" t="s">
        <v>2031</v>
      </c>
      <c r="AX893" s="3">
        <v>0</v>
      </c>
      <c r="AZ893" s="3">
        <v>0</v>
      </c>
      <c r="BA893" s="3">
        <f t="shared" si="340"/>
        <v>6465</v>
      </c>
      <c r="BB893" s="3">
        <f t="shared" si="326"/>
        <v>5050</v>
      </c>
      <c r="BC893" s="3">
        <f t="shared" si="327"/>
        <v>5335</v>
      </c>
      <c r="BD893" s="3">
        <f t="shared" si="328"/>
        <v>6465</v>
      </c>
      <c r="BE893" s="3">
        <f t="shared" si="329"/>
        <v>11107656.969250001</v>
      </c>
      <c r="BF893" s="3">
        <f t="shared" si="341"/>
        <v>10996217.969250001</v>
      </c>
      <c r="BG893" s="2">
        <f t="shared" si="330"/>
        <v>2119.3078328367915</v>
      </c>
      <c r="BH893" s="6">
        <f t="shared" si="331"/>
        <v>1.4999999999999999E-2</v>
      </c>
      <c r="BI893" s="3">
        <f t="shared" si="342"/>
        <v>0</v>
      </c>
      <c r="BJ893" s="3">
        <f t="shared" si="332"/>
        <v>1089324226.0781109</v>
      </c>
      <c r="BK893" s="3">
        <f t="shared" si="343"/>
        <v>0</v>
      </c>
      <c r="BL893" s="3">
        <f t="shared" si="344"/>
        <v>0</v>
      </c>
      <c r="BM893" s="3">
        <f t="shared" si="333"/>
        <v>0</v>
      </c>
      <c r="BN893" s="3">
        <f t="shared" si="334"/>
        <v>0</v>
      </c>
      <c r="BO893" s="3">
        <f t="shared" si="345"/>
        <v>0</v>
      </c>
      <c r="BP893" s="3">
        <f t="shared" si="346"/>
        <v>0</v>
      </c>
      <c r="BQ893" s="3">
        <f t="shared" si="335"/>
        <v>677118852.59135485</v>
      </c>
      <c r="BR893" s="3">
        <f t="shared" si="347"/>
        <v>0</v>
      </c>
      <c r="BS893" s="3">
        <f t="shared" si="348"/>
        <v>0</v>
      </c>
      <c r="BT893" s="3">
        <f t="shared" si="336"/>
        <v>0</v>
      </c>
      <c r="BU893" s="3">
        <f t="shared" si="337"/>
        <v>0</v>
      </c>
      <c r="BV893" s="3">
        <f t="shared" si="338"/>
        <v>0</v>
      </c>
      <c r="BW893" s="3">
        <f t="shared" si="349"/>
        <v>0</v>
      </c>
      <c r="BX893" s="3">
        <f t="shared" si="339"/>
        <v>0</v>
      </c>
      <c r="BY893" s="3">
        <f t="shared" si="350"/>
        <v>11107656.969250001</v>
      </c>
    </row>
    <row r="894" spans="1:77" x14ac:dyDescent="0.25">
      <c r="A894">
        <v>236801</v>
      </c>
      <c r="B894" t="s">
        <v>949</v>
      </c>
      <c r="C894" s="37">
        <v>42776.52847222222</v>
      </c>
      <c r="D894" s="5" t="s">
        <v>76</v>
      </c>
      <c r="E894" s="2">
        <v>15.265000000000001</v>
      </c>
      <c r="F894" s="2">
        <v>0</v>
      </c>
      <c r="G894" s="2">
        <v>0</v>
      </c>
      <c r="H894" s="2">
        <v>3.5609999999999999</v>
      </c>
      <c r="I894" s="2">
        <v>0</v>
      </c>
      <c r="J894" s="2">
        <v>0</v>
      </c>
      <c r="K894" s="2">
        <v>0</v>
      </c>
      <c r="L894" s="2">
        <v>77.944000000000003</v>
      </c>
      <c r="M894" s="2">
        <v>0</v>
      </c>
      <c r="N894" s="2">
        <v>98</v>
      </c>
      <c r="O894" s="2">
        <v>0</v>
      </c>
      <c r="P894" s="2">
        <v>3.1</v>
      </c>
      <c r="Q894" s="2">
        <v>0</v>
      </c>
      <c r="R894" s="3">
        <v>26612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2004</v>
      </c>
      <c r="Y894" s="4">
        <v>0</v>
      </c>
      <c r="Z894" s="4">
        <v>1</v>
      </c>
      <c r="AA894" s="5" t="s">
        <v>75</v>
      </c>
      <c r="AB894" s="3">
        <v>0</v>
      </c>
      <c r="AC894" s="3">
        <v>0</v>
      </c>
      <c r="AD894" s="2">
        <v>0</v>
      </c>
      <c r="AE894" s="3">
        <v>0</v>
      </c>
      <c r="AF894" s="3">
        <v>0</v>
      </c>
      <c r="AG894" s="3">
        <v>0</v>
      </c>
      <c r="AH894" s="3">
        <v>0</v>
      </c>
      <c r="AI894" s="4">
        <v>0</v>
      </c>
      <c r="AJ894" s="3">
        <v>0</v>
      </c>
      <c r="AK894" s="3">
        <v>40868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5050</v>
      </c>
      <c r="AR894" s="3">
        <v>5334</v>
      </c>
      <c r="AS894" s="3">
        <v>1026381</v>
      </c>
      <c r="AT894" s="2">
        <v>192.709</v>
      </c>
      <c r="AV894" s="5" t="s">
        <v>2031</v>
      </c>
      <c r="AX894" s="3">
        <v>0</v>
      </c>
      <c r="AZ894" s="3">
        <v>0</v>
      </c>
      <c r="BA894" s="3">
        <f t="shared" si="340"/>
        <v>6465</v>
      </c>
      <c r="BB894" s="3">
        <f t="shared" si="326"/>
        <v>5050</v>
      </c>
      <c r="BC894" s="3">
        <f t="shared" si="327"/>
        <v>5335</v>
      </c>
      <c r="BD894" s="3">
        <f t="shared" si="328"/>
        <v>6465</v>
      </c>
      <c r="BE894" s="3">
        <f t="shared" si="329"/>
        <v>1026381.5810000001</v>
      </c>
      <c r="BF894" s="3">
        <f t="shared" si="341"/>
        <v>999769.58100000012</v>
      </c>
      <c r="BG894" s="2">
        <f t="shared" si="330"/>
        <v>192.68620447233386</v>
      </c>
      <c r="BH894" s="6">
        <f t="shared" si="331"/>
        <v>1.4999999999999999E-2</v>
      </c>
      <c r="BI894" s="3">
        <f t="shared" si="342"/>
        <v>0</v>
      </c>
      <c r="BJ894" s="3">
        <f t="shared" si="332"/>
        <v>99040709.098779604</v>
      </c>
      <c r="BK894" s="3">
        <f t="shared" si="343"/>
        <v>0</v>
      </c>
      <c r="BL894" s="3">
        <f t="shared" si="344"/>
        <v>0</v>
      </c>
      <c r="BM894" s="3">
        <f t="shared" si="333"/>
        <v>0</v>
      </c>
      <c r="BN894" s="3">
        <f t="shared" si="334"/>
        <v>0</v>
      </c>
      <c r="BO894" s="3">
        <f t="shared" si="345"/>
        <v>0</v>
      </c>
      <c r="BP894" s="3">
        <f t="shared" si="346"/>
        <v>0</v>
      </c>
      <c r="BQ894" s="3">
        <f t="shared" si="335"/>
        <v>61563242.328910664</v>
      </c>
      <c r="BR894" s="3">
        <f t="shared" si="347"/>
        <v>0</v>
      </c>
      <c r="BS894" s="3">
        <f t="shared" si="348"/>
        <v>0</v>
      </c>
      <c r="BT894" s="3">
        <f t="shared" si="336"/>
        <v>0</v>
      </c>
      <c r="BU894" s="3">
        <f t="shared" si="337"/>
        <v>0</v>
      </c>
      <c r="BV894" s="3">
        <f t="shared" si="338"/>
        <v>0</v>
      </c>
      <c r="BW894" s="3">
        <f t="shared" si="349"/>
        <v>0</v>
      </c>
      <c r="BX894" s="3">
        <f t="shared" si="339"/>
        <v>0</v>
      </c>
      <c r="BY894" s="3">
        <f t="shared" si="350"/>
        <v>1026381.5810000001</v>
      </c>
    </row>
    <row r="895" spans="1:77" x14ac:dyDescent="0.25">
      <c r="A895">
        <v>245903</v>
      </c>
      <c r="B895" t="s">
        <v>950</v>
      </c>
      <c r="C895" s="37">
        <v>42779.493055555555</v>
      </c>
      <c r="D895" s="5" t="s">
        <v>75</v>
      </c>
      <c r="E895" s="2">
        <v>1747.925</v>
      </c>
      <c r="F895" s="2">
        <v>120.578</v>
      </c>
      <c r="G895" s="2">
        <v>31.351999999999901</v>
      </c>
      <c r="H895" s="2">
        <v>0</v>
      </c>
      <c r="I895" s="2">
        <v>0</v>
      </c>
      <c r="J895" s="2">
        <v>0</v>
      </c>
      <c r="K895" s="2">
        <v>0</v>
      </c>
      <c r="L895" s="2">
        <v>69.042000000000002</v>
      </c>
      <c r="M895" s="2">
        <v>92.789000000000001</v>
      </c>
      <c r="N895" s="2">
        <v>1864.5540000000001</v>
      </c>
      <c r="O895" s="2">
        <v>3.3000000000000002E-2</v>
      </c>
      <c r="P895" s="2">
        <v>124.688</v>
      </c>
      <c r="Q895" s="2">
        <v>0</v>
      </c>
      <c r="R895" s="3">
        <v>133092</v>
      </c>
      <c r="S895" s="3">
        <v>0</v>
      </c>
      <c r="T895" s="3">
        <v>-2691</v>
      </c>
      <c r="U895" s="3">
        <v>-104</v>
      </c>
      <c r="V895" s="3">
        <v>0</v>
      </c>
      <c r="W895" s="3">
        <v>41766</v>
      </c>
      <c r="X895" s="3">
        <v>77257</v>
      </c>
      <c r="Y895" s="4">
        <v>0.98</v>
      </c>
      <c r="Z895" s="4">
        <v>1.1936</v>
      </c>
      <c r="AA895" s="5" t="s">
        <v>75</v>
      </c>
      <c r="AB895" s="3">
        <v>439363</v>
      </c>
      <c r="AC895" s="3">
        <v>8898543</v>
      </c>
      <c r="AD895" s="2">
        <v>3647.2901575999999</v>
      </c>
      <c r="AE895" s="3">
        <v>150831617</v>
      </c>
      <c r="AF895" s="3">
        <v>2609004</v>
      </c>
      <c r="AG895" s="3">
        <v>0</v>
      </c>
      <c r="AH895" s="3">
        <v>2768739</v>
      </c>
      <c r="AI895" s="4">
        <v>1.04</v>
      </c>
      <c r="AJ895" s="3">
        <v>239426357</v>
      </c>
      <c r="AK895" s="3">
        <v>739071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5037</v>
      </c>
      <c r="AR895" s="3">
        <v>5730</v>
      </c>
      <c r="AS895" s="3">
        <v>14997794</v>
      </c>
      <c r="AT895" s="2">
        <v>2765.3180000000002</v>
      </c>
      <c r="AV895" s="5" t="s">
        <v>1971</v>
      </c>
      <c r="AX895" s="3">
        <v>0</v>
      </c>
      <c r="AZ895" s="3">
        <v>0</v>
      </c>
      <c r="BA895" s="3">
        <f t="shared" si="340"/>
        <v>6196</v>
      </c>
      <c r="BB895" s="3">
        <f t="shared" si="326"/>
        <v>5037</v>
      </c>
      <c r="BC895" s="3">
        <f t="shared" si="327"/>
        <v>5730</v>
      </c>
      <c r="BD895" s="3">
        <f t="shared" si="328"/>
        <v>6196</v>
      </c>
      <c r="BE895" s="3">
        <f t="shared" si="329"/>
        <v>14997794.239159999</v>
      </c>
      <c r="BF895" s="3">
        <f t="shared" si="341"/>
        <v>14825627.239159999</v>
      </c>
      <c r="BG895" s="2">
        <f t="shared" si="330"/>
        <v>2765.357098899829</v>
      </c>
      <c r="BH895" s="6">
        <f t="shared" si="331"/>
        <v>1.4999999999999999E-2</v>
      </c>
      <c r="BI895" s="3">
        <f t="shared" si="342"/>
        <v>6340882.4805728737</v>
      </c>
      <c r="BJ895" s="3">
        <f t="shared" si="332"/>
        <v>1421393548.834512</v>
      </c>
      <c r="BK895" s="3">
        <f t="shared" si="343"/>
        <v>0</v>
      </c>
      <c r="BL895" s="3">
        <f t="shared" si="344"/>
        <v>0</v>
      </c>
      <c r="BM895" s="3">
        <f t="shared" si="333"/>
        <v>0</v>
      </c>
      <c r="BN895" s="3">
        <f t="shared" si="334"/>
        <v>0</v>
      </c>
      <c r="BO895" s="3">
        <f t="shared" si="345"/>
        <v>0</v>
      </c>
      <c r="BP895" s="3">
        <f t="shared" si="346"/>
        <v>0</v>
      </c>
      <c r="BQ895" s="3">
        <f t="shared" si="335"/>
        <v>883531593.09849536</v>
      </c>
      <c r="BR895" s="3">
        <f t="shared" si="347"/>
        <v>0</v>
      </c>
      <c r="BS895" s="3">
        <f t="shared" si="348"/>
        <v>0</v>
      </c>
      <c r="BT895" s="3">
        <f t="shared" si="336"/>
        <v>0</v>
      </c>
      <c r="BU895" s="3">
        <f t="shared" si="337"/>
        <v>0</v>
      </c>
      <c r="BV895" s="3">
        <f t="shared" si="338"/>
        <v>0</v>
      </c>
      <c r="BW895" s="3">
        <f t="shared" si="349"/>
        <v>0</v>
      </c>
      <c r="BX895" s="3">
        <f t="shared" si="339"/>
        <v>0</v>
      </c>
      <c r="BY895" s="3">
        <f t="shared" si="350"/>
        <v>12651415.94056</v>
      </c>
    </row>
    <row r="896" spans="1:77" x14ac:dyDescent="0.25">
      <c r="A896">
        <v>192901</v>
      </c>
      <c r="B896" t="s">
        <v>951</v>
      </c>
      <c r="C896" s="37">
        <v>42779.493055555555</v>
      </c>
      <c r="D896" s="5" t="s">
        <v>75</v>
      </c>
      <c r="E896" s="2">
        <v>745.87599999999998</v>
      </c>
      <c r="F896" s="2">
        <v>25.766999999999999</v>
      </c>
      <c r="G896" s="2">
        <v>19.207000000000001</v>
      </c>
      <c r="H896" s="2">
        <v>0</v>
      </c>
      <c r="I896" s="2">
        <v>0</v>
      </c>
      <c r="J896" s="2">
        <v>0</v>
      </c>
      <c r="K896" s="2">
        <v>0</v>
      </c>
      <c r="L896" s="2">
        <v>50.289000000000001</v>
      </c>
      <c r="M896" s="2">
        <v>26</v>
      </c>
      <c r="N896" s="2">
        <v>447</v>
      </c>
      <c r="O896" s="2">
        <v>0.157</v>
      </c>
      <c r="P896" s="2">
        <v>94.973999999999904</v>
      </c>
      <c r="Q896" s="2">
        <v>0</v>
      </c>
      <c r="R896" s="3">
        <v>63037</v>
      </c>
      <c r="S896" s="3">
        <v>0</v>
      </c>
      <c r="T896" s="3">
        <v>0</v>
      </c>
      <c r="U896" s="3">
        <v>0</v>
      </c>
      <c r="V896" s="3">
        <v>0</v>
      </c>
      <c r="W896" s="3">
        <v>33918</v>
      </c>
      <c r="X896" s="3">
        <v>61790</v>
      </c>
      <c r="Y896" s="4">
        <v>0.88670000000000004</v>
      </c>
      <c r="Z896" s="4">
        <v>1.0900000000000001</v>
      </c>
      <c r="AA896" s="5" t="s">
        <v>76</v>
      </c>
      <c r="AB896" s="3">
        <v>1404710</v>
      </c>
      <c r="AC896" s="3">
        <v>4186474</v>
      </c>
      <c r="AD896" s="2">
        <v>1806.9342382</v>
      </c>
      <c r="AE896" s="3">
        <v>394987929</v>
      </c>
      <c r="AF896" s="3">
        <v>21106900</v>
      </c>
      <c r="AG896" s="3">
        <v>5315406</v>
      </c>
      <c r="AH896" s="3">
        <v>27850539</v>
      </c>
      <c r="AI896" s="4">
        <v>1.17</v>
      </c>
      <c r="AJ896" s="3">
        <v>2571154286</v>
      </c>
      <c r="AK896" s="3">
        <v>316929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4558</v>
      </c>
      <c r="AR896" s="3">
        <v>4849</v>
      </c>
      <c r="AS896" s="3">
        <v>6362601</v>
      </c>
      <c r="AT896" s="2">
        <v>1333.4549999999999</v>
      </c>
      <c r="AU896" s="2">
        <v>1359.1880000000001</v>
      </c>
      <c r="AV896" s="5" t="s">
        <v>1805</v>
      </c>
      <c r="AW896" s="3">
        <v>11205581</v>
      </c>
      <c r="AX896" s="3">
        <v>3172546</v>
      </c>
      <c r="AY896" s="3">
        <v>290863</v>
      </c>
      <c r="AZ896" s="3">
        <v>132189</v>
      </c>
      <c r="BA896" s="3">
        <f t="shared" si="340"/>
        <v>6506</v>
      </c>
      <c r="BB896" s="3">
        <f t="shared" si="326"/>
        <v>4558</v>
      </c>
      <c r="BC896" s="3">
        <f t="shared" si="327"/>
        <v>4849</v>
      </c>
      <c r="BD896" s="3">
        <f t="shared" si="328"/>
        <v>6506</v>
      </c>
      <c r="BE896" s="3">
        <f t="shared" si="329"/>
        <v>6362601.3697199998</v>
      </c>
      <c r="BF896" s="3">
        <f t="shared" si="341"/>
        <v>6265646.3697199998</v>
      </c>
      <c r="BG896" s="2">
        <f t="shared" si="330"/>
        <v>1333.4002224792064</v>
      </c>
      <c r="BH896" s="6">
        <f t="shared" si="331"/>
        <v>1.4999999999999999E-2</v>
      </c>
      <c r="BI896" s="3">
        <f t="shared" si="342"/>
        <v>3809002.0006482885</v>
      </c>
      <c r="BJ896" s="3">
        <f t="shared" si="332"/>
        <v>685367714.35431206</v>
      </c>
      <c r="BK896" s="3">
        <f t="shared" si="343"/>
        <v>1885786571.6456881</v>
      </c>
      <c r="BL896" s="3">
        <f t="shared" si="344"/>
        <v>15480637.939853435</v>
      </c>
      <c r="BM896" s="3">
        <f t="shared" si="333"/>
        <v>4219.4848668058494</v>
      </c>
      <c r="BN896" s="3">
        <f t="shared" si="334"/>
        <v>290863</v>
      </c>
      <c r="BO896" s="3">
        <f t="shared" si="345"/>
        <v>0</v>
      </c>
      <c r="BP896" s="3">
        <f t="shared" si="346"/>
        <v>15189774.939853434</v>
      </c>
      <c r="BQ896" s="3">
        <f t="shared" si="335"/>
        <v>426021371.08210641</v>
      </c>
      <c r="BR896" s="3">
        <f t="shared" si="347"/>
        <v>2145132914.9178936</v>
      </c>
      <c r="BS896" s="3">
        <f t="shared" si="348"/>
        <v>4434682.2860213462</v>
      </c>
      <c r="BT896" s="3">
        <f t="shared" si="336"/>
        <v>660.50964978925424</v>
      </c>
      <c r="BU896" s="3">
        <f t="shared" si="337"/>
        <v>132189</v>
      </c>
      <c r="BV896" s="3">
        <f t="shared" si="338"/>
        <v>0</v>
      </c>
      <c r="BW896" s="3">
        <f t="shared" si="349"/>
        <v>4302493.2860213462</v>
      </c>
      <c r="BX896" s="3">
        <f t="shared" si="339"/>
        <v>19492268.225874782</v>
      </c>
      <c r="BY896" s="3">
        <f t="shared" si="350"/>
        <v>0</v>
      </c>
    </row>
    <row r="897" spans="1:77" x14ac:dyDescent="0.25">
      <c r="A897">
        <v>57841</v>
      </c>
      <c r="B897" t="s">
        <v>281</v>
      </c>
      <c r="C897" s="37">
        <v>42776.52847222222</v>
      </c>
      <c r="D897" s="5" t="s">
        <v>76</v>
      </c>
      <c r="E897" s="2">
        <v>500.44499999999999</v>
      </c>
      <c r="F897" s="2">
        <v>11.452</v>
      </c>
      <c r="G897" s="2">
        <v>8.4670000000000005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555</v>
      </c>
      <c r="O897" s="2">
        <v>0</v>
      </c>
      <c r="P897" s="2">
        <v>268.2</v>
      </c>
      <c r="Q897" s="2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173391</v>
      </c>
      <c r="Y897" s="4">
        <v>0</v>
      </c>
      <c r="Z897" s="4">
        <v>1</v>
      </c>
      <c r="AA897" s="5" t="s">
        <v>75</v>
      </c>
      <c r="AB897" s="3">
        <v>0</v>
      </c>
      <c r="AC897" s="3">
        <v>0</v>
      </c>
      <c r="AD897" s="2">
        <v>0</v>
      </c>
      <c r="AE897" s="3">
        <v>0</v>
      </c>
      <c r="AF897" s="3">
        <v>0</v>
      </c>
      <c r="AG897" s="3">
        <v>0</v>
      </c>
      <c r="AH897" s="3">
        <v>0</v>
      </c>
      <c r="AI897" s="4">
        <v>0</v>
      </c>
      <c r="AJ897" s="3">
        <v>0</v>
      </c>
      <c r="AK897" s="3">
        <v>161833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5050</v>
      </c>
      <c r="AR897" s="3">
        <v>5334</v>
      </c>
      <c r="AS897" s="3">
        <v>4260633</v>
      </c>
      <c r="AT897" s="2">
        <v>821.25199999999995</v>
      </c>
      <c r="AV897" s="5" t="s">
        <v>2031</v>
      </c>
      <c r="AX897" s="3">
        <v>0</v>
      </c>
      <c r="AZ897" s="3">
        <v>0</v>
      </c>
      <c r="BA897" s="3">
        <f t="shared" si="340"/>
        <v>6465</v>
      </c>
      <c r="BB897" s="3">
        <f t="shared" si="326"/>
        <v>5050</v>
      </c>
      <c r="BC897" s="3">
        <f t="shared" si="327"/>
        <v>5335</v>
      </c>
      <c r="BD897" s="3">
        <f t="shared" si="328"/>
        <v>6465</v>
      </c>
      <c r="BE897" s="3">
        <f t="shared" si="329"/>
        <v>4260633.4754999997</v>
      </c>
      <c r="BF897" s="3">
        <f t="shared" si="341"/>
        <v>4260633.4754999997</v>
      </c>
      <c r="BG897" s="2">
        <f t="shared" si="330"/>
        <v>821.15450264120727</v>
      </c>
      <c r="BH897" s="6">
        <f t="shared" si="331"/>
        <v>1.4999999999999999E-2</v>
      </c>
      <c r="BI897" s="3">
        <f t="shared" si="342"/>
        <v>0</v>
      </c>
      <c r="BJ897" s="3">
        <f t="shared" si="332"/>
        <v>422073414.35758054</v>
      </c>
      <c r="BK897" s="3">
        <f t="shared" si="343"/>
        <v>0</v>
      </c>
      <c r="BL897" s="3">
        <f t="shared" si="344"/>
        <v>0</v>
      </c>
      <c r="BM897" s="3">
        <f t="shared" si="333"/>
        <v>0</v>
      </c>
      <c r="BN897" s="3">
        <f t="shared" si="334"/>
        <v>0</v>
      </c>
      <c r="BO897" s="3">
        <f t="shared" si="345"/>
        <v>0</v>
      </c>
      <c r="BP897" s="3">
        <f t="shared" si="346"/>
        <v>0</v>
      </c>
      <c r="BQ897" s="3">
        <f t="shared" si="335"/>
        <v>262358863.59386572</v>
      </c>
      <c r="BR897" s="3">
        <f t="shared" si="347"/>
        <v>0</v>
      </c>
      <c r="BS897" s="3">
        <f t="shared" si="348"/>
        <v>0</v>
      </c>
      <c r="BT897" s="3">
        <f t="shared" si="336"/>
        <v>0</v>
      </c>
      <c r="BU897" s="3">
        <f t="shared" si="337"/>
        <v>0</v>
      </c>
      <c r="BV897" s="3">
        <f t="shared" si="338"/>
        <v>0</v>
      </c>
      <c r="BW897" s="3">
        <f t="shared" si="349"/>
        <v>0</v>
      </c>
      <c r="BX897" s="3">
        <f t="shared" si="339"/>
        <v>0</v>
      </c>
      <c r="BY897" s="3">
        <f t="shared" si="350"/>
        <v>4260633.4754999997</v>
      </c>
    </row>
    <row r="898" spans="1:77" x14ac:dyDescent="0.25">
      <c r="A898">
        <v>19911</v>
      </c>
      <c r="B898" t="s">
        <v>952</v>
      </c>
      <c r="C898" s="37">
        <v>42779.493055555555</v>
      </c>
      <c r="D898" s="5" t="s">
        <v>75</v>
      </c>
      <c r="E898" s="2">
        <v>500.59100000000001</v>
      </c>
      <c r="F898" s="2">
        <v>25.356999999999999</v>
      </c>
      <c r="G898" s="2">
        <v>2.6240000000000001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25.44</v>
      </c>
      <c r="N898" s="2">
        <v>50.181999999999903</v>
      </c>
      <c r="O898" s="2">
        <v>0</v>
      </c>
      <c r="P898" s="2">
        <v>4.3609999999999998</v>
      </c>
      <c r="Q898" s="2">
        <v>0</v>
      </c>
      <c r="R898" s="3">
        <v>0</v>
      </c>
      <c r="S898" s="3">
        <v>0</v>
      </c>
      <c r="T898" s="3">
        <v>-2149</v>
      </c>
      <c r="U898" s="3">
        <v>-84</v>
      </c>
      <c r="V898" s="3">
        <v>0</v>
      </c>
      <c r="W898" s="3">
        <v>0</v>
      </c>
      <c r="X898" s="3">
        <v>2860</v>
      </c>
      <c r="Y898" s="4">
        <v>0.98</v>
      </c>
      <c r="Z898" s="4">
        <v>1.03</v>
      </c>
      <c r="AA898" s="5" t="s">
        <v>75</v>
      </c>
      <c r="AB898" s="3">
        <v>30785</v>
      </c>
      <c r="AC898" s="3">
        <v>950606</v>
      </c>
      <c r="AD898" s="2">
        <v>482.30597219999999</v>
      </c>
      <c r="AE898" s="3">
        <v>32963671</v>
      </c>
      <c r="AF898" s="3">
        <v>2155927</v>
      </c>
      <c r="AG898" s="3">
        <v>0</v>
      </c>
      <c r="AH898" s="3">
        <v>2287922</v>
      </c>
      <c r="AI898" s="4">
        <v>1.04</v>
      </c>
      <c r="AJ898" s="3">
        <v>191228502</v>
      </c>
      <c r="AK898" s="3">
        <v>194048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5037</v>
      </c>
      <c r="AR898" s="3">
        <v>5144</v>
      </c>
      <c r="AS898" s="3">
        <v>3554560</v>
      </c>
      <c r="AT898" s="2">
        <v>698.77499999999998</v>
      </c>
      <c r="AV898" s="5" t="s">
        <v>1342</v>
      </c>
      <c r="AX898" s="3">
        <v>0</v>
      </c>
      <c r="AZ898" s="3">
        <v>0</v>
      </c>
      <c r="BA898" s="3">
        <f t="shared" si="340"/>
        <v>6558</v>
      </c>
      <c r="BB898" s="3">
        <f t="shared" ref="BB898:BB961" si="351">IF(D898="Y",EWLev1/100*AQ898/5140,ROUND(EWLev1*MIN(1, IF(Y898&lt;0.1,1,Y898))/100,0))</f>
        <v>5037</v>
      </c>
      <c r="BC898" s="3">
        <f t="shared" ref="BC898:BC961" si="352">ROUND((IF(D898="Y",EWLev1/100*AQ898/5140,EWLev1*MIN(1, IF(Y898&lt;0.1,1,Y898))/100))*(1+(IF(D898="Y",CharterSchoolAdjCEI,Z898)-1)*0.71),0)</f>
        <v>5144</v>
      </c>
      <c r="BD898" s="3">
        <f t="shared" ref="BD898:BD961" si="353">ROUND(IF(D898="Y",EWLev1/100*BA898/5140,BC898*MAX(1,1 + IF(E898&lt;SmallDistrictADACap,(SmallDistrictADACap-E898)*IF(AA898="Y",SparseSmallDistrictMult,SmallDistrictMult),0),1+IF(E898&lt;MedDistrictADACap,(MedDistrictADACap-E898)*MedDistrictMult,0))),0)</f>
        <v>6558</v>
      </c>
      <c r="BE898" s="3">
        <f t="shared" ref="BE898:BE961" si="354">BD898*(E898*RegularProgramTIAAWeight+F898*RegularSpEdTIAAWeight+G898*MainstreamSpEdTIAAWeight+H898*ResCareSpEdTIAAWeight+I898*StateSchoolsSpEdTIAAWeight+J898*NonPublicContractSpEdTIAAWeight+K898*ExtYearSpEdTIAAWeight+L898*RegCTETIAAWeight+M898*GTTIAAWeight+N898*StateCompEdTIAAWeight+O898*PregnantTIAAWeight+P898*BilingualTIAAWeight+Q898*PegTIAAWeight)+SUM(R898:W898)+IF(P898=0,X898*EWLev1/514000,0)</f>
        <v>3554561.9125999999</v>
      </c>
      <c r="BF898" s="3">
        <f t="shared" si="341"/>
        <v>3556710.9125999999</v>
      </c>
      <c r="BG898" s="2">
        <f t="shared" ref="BG898:BG961" si="355">IF(UseCoRWADA,AU898,BF898/BB898*(BC898+BB898)/(2*BC898))</f>
        <v>698.7729719434775</v>
      </c>
      <c r="BH898" s="6">
        <f t="shared" ref="BH898:BH961" si="356">MAX(HHTaxRateFloor,IFERROR(AB898/AE898,0)+HHCEDRate)</f>
        <v>1.4999999999999999E-2</v>
      </c>
      <c r="BI898" s="3">
        <f t="shared" si="342"/>
        <v>1227807.7207170767</v>
      </c>
      <c r="BJ898" s="3">
        <f t="shared" ref="BJ898:BJ961" si="357">IFERROR(BG898*MAX(EWLev1, BI898/BH898/BG898*((EWLev1/HHEWL-1)*AI898/HHMOTaxRate+1)),0)</f>
        <v>359169307.57894742</v>
      </c>
      <c r="BK898" s="3">
        <f t="shared" si="343"/>
        <v>0</v>
      </c>
      <c r="BL898" s="3">
        <f t="shared" si="344"/>
        <v>0</v>
      </c>
      <c r="BM898" s="3">
        <f t="shared" ref="BM898:BM961" si="358">IF(BL898=0,0,MAX(CostPerWADAFloorLev1,BL898/(BK898/(BJ898/BG898))))</f>
        <v>0</v>
      </c>
      <c r="BN898" s="3">
        <f t="shared" ref="BN898:BN961" si="359">IFERROR(MIN(BL898*EarlyAgreementCreditPct,BK898/(BJ898/BG898)*EarlyAgreementCreditPerWADA,AY898),0)</f>
        <v>0</v>
      </c>
      <c r="BO898" s="3">
        <f t="shared" si="345"/>
        <v>0</v>
      </c>
      <c r="BP898" s="3">
        <f t="shared" si="346"/>
        <v>0</v>
      </c>
      <c r="BQ898" s="3">
        <f t="shared" ref="BQ898:BQ961" si="360">IFERROR(BG898*MAX(EWLev3, BI898/BH898/BG898*((EWLev3/HHEWL-1)*AI898/HHMOTaxRate+1)),0)</f>
        <v>223257964.53594106</v>
      </c>
      <c r="BR898" s="3">
        <f t="shared" si="347"/>
        <v>0</v>
      </c>
      <c r="BS898" s="3">
        <f t="shared" si="348"/>
        <v>0</v>
      </c>
      <c r="BT898" s="3">
        <f t="shared" ref="BT898:BT961" si="361">IF(BS898=0,0,MAX(CostPerWADAFloorLev3,BS898/(BR898/(BQ898/BG898))))</f>
        <v>0</v>
      </c>
      <c r="BU898" s="3">
        <f t="shared" ref="BU898:BU961" si="362">IFERROR(MIN(BR898/(BQ898/BG898)*BT898*EarlyAgreementCreditPct,BR898/(BQ898/BG898)*EarlyAgreementCreditPerWADA,AZ898),0)</f>
        <v>0</v>
      </c>
      <c r="BV898" s="3">
        <f t="shared" ref="BV898:BV961" si="363">IFERROR(AN898*BS898/AH898+AO898+AP898,0)</f>
        <v>0</v>
      </c>
      <c r="BW898" s="3">
        <f t="shared" si="349"/>
        <v>0</v>
      </c>
      <c r="BX898" s="3">
        <f t="shared" ref="BX898:BX961" si="364">BW898+BP898</f>
        <v>0</v>
      </c>
      <c r="BY898" s="3">
        <f t="shared" si="350"/>
        <v>1680522.5929999999</v>
      </c>
    </row>
    <row r="899" spans="1:77" x14ac:dyDescent="0.25">
      <c r="A899">
        <v>70911</v>
      </c>
      <c r="B899" t="s">
        <v>953</v>
      </c>
      <c r="C899" s="37">
        <v>42779.493055555555</v>
      </c>
      <c r="D899" s="5" t="s">
        <v>75</v>
      </c>
      <c r="E899" s="2">
        <v>4831.2309999999998</v>
      </c>
      <c r="F899" s="2">
        <v>495.149</v>
      </c>
      <c r="G899" s="2">
        <v>114.92400000000001</v>
      </c>
      <c r="H899" s="2">
        <v>2.8260000000000001</v>
      </c>
      <c r="I899" s="2">
        <v>0</v>
      </c>
      <c r="J899" s="2">
        <v>0</v>
      </c>
      <c r="K899" s="2">
        <v>0</v>
      </c>
      <c r="L899" s="2">
        <v>478.65199999999999</v>
      </c>
      <c r="M899" s="2">
        <v>273.565</v>
      </c>
      <c r="N899" s="2">
        <v>3067.0569999999998</v>
      </c>
      <c r="O899" s="2">
        <v>0.99099999999999999</v>
      </c>
      <c r="P899" s="2">
        <v>389.88600000000002</v>
      </c>
      <c r="Q899" s="2">
        <v>0</v>
      </c>
      <c r="R899" s="3">
        <v>494083</v>
      </c>
      <c r="S899" s="3">
        <v>0</v>
      </c>
      <c r="T899" s="3">
        <v>-16001</v>
      </c>
      <c r="U899" s="3">
        <v>-619</v>
      </c>
      <c r="V899" s="3">
        <v>0</v>
      </c>
      <c r="W899" s="3">
        <v>437857</v>
      </c>
      <c r="X899" s="3">
        <v>216933</v>
      </c>
      <c r="Y899" s="4">
        <v>1</v>
      </c>
      <c r="Z899" s="4">
        <v>1.1100000000000001</v>
      </c>
      <c r="AA899" s="5" t="s">
        <v>75</v>
      </c>
      <c r="AB899" s="3">
        <v>704703</v>
      </c>
      <c r="AC899" s="3">
        <v>8388294</v>
      </c>
      <c r="AD899" s="2">
        <v>3534.0579917999999</v>
      </c>
      <c r="AE899" s="3">
        <v>372984446</v>
      </c>
      <c r="AF899" s="3">
        <v>15915310</v>
      </c>
      <c r="AG899" s="3">
        <v>1750684</v>
      </c>
      <c r="AH899" s="3">
        <v>18620913</v>
      </c>
      <c r="AI899" s="4">
        <v>1.17</v>
      </c>
      <c r="AJ899" s="3">
        <v>1423948006</v>
      </c>
      <c r="AK899" s="3">
        <v>2165198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5140</v>
      </c>
      <c r="AR899" s="3">
        <v>5541</v>
      </c>
      <c r="AS899" s="3">
        <v>38738816</v>
      </c>
      <c r="AT899" s="2">
        <v>7092.3850000000002</v>
      </c>
      <c r="AV899" s="5" t="s">
        <v>1495</v>
      </c>
      <c r="BA899" s="3">
        <f t="shared" ref="BA899:BA962" si="365">RIGHT(AV899,6)*1</f>
        <v>5564</v>
      </c>
      <c r="BB899" s="3">
        <f t="shared" si="351"/>
        <v>5140</v>
      </c>
      <c r="BC899" s="3">
        <f t="shared" si="352"/>
        <v>5541</v>
      </c>
      <c r="BD899" s="3">
        <f t="shared" si="353"/>
        <v>5564</v>
      </c>
      <c r="BE899" s="3">
        <f t="shared" si="354"/>
        <v>38738817.294440001</v>
      </c>
      <c r="BF899" s="3">
        <f t="shared" ref="BF899:BF962" si="366">BE899-W899-V899-R899-T899</f>
        <v>37822878.294440001</v>
      </c>
      <c r="BG899" s="2">
        <f t="shared" si="355"/>
        <v>7092.2694259860109</v>
      </c>
      <c r="BH899" s="6">
        <f t="shared" si="356"/>
        <v>1.4999999999999999E-2</v>
      </c>
      <c r="BI899" s="3">
        <f t="shared" ref="BI899:BI962" si="367">IFERROR((AB899+AC899)*BG899/AD899-AK899,0)</f>
        <v>16082941.889984056</v>
      </c>
      <c r="BJ899" s="3">
        <f t="shared" si="357"/>
        <v>3645426484.9568095</v>
      </c>
      <c r="BK899" s="3">
        <f t="shared" ref="BK899:BK962" si="368">MAX(0,AJ899-BJ899)</f>
        <v>0</v>
      </c>
      <c r="BL899" s="3">
        <f t="shared" ref="BL899:BL962" si="369">IFERROR(BK899/AJ899*AF899,0)</f>
        <v>0</v>
      </c>
      <c r="BM899" s="3">
        <f t="shared" si="358"/>
        <v>0</v>
      </c>
      <c r="BN899" s="3">
        <f t="shared" si="359"/>
        <v>0</v>
      </c>
      <c r="BO899" s="3">
        <f t="shared" ref="BO899:BO962" si="370">IFERROR(AN899*BL899/AH899+AO899+AP899,0)</f>
        <v>0</v>
      </c>
      <c r="BP899" s="3">
        <f t="shared" ref="BP899:BP962" si="371">MAX(0, IFERROR(BM899*BK899/(BJ899/BG899)-BN899-BO899*0-AL899*AM899-V899,0))</f>
        <v>0</v>
      </c>
      <c r="BQ899" s="3">
        <f t="shared" si="360"/>
        <v>2265980081.6025305</v>
      </c>
      <c r="BR899" s="3">
        <f t="shared" ref="BR899:BR962" si="372">MAX(0,AJ899-BQ899)</f>
        <v>0</v>
      </c>
      <c r="BS899" s="3">
        <f t="shared" ref="BS899:BS962" si="373">IFERROR(BR899/AJ899*AG899,0)</f>
        <v>0</v>
      </c>
      <c r="BT899" s="3">
        <f t="shared" si="361"/>
        <v>0</v>
      </c>
      <c r="BU899" s="3">
        <f t="shared" si="362"/>
        <v>0</v>
      </c>
      <c r="BV899" s="3">
        <f t="shared" si="363"/>
        <v>0</v>
      </c>
      <c r="BW899" s="3">
        <f t="shared" ref="BW899:BW962" si="374">MAX(0, IFERROR(BT899*BR899/(BQ899/BG899)-BU899-BV899-AL899*AM899-V899,0))</f>
        <v>0</v>
      </c>
      <c r="BX899" s="3">
        <f t="shared" si="364"/>
        <v>0</v>
      </c>
      <c r="BY899" s="3">
        <f t="shared" ref="BY899:BY962" si="375">MAX(0,BE899-AJ899*Y899/100)</f>
        <v>24499337.234439999</v>
      </c>
    </row>
    <row r="900" spans="1:77" x14ac:dyDescent="0.25">
      <c r="A900">
        <v>19906</v>
      </c>
      <c r="B900" t="s">
        <v>954</v>
      </c>
      <c r="C900" s="37">
        <v>42779.493055555555</v>
      </c>
      <c r="D900" s="5" t="s">
        <v>75</v>
      </c>
      <c r="E900" s="2">
        <v>946.50400000000002</v>
      </c>
      <c r="F900" s="2">
        <v>91.545000000000002</v>
      </c>
      <c r="G900" s="2">
        <v>26.238</v>
      </c>
      <c r="H900" s="2">
        <v>0</v>
      </c>
      <c r="I900" s="2">
        <v>0</v>
      </c>
      <c r="J900" s="2">
        <v>0</v>
      </c>
      <c r="K900" s="2">
        <v>0</v>
      </c>
      <c r="L900" s="2">
        <v>103.625</v>
      </c>
      <c r="M900" s="2">
        <v>52.944000000000003</v>
      </c>
      <c r="N900" s="2">
        <v>491</v>
      </c>
      <c r="O900" s="2">
        <v>0</v>
      </c>
      <c r="P900" s="2">
        <v>2.5339999999999998</v>
      </c>
      <c r="Q900" s="2">
        <v>0</v>
      </c>
      <c r="R900" s="3">
        <v>94325</v>
      </c>
      <c r="S900" s="3">
        <v>0</v>
      </c>
      <c r="T900" s="3">
        <v>-2389</v>
      </c>
      <c r="U900" s="3">
        <v>-93</v>
      </c>
      <c r="V900" s="3">
        <v>0</v>
      </c>
      <c r="W900" s="3">
        <v>29078</v>
      </c>
      <c r="X900" s="3">
        <v>1548</v>
      </c>
      <c r="Y900" s="4">
        <v>1</v>
      </c>
      <c r="Z900" s="4">
        <v>1.03</v>
      </c>
      <c r="AA900" s="5" t="s">
        <v>75</v>
      </c>
      <c r="AB900" s="3">
        <v>13117</v>
      </c>
      <c r="AC900" s="3">
        <v>3007974</v>
      </c>
      <c r="AD900" s="2">
        <v>1219.043641</v>
      </c>
      <c r="AE900" s="3">
        <v>59030597</v>
      </c>
      <c r="AF900" s="3">
        <v>2400401</v>
      </c>
      <c r="AG900" s="3">
        <v>264044</v>
      </c>
      <c r="AH900" s="3">
        <v>2808469</v>
      </c>
      <c r="AI900" s="4">
        <v>1.17</v>
      </c>
      <c r="AJ900" s="3">
        <v>212597553</v>
      </c>
      <c r="AK900" s="3">
        <v>415485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5140</v>
      </c>
      <c r="AR900" s="3">
        <v>5249</v>
      </c>
      <c r="AS900" s="3">
        <v>8130930</v>
      </c>
      <c r="AT900" s="2">
        <v>1542.1869999999999</v>
      </c>
      <c r="AV900" s="5" t="s">
        <v>1339</v>
      </c>
      <c r="BA900" s="3">
        <f t="shared" si="365"/>
        <v>6107</v>
      </c>
      <c r="BB900" s="3">
        <f t="shared" si="351"/>
        <v>5140</v>
      </c>
      <c r="BC900" s="3">
        <f t="shared" si="352"/>
        <v>5249</v>
      </c>
      <c r="BD900" s="3">
        <f t="shared" si="353"/>
        <v>6107</v>
      </c>
      <c r="BE900" s="3">
        <f t="shared" si="354"/>
        <v>8130930.7816099999</v>
      </c>
      <c r="BF900" s="3">
        <f t="shared" si="366"/>
        <v>8009916.7816099999</v>
      </c>
      <c r="BG900" s="2">
        <f t="shared" si="355"/>
        <v>1542.1693337946581</v>
      </c>
      <c r="BH900" s="6">
        <f t="shared" si="356"/>
        <v>1.4999999999999999E-2</v>
      </c>
      <c r="BI900" s="3">
        <f t="shared" si="367"/>
        <v>3406391.2135383124</v>
      </c>
      <c r="BJ900" s="3">
        <f t="shared" si="357"/>
        <v>792675037.57045424</v>
      </c>
      <c r="BK900" s="3">
        <f t="shared" si="368"/>
        <v>0</v>
      </c>
      <c r="BL900" s="3">
        <f t="shared" si="369"/>
        <v>0</v>
      </c>
      <c r="BM900" s="3">
        <f t="shared" si="358"/>
        <v>0</v>
      </c>
      <c r="BN900" s="3">
        <f t="shared" si="359"/>
        <v>0</v>
      </c>
      <c r="BO900" s="3">
        <f t="shared" si="370"/>
        <v>0</v>
      </c>
      <c r="BP900" s="3">
        <f t="shared" si="371"/>
        <v>0</v>
      </c>
      <c r="BQ900" s="3">
        <f t="shared" si="360"/>
        <v>492723102.14739329</v>
      </c>
      <c r="BR900" s="3">
        <f t="shared" si="372"/>
        <v>0</v>
      </c>
      <c r="BS900" s="3">
        <f t="shared" si="373"/>
        <v>0</v>
      </c>
      <c r="BT900" s="3">
        <f t="shared" si="361"/>
        <v>0</v>
      </c>
      <c r="BU900" s="3">
        <f t="shared" si="362"/>
        <v>0</v>
      </c>
      <c r="BV900" s="3">
        <f t="shared" si="363"/>
        <v>0</v>
      </c>
      <c r="BW900" s="3">
        <f t="shared" si="374"/>
        <v>0</v>
      </c>
      <c r="BX900" s="3">
        <f t="shared" si="364"/>
        <v>0</v>
      </c>
      <c r="BY900" s="3">
        <f t="shared" si="375"/>
        <v>6004955.2516099997</v>
      </c>
    </row>
    <row r="901" spans="1:77" x14ac:dyDescent="0.25">
      <c r="A901">
        <v>196903</v>
      </c>
      <c r="B901" t="s">
        <v>955</v>
      </c>
      <c r="C901" s="37">
        <v>42779.493055555555</v>
      </c>
      <c r="D901" s="5" t="s">
        <v>75</v>
      </c>
      <c r="E901" s="2">
        <v>667</v>
      </c>
      <c r="F901" s="2">
        <v>39</v>
      </c>
      <c r="G901" s="2">
        <v>16</v>
      </c>
      <c r="H901" s="2">
        <v>0</v>
      </c>
      <c r="I901" s="2">
        <v>0</v>
      </c>
      <c r="J901" s="2">
        <v>0</v>
      </c>
      <c r="K901" s="2">
        <v>0</v>
      </c>
      <c r="L901" s="2">
        <v>10</v>
      </c>
      <c r="M901" s="2">
        <v>30</v>
      </c>
      <c r="N901" s="2">
        <v>473</v>
      </c>
      <c r="O901" s="2">
        <v>0</v>
      </c>
      <c r="P901" s="2">
        <v>25</v>
      </c>
      <c r="Q901" s="2">
        <v>0</v>
      </c>
      <c r="R901" s="3">
        <v>48125</v>
      </c>
      <c r="S901" s="3">
        <v>0</v>
      </c>
      <c r="T901" s="3">
        <v>-5306</v>
      </c>
      <c r="U901" s="3">
        <v>-206</v>
      </c>
      <c r="V901" s="3">
        <v>0</v>
      </c>
      <c r="W901" s="3">
        <v>27250</v>
      </c>
      <c r="X901" s="3">
        <v>18028</v>
      </c>
      <c r="Y901" s="4">
        <v>0.97330000000000005</v>
      </c>
      <c r="Z901" s="4">
        <v>1.07</v>
      </c>
      <c r="AA901" s="5" t="s">
        <v>76</v>
      </c>
      <c r="AB901" s="3">
        <v>1473297</v>
      </c>
      <c r="AC901" s="3">
        <v>2975202</v>
      </c>
      <c r="AD901" s="2">
        <v>1266.4717444</v>
      </c>
      <c r="AE901" s="3">
        <v>476488160</v>
      </c>
      <c r="AF901" s="3">
        <v>4643110</v>
      </c>
      <c r="AG901" s="3">
        <v>31962</v>
      </c>
      <c r="AH901" s="3">
        <v>4961301</v>
      </c>
      <c r="AI901" s="4">
        <v>1.04</v>
      </c>
      <c r="AJ901" s="3">
        <v>472189828</v>
      </c>
      <c r="AK901" s="3">
        <v>267873</v>
      </c>
      <c r="AL901" s="3">
        <v>0</v>
      </c>
      <c r="AM901" s="3">
        <v>0</v>
      </c>
      <c r="AN901" s="3">
        <v>106000</v>
      </c>
      <c r="AO901" s="3">
        <v>0</v>
      </c>
      <c r="AP901" s="3">
        <v>0</v>
      </c>
      <c r="AQ901" s="3">
        <v>5003</v>
      </c>
      <c r="AR901" s="3">
        <v>5251</v>
      </c>
      <c r="AS901" s="3">
        <v>6111241</v>
      </c>
      <c r="AT901" s="2">
        <v>1179.0640000000001</v>
      </c>
      <c r="AU901" s="2">
        <v>1172.519</v>
      </c>
      <c r="AV901" s="5" t="s">
        <v>1863</v>
      </c>
      <c r="AW901" s="3">
        <v>0</v>
      </c>
      <c r="AX901" s="3">
        <v>20529</v>
      </c>
      <c r="AY901" s="3">
        <v>0</v>
      </c>
      <c r="AZ901" s="3">
        <v>875</v>
      </c>
      <c r="BA901" s="3">
        <f t="shared" si="365"/>
        <v>7211</v>
      </c>
      <c r="BB901" s="3">
        <f t="shared" si="351"/>
        <v>5003</v>
      </c>
      <c r="BC901" s="3">
        <f t="shared" si="352"/>
        <v>5251</v>
      </c>
      <c r="BD901" s="3">
        <f t="shared" si="353"/>
        <v>7211</v>
      </c>
      <c r="BE901" s="3">
        <f t="shared" si="354"/>
        <v>6111238.8000000007</v>
      </c>
      <c r="BF901" s="3">
        <f t="shared" si="366"/>
        <v>6041169.8000000007</v>
      </c>
      <c r="BG901" s="2">
        <f t="shared" si="355"/>
        <v>1178.9946624141305</v>
      </c>
      <c r="BH901" s="6">
        <f t="shared" si="356"/>
        <v>1.4999999999999999E-2</v>
      </c>
      <c r="BI901" s="3">
        <f t="shared" si="367"/>
        <v>3873361.5754617197</v>
      </c>
      <c r="BJ901" s="3">
        <f t="shared" si="357"/>
        <v>606003256.48086309</v>
      </c>
      <c r="BK901" s="3">
        <f t="shared" si="368"/>
        <v>0</v>
      </c>
      <c r="BL901" s="3">
        <f t="shared" si="369"/>
        <v>0</v>
      </c>
      <c r="BM901" s="3">
        <f t="shared" si="358"/>
        <v>0</v>
      </c>
      <c r="BN901" s="3">
        <f t="shared" si="359"/>
        <v>0</v>
      </c>
      <c r="BO901" s="3">
        <f t="shared" si="370"/>
        <v>0</v>
      </c>
      <c r="BP901" s="3">
        <f t="shared" si="371"/>
        <v>0</v>
      </c>
      <c r="BQ901" s="3">
        <f t="shared" si="360"/>
        <v>376688794.64131469</v>
      </c>
      <c r="BR901" s="3">
        <f t="shared" si="372"/>
        <v>95501033.358685315</v>
      </c>
      <c r="BS901" s="3">
        <f t="shared" si="373"/>
        <v>6464.3578645880953</v>
      </c>
      <c r="BT901" s="3">
        <f t="shared" si="361"/>
        <v>71.62</v>
      </c>
      <c r="BU901" s="3">
        <f t="shared" si="362"/>
        <v>856.31098706091302</v>
      </c>
      <c r="BV901" s="3">
        <f t="shared" si="363"/>
        <v>138.1133564857964</v>
      </c>
      <c r="BW901" s="3">
        <f t="shared" si="374"/>
        <v>20413.350332976119</v>
      </c>
      <c r="BX901" s="3">
        <f t="shared" si="364"/>
        <v>20413.350332976119</v>
      </c>
      <c r="BY901" s="3">
        <f t="shared" si="375"/>
        <v>1515415.2040760005</v>
      </c>
    </row>
    <row r="902" spans="1:77" x14ac:dyDescent="0.25">
      <c r="A902">
        <v>137902</v>
      </c>
      <c r="B902" t="s">
        <v>956</v>
      </c>
      <c r="C902" s="37">
        <v>42776.52847222222</v>
      </c>
      <c r="D902" s="5" t="s">
        <v>75</v>
      </c>
      <c r="E902" s="2">
        <v>654.61699999999996</v>
      </c>
      <c r="F902" s="2">
        <v>11.2889999999999</v>
      </c>
      <c r="G902" s="2">
        <v>8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32.9</v>
      </c>
      <c r="N902" s="2">
        <v>468</v>
      </c>
      <c r="O902" s="2">
        <v>0</v>
      </c>
      <c r="P902" s="2">
        <v>31.25</v>
      </c>
      <c r="Q902" s="2">
        <v>0</v>
      </c>
      <c r="R902" s="3">
        <v>0</v>
      </c>
      <c r="S902" s="3">
        <v>0</v>
      </c>
      <c r="T902" s="3">
        <v>-1629</v>
      </c>
      <c r="U902" s="3">
        <v>-63</v>
      </c>
      <c r="V902" s="3">
        <v>0</v>
      </c>
      <c r="W902" s="3">
        <v>89585</v>
      </c>
      <c r="X902" s="3">
        <v>20988</v>
      </c>
      <c r="Y902" s="4">
        <v>1</v>
      </c>
      <c r="Z902" s="4">
        <v>1.08</v>
      </c>
      <c r="AA902" s="5" t="s">
        <v>75</v>
      </c>
      <c r="AB902" s="3">
        <v>256921</v>
      </c>
      <c r="AC902" s="3">
        <v>2083553</v>
      </c>
      <c r="AD902" s="2">
        <v>1130.7009401</v>
      </c>
      <c r="AE902" s="3">
        <v>48763423</v>
      </c>
      <c r="AF902" s="3">
        <v>1363730</v>
      </c>
      <c r="AG902" s="3">
        <v>150010</v>
      </c>
      <c r="AH902" s="3">
        <v>1595564</v>
      </c>
      <c r="AI902" s="4">
        <v>1.17</v>
      </c>
      <c r="AJ902" s="3">
        <v>144967852</v>
      </c>
      <c r="AK902" s="3">
        <v>240376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5140</v>
      </c>
      <c r="AR902" s="3">
        <v>5432</v>
      </c>
      <c r="AS902" s="3">
        <v>5295340</v>
      </c>
      <c r="AT902" s="2">
        <v>985.89200000000005</v>
      </c>
      <c r="AV902" s="5" t="s">
        <v>1671</v>
      </c>
      <c r="BA902" s="3">
        <f t="shared" si="365"/>
        <v>6716</v>
      </c>
      <c r="BB902" s="3">
        <f t="shared" si="351"/>
        <v>5140</v>
      </c>
      <c r="BC902" s="3">
        <f t="shared" si="352"/>
        <v>5432</v>
      </c>
      <c r="BD902" s="3">
        <f t="shared" si="353"/>
        <v>6716</v>
      </c>
      <c r="BE902" s="3">
        <f t="shared" si="354"/>
        <v>5295338.3639999982</v>
      </c>
      <c r="BF902" s="3">
        <f t="shared" si="366"/>
        <v>5207382.3639999982</v>
      </c>
      <c r="BG902" s="2">
        <f t="shared" si="355"/>
        <v>985.8792963482</v>
      </c>
      <c r="BH902" s="6">
        <f t="shared" si="356"/>
        <v>1.4999999999999999E-2</v>
      </c>
      <c r="BI902" s="3">
        <f t="shared" si="367"/>
        <v>1800327.0527782058</v>
      </c>
      <c r="BJ902" s="3">
        <f t="shared" si="357"/>
        <v>506741958.3229748</v>
      </c>
      <c r="BK902" s="3">
        <f t="shared" si="368"/>
        <v>0</v>
      </c>
      <c r="BL902" s="3">
        <f t="shared" si="369"/>
        <v>0</v>
      </c>
      <c r="BM902" s="3">
        <f t="shared" si="358"/>
        <v>0</v>
      </c>
      <c r="BN902" s="3">
        <f t="shared" si="359"/>
        <v>0</v>
      </c>
      <c r="BO902" s="3">
        <f t="shared" si="370"/>
        <v>0</v>
      </c>
      <c r="BP902" s="3">
        <f t="shared" si="371"/>
        <v>0</v>
      </c>
      <c r="BQ902" s="3">
        <f t="shared" si="360"/>
        <v>314988435.18324989</v>
      </c>
      <c r="BR902" s="3">
        <f t="shared" si="372"/>
        <v>0</v>
      </c>
      <c r="BS902" s="3">
        <f t="shared" si="373"/>
        <v>0</v>
      </c>
      <c r="BT902" s="3">
        <f t="shared" si="361"/>
        <v>0</v>
      </c>
      <c r="BU902" s="3">
        <f t="shared" si="362"/>
        <v>0</v>
      </c>
      <c r="BV902" s="3">
        <f t="shared" si="363"/>
        <v>0</v>
      </c>
      <c r="BW902" s="3">
        <f t="shared" si="374"/>
        <v>0</v>
      </c>
      <c r="BX902" s="3">
        <f t="shared" si="364"/>
        <v>0</v>
      </c>
      <c r="BY902" s="3">
        <f t="shared" si="375"/>
        <v>3845659.8439999982</v>
      </c>
    </row>
    <row r="903" spans="1:77" x14ac:dyDescent="0.25">
      <c r="A903">
        <v>45903</v>
      </c>
      <c r="B903" t="s">
        <v>957</v>
      </c>
      <c r="C903" s="37">
        <v>42779.493055555555</v>
      </c>
      <c r="D903" s="5" t="s">
        <v>75</v>
      </c>
      <c r="E903" s="2">
        <v>1181.7</v>
      </c>
      <c r="F903" s="2">
        <v>99.8</v>
      </c>
      <c r="G903" s="2">
        <v>38</v>
      </c>
      <c r="H903" s="2">
        <v>10</v>
      </c>
      <c r="I903" s="2">
        <v>0</v>
      </c>
      <c r="J903" s="2">
        <v>0</v>
      </c>
      <c r="K903" s="2">
        <v>0</v>
      </c>
      <c r="L903" s="2">
        <v>75</v>
      </c>
      <c r="M903" s="2">
        <v>55</v>
      </c>
      <c r="N903" s="2">
        <v>1050</v>
      </c>
      <c r="O903" s="2">
        <v>0.5</v>
      </c>
      <c r="P903" s="2">
        <v>132</v>
      </c>
      <c r="Q903" s="2">
        <v>0</v>
      </c>
      <c r="R903" s="3">
        <v>116875</v>
      </c>
      <c r="S903" s="3">
        <v>0</v>
      </c>
      <c r="T903" s="3">
        <v>-8540</v>
      </c>
      <c r="U903" s="3">
        <v>-330</v>
      </c>
      <c r="V903" s="3">
        <v>0</v>
      </c>
      <c r="W903" s="3">
        <v>156705</v>
      </c>
      <c r="X903" s="3">
        <v>82025</v>
      </c>
      <c r="Y903" s="4">
        <v>0.98</v>
      </c>
      <c r="Z903" s="4">
        <v>1.08</v>
      </c>
      <c r="AA903" s="5" t="s">
        <v>76</v>
      </c>
      <c r="AB903" s="3">
        <v>707220</v>
      </c>
      <c r="AC903" s="3">
        <v>4843301</v>
      </c>
      <c r="AD903" s="2">
        <v>1991.5276048999999</v>
      </c>
      <c r="AE903" s="3">
        <v>295403409</v>
      </c>
      <c r="AF903" s="3">
        <v>7549359</v>
      </c>
      <c r="AG903" s="3">
        <v>0</v>
      </c>
      <c r="AH903" s="3">
        <v>8011565</v>
      </c>
      <c r="AI903" s="4">
        <v>1.04</v>
      </c>
      <c r="AJ903" s="3">
        <v>759947852</v>
      </c>
      <c r="AK903" s="3">
        <v>477704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5037</v>
      </c>
      <c r="AR903" s="3">
        <v>5323</v>
      </c>
      <c r="AS903" s="3">
        <v>10800889</v>
      </c>
      <c r="AT903" s="2">
        <v>2035.521</v>
      </c>
      <c r="AU903" s="2">
        <v>2035.521</v>
      </c>
      <c r="AV903" s="5" t="s">
        <v>1423</v>
      </c>
      <c r="AW903" s="3">
        <v>0</v>
      </c>
      <c r="AX903" s="3">
        <v>0</v>
      </c>
      <c r="AY903" s="3">
        <v>0</v>
      </c>
      <c r="AZ903" s="3">
        <v>0</v>
      </c>
      <c r="BA903" s="3">
        <f t="shared" si="365"/>
        <v>6214</v>
      </c>
      <c r="BB903" s="3">
        <f t="shared" si="351"/>
        <v>5037</v>
      </c>
      <c r="BC903" s="3">
        <f t="shared" si="352"/>
        <v>5323</v>
      </c>
      <c r="BD903" s="3">
        <f t="shared" si="353"/>
        <v>6214</v>
      </c>
      <c r="BE903" s="3">
        <f t="shared" si="354"/>
        <v>10800888.77</v>
      </c>
      <c r="BF903" s="3">
        <f t="shared" si="366"/>
        <v>10535848.77</v>
      </c>
      <c r="BG903" s="2">
        <f t="shared" si="355"/>
        <v>2035.4988948249231</v>
      </c>
      <c r="BH903" s="6">
        <f t="shared" si="356"/>
        <v>1.4999999999999999E-2</v>
      </c>
      <c r="BI903" s="3">
        <f t="shared" si="367"/>
        <v>5195367.9340291722</v>
      </c>
      <c r="BJ903" s="3">
        <f t="shared" si="357"/>
        <v>1046246431.9400104</v>
      </c>
      <c r="BK903" s="3">
        <f t="shared" si="368"/>
        <v>0</v>
      </c>
      <c r="BL903" s="3">
        <f t="shared" si="369"/>
        <v>0</v>
      </c>
      <c r="BM903" s="3">
        <f t="shared" si="358"/>
        <v>0</v>
      </c>
      <c r="BN903" s="3">
        <f t="shared" si="359"/>
        <v>0</v>
      </c>
      <c r="BO903" s="3">
        <f t="shared" si="370"/>
        <v>0</v>
      </c>
      <c r="BP903" s="3">
        <f t="shared" si="371"/>
        <v>0</v>
      </c>
      <c r="BQ903" s="3">
        <f t="shared" si="360"/>
        <v>650341896.89656293</v>
      </c>
      <c r="BR903" s="3">
        <f t="shared" si="372"/>
        <v>109605955.10343707</v>
      </c>
      <c r="BS903" s="3">
        <f t="shared" si="373"/>
        <v>0</v>
      </c>
      <c r="BT903" s="3">
        <f t="shared" si="361"/>
        <v>0</v>
      </c>
      <c r="BU903" s="3">
        <f t="shared" si="362"/>
        <v>0</v>
      </c>
      <c r="BV903" s="3">
        <f t="shared" si="363"/>
        <v>0</v>
      </c>
      <c r="BW903" s="3">
        <f t="shared" si="374"/>
        <v>0</v>
      </c>
      <c r="BX903" s="3">
        <f t="shared" si="364"/>
        <v>0</v>
      </c>
      <c r="BY903" s="3">
        <f t="shared" si="375"/>
        <v>3353399.8203999996</v>
      </c>
    </row>
    <row r="904" spans="1:77" x14ac:dyDescent="0.25">
      <c r="A904">
        <v>175911</v>
      </c>
      <c r="B904" t="s">
        <v>958</v>
      </c>
      <c r="C904" s="37">
        <v>42779.493055555555</v>
      </c>
      <c r="D904" s="5" t="s">
        <v>75</v>
      </c>
      <c r="E904" s="2">
        <v>766.25</v>
      </c>
      <c r="F904" s="2">
        <v>50.49</v>
      </c>
      <c r="G904" s="2">
        <v>14.75</v>
      </c>
      <c r="H904" s="2">
        <v>0</v>
      </c>
      <c r="I904" s="2">
        <v>0</v>
      </c>
      <c r="J904" s="2">
        <v>0</v>
      </c>
      <c r="K904" s="2">
        <v>0</v>
      </c>
      <c r="L904" s="2">
        <v>67</v>
      </c>
      <c r="M904" s="2">
        <v>42.5</v>
      </c>
      <c r="N904" s="2">
        <v>620</v>
      </c>
      <c r="O904" s="2">
        <v>0</v>
      </c>
      <c r="P904" s="2">
        <v>210</v>
      </c>
      <c r="Q904" s="2">
        <v>0</v>
      </c>
      <c r="R904" s="3">
        <v>70675</v>
      </c>
      <c r="S904" s="3">
        <v>0</v>
      </c>
      <c r="T904" s="3">
        <v>-1241</v>
      </c>
      <c r="U904" s="3">
        <v>-48</v>
      </c>
      <c r="V904" s="3">
        <v>0</v>
      </c>
      <c r="W904" s="3">
        <v>72664</v>
      </c>
      <c r="X904" s="3">
        <v>131460</v>
      </c>
      <c r="Y904" s="4">
        <v>0.98</v>
      </c>
      <c r="Z904" s="4">
        <v>1.04</v>
      </c>
      <c r="AA904" s="5" t="s">
        <v>75</v>
      </c>
      <c r="AB904" s="3">
        <v>50622</v>
      </c>
      <c r="AC904" s="3">
        <v>859663</v>
      </c>
      <c r="AD904" s="2">
        <v>469.08993889999999</v>
      </c>
      <c r="AE904" s="3">
        <v>30243878</v>
      </c>
      <c r="AF904" s="3">
        <v>1147966</v>
      </c>
      <c r="AG904" s="3">
        <v>0</v>
      </c>
      <c r="AH904" s="3">
        <v>1218250</v>
      </c>
      <c r="AI904" s="4">
        <v>1.04</v>
      </c>
      <c r="AJ904" s="3">
        <v>110427909</v>
      </c>
      <c r="AK904" s="3">
        <v>321287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5037</v>
      </c>
      <c r="AR904" s="3">
        <v>5180</v>
      </c>
      <c r="AS904" s="3">
        <v>6862254</v>
      </c>
      <c r="AT904" s="2">
        <v>1315.7260000000001</v>
      </c>
      <c r="AV904" s="5" t="s">
        <v>1811</v>
      </c>
      <c r="AX904" s="3">
        <v>0</v>
      </c>
      <c r="AZ904" s="3">
        <v>0</v>
      </c>
      <c r="BA904" s="3">
        <f t="shared" si="365"/>
        <v>6260</v>
      </c>
      <c r="BB904" s="3">
        <f t="shared" si="351"/>
        <v>5037</v>
      </c>
      <c r="BC904" s="3">
        <f t="shared" si="352"/>
        <v>5180</v>
      </c>
      <c r="BD904" s="3">
        <f t="shared" si="353"/>
        <v>6260</v>
      </c>
      <c r="BE904" s="3">
        <f t="shared" si="354"/>
        <v>6862253.9000000004</v>
      </c>
      <c r="BF904" s="3">
        <f t="shared" si="366"/>
        <v>6720155.9000000004</v>
      </c>
      <c r="BG904" s="2">
        <f t="shared" si="355"/>
        <v>1315.7429008024021</v>
      </c>
      <c r="BH904" s="6">
        <f t="shared" si="356"/>
        <v>1.4999999999999999E-2</v>
      </c>
      <c r="BI904" s="3">
        <f t="shared" si="367"/>
        <v>2231956.9030039376</v>
      </c>
      <c r="BJ904" s="3">
        <f t="shared" si="357"/>
        <v>676291851.01243472</v>
      </c>
      <c r="BK904" s="3">
        <f t="shared" si="368"/>
        <v>0</v>
      </c>
      <c r="BL904" s="3">
        <f t="shared" si="369"/>
        <v>0</v>
      </c>
      <c r="BM904" s="3">
        <f t="shared" si="358"/>
        <v>0</v>
      </c>
      <c r="BN904" s="3">
        <f t="shared" si="359"/>
        <v>0</v>
      </c>
      <c r="BO904" s="3">
        <f t="shared" si="370"/>
        <v>0</v>
      </c>
      <c r="BP904" s="3">
        <f t="shared" si="371"/>
        <v>0</v>
      </c>
      <c r="BQ904" s="3">
        <f t="shared" si="360"/>
        <v>420379856.80636746</v>
      </c>
      <c r="BR904" s="3">
        <f t="shared" si="372"/>
        <v>0</v>
      </c>
      <c r="BS904" s="3">
        <f t="shared" si="373"/>
        <v>0</v>
      </c>
      <c r="BT904" s="3">
        <f t="shared" si="361"/>
        <v>0</v>
      </c>
      <c r="BU904" s="3">
        <f t="shared" si="362"/>
        <v>0</v>
      </c>
      <c r="BV904" s="3">
        <f t="shared" si="363"/>
        <v>0</v>
      </c>
      <c r="BW904" s="3">
        <f t="shared" si="374"/>
        <v>0</v>
      </c>
      <c r="BX904" s="3">
        <f t="shared" si="364"/>
        <v>0</v>
      </c>
      <c r="BY904" s="3">
        <f t="shared" si="375"/>
        <v>5780060.3918000003</v>
      </c>
    </row>
    <row r="905" spans="1:77" x14ac:dyDescent="0.25">
      <c r="A905">
        <v>14801</v>
      </c>
      <c r="B905" t="s">
        <v>959</v>
      </c>
      <c r="C905" s="37">
        <v>42776.52847222222</v>
      </c>
      <c r="D905" s="5" t="s">
        <v>76</v>
      </c>
      <c r="E905" s="2">
        <v>1696.44</v>
      </c>
      <c r="F905" s="2">
        <v>14.263</v>
      </c>
      <c r="G905" s="2">
        <v>193.934</v>
      </c>
      <c r="H905" s="2">
        <v>0</v>
      </c>
      <c r="I905" s="2">
        <v>0</v>
      </c>
      <c r="J905" s="2">
        <v>0</v>
      </c>
      <c r="K905" s="2">
        <v>0</v>
      </c>
      <c r="L905" s="2">
        <v>166.64</v>
      </c>
      <c r="M905" s="2">
        <v>0</v>
      </c>
      <c r="N905" s="2">
        <v>1291.67</v>
      </c>
      <c r="O905" s="2">
        <v>15.239000000000001</v>
      </c>
      <c r="P905" s="2">
        <v>26.180999999999901</v>
      </c>
      <c r="Q905" s="2">
        <v>0</v>
      </c>
      <c r="R905" s="3">
        <v>509032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16926</v>
      </c>
      <c r="Y905" s="4">
        <v>0</v>
      </c>
      <c r="Z905" s="4">
        <v>1</v>
      </c>
      <c r="AA905" s="5" t="s">
        <v>75</v>
      </c>
      <c r="AB905" s="3">
        <v>0</v>
      </c>
      <c r="AC905" s="3">
        <v>0</v>
      </c>
      <c r="AD905" s="2">
        <v>0</v>
      </c>
      <c r="AE905" s="3">
        <v>0</v>
      </c>
      <c r="AF905" s="3">
        <v>0</v>
      </c>
      <c r="AG905" s="3">
        <v>0</v>
      </c>
      <c r="AH905" s="3">
        <v>0</v>
      </c>
      <c r="AI905" s="4">
        <v>0</v>
      </c>
      <c r="AJ905" s="3">
        <v>0</v>
      </c>
      <c r="AK905" s="3">
        <v>655948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5050</v>
      </c>
      <c r="AR905" s="3">
        <v>5334</v>
      </c>
      <c r="AS905" s="3">
        <v>16326770</v>
      </c>
      <c r="AT905" s="2">
        <v>3048.9259999999999</v>
      </c>
      <c r="AV905" s="5" t="s">
        <v>2031</v>
      </c>
      <c r="AX905" s="3">
        <v>0</v>
      </c>
      <c r="AZ905" s="3">
        <v>0</v>
      </c>
      <c r="BA905" s="3">
        <f t="shared" si="365"/>
        <v>6465</v>
      </c>
      <c r="BB905" s="3">
        <f t="shared" si="351"/>
        <v>5050</v>
      </c>
      <c r="BC905" s="3">
        <f t="shared" si="352"/>
        <v>5335</v>
      </c>
      <c r="BD905" s="3">
        <f t="shared" si="353"/>
        <v>6465</v>
      </c>
      <c r="BE905" s="3">
        <f t="shared" si="354"/>
        <v>16326769.647849999</v>
      </c>
      <c r="BF905" s="3">
        <f t="shared" si="366"/>
        <v>15817737.647849999</v>
      </c>
      <c r="BG905" s="2">
        <f t="shared" si="355"/>
        <v>3048.5622773747482</v>
      </c>
      <c r="BH905" s="6">
        <f t="shared" si="356"/>
        <v>1.4999999999999999E-2</v>
      </c>
      <c r="BI905" s="3">
        <f t="shared" si="367"/>
        <v>0</v>
      </c>
      <c r="BJ905" s="3">
        <f t="shared" si="357"/>
        <v>1566961010.5706205</v>
      </c>
      <c r="BK905" s="3">
        <f t="shared" si="368"/>
        <v>0</v>
      </c>
      <c r="BL905" s="3">
        <f t="shared" si="369"/>
        <v>0</v>
      </c>
      <c r="BM905" s="3">
        <f t="shared" si="358"/>
        <v>0</v>
      </c>
      <c r="BN905" s="3">
        <f t="shared" si="359"/>
        <v>0</v>
      </c>
      <c r="BO905" s="3">
        <f t="shared" si="370"/>
        <v>0</v>
      </c>
      <c r="BP905" s="3">
        <f t="shared" si="371"/>
        <v>0</v>
      </c>
      <c r="BQ905" s="3">
        <f t="shared" si="360"/>
        <v>974015647.62123203</v>
      </c>
      <c r="BR905" s="3">
        <f t="shared" si="372"/>
        <v>0</v>
      </c>
      <c r="BS905" s="3">
        <f t="shared" si="373"/>
        <v>0</v>
      </c>
      <c r="BT905" s="3">
        <f t="shared" si="361"/>
        <v>0</v>
      </c>
      <c r="BU905" s="3">
        <f t="shared" si="362"/>
        <v>0</v>
      </c>
      <c r="BV905" s="3">
        <f t="shared" si="363"/>
        <v>0</v>
      </c>
      <c r="BW905" s="3">
        <f t="shared" si="374"/>
        <v>0</v>
      </c>
      <c r="BX905" s="3">
        <f t="shared" si="364"/>
        <v>0</v>
      </c>
      <c r="BY905" s="3">
        <f t="shared" si="375"/>
        <v>16326769.647849999</v>
      </c>
    </row>
    <row r="906" spans="1:77" x14ac:dyDescent="0.25">
      <c r="A906">
        <v>93905</v>
      </c>
      <c r="B906" t="s">
        <v>960</v>
      </c>
      <c r="C906" s="37">
        <v>42776.52847222222</v>
      </c>
      <c r="D906" s="5" t="s">
        <v>75</v>
      </c>
      <c r="E906" s="2">
        <v>131.32400000000001</v>
      </c>
      <c r="F906" s="2">
        <v>3.4910000000000001</v>
      </c>
      <c r="G906" s="2">
        <v>7.9710000000000001</v>
      </c>
      <c r="H906" s="2">
        <v>0</v>
      </c>
      <c r="I906" s="2">
        <v>0</v>
      </c>
      <c r="J906" s="2">
        <v>0</v>
      </c>
      <c r="K906" s="2">
        <v>0</v>
      </c>
      <c r="L906" s="2">
        <v>9.4849999999999994</v>
      </c>
      <c r="M906" s="2">
        <v>0</v>
      </c>
      <c r="N906" s="2">
        <v>95.093999999999994</v>
      </c>
      <c r="O906" s="2">
        <v>0</v>
      </c>
      <c r="P906" s="2">
        <v>0</v>
      </c>
      <c r="Q906" s="2">
        <v>0</v>
      </c>
      <c r="R906" s="3">
        <v>12121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4">
        <v>1</v>
      </c>
      <c r="Z906" s="4">
        <v>1.1000000000000001</v>
      </c>
      <c r="AA906" s="5" t="s">
        <v>75</v>
      </c>
      <c r="AB906" s="3">
        <v>91250</v>
      </c>
      <c r="AC906" s="3">
        <v>569086</v>
      </c>
      <c r="AD906" s="2">
        <v>270.57719650000001</v>
      </c>
      <c r="AE906" s="3">
        <v>26479877</v>
      </c>
      <c r="AF906" s="3">
        <v>1377706</v>
      </c>
      <c r="AG906" s="3">
        <v>0</v>
      </c>
      <c r="AH906" s="3">
        <v>1432814</v>
      </c>
      <c r="AI906" s="4">
        <v>1.04</v>
      </c>
      <c r="AJ906" s="3">
        <v>131535105</v>
      </c>
      <c r="AK906" s="3">
        <v>49083</v>
      </c>
      <c r="AL906" s="3">
        <v>0</v>
      </c>
      <c r="AM906" s="3">
        <v>0</v>
      </c>
      <c r="AN906" s="3">
        <v>40000</v>
      </c>
      <c r="AO906" s="3">
        <v>0</v>
      </c>
      <c r="AP906" s="3">
        <v>0</v>
      </c>
      <c r="AQ906" s="3">
        <v>5140</v>
      </c>
      <c r="AR906" s="3">
        <v>5505</v>
      </c>
      <c r="AS906" s="3">
        <v>1332231</v>
      </c>
      <c r="AT906" s="2">
        <v>248.31599999999901</v>
      </c>
      <c r="AU906" s="2">
        <v>237.815</v>
      </c>
      <c r="AV906" s="5" t="s">
        <v>1572</v>
      </c>
      <c r="AW906" s="3">
        <v>90746</v>
      </c>
      <c r="AX906" s="3">
        <v>0</v>
      </c>
      <c r="AY906" s="3">
        <v>1447</v>
      </c>
      <c r="AZ906" s="3">
        <v>0</v>
      </c>
      <c r="BA906" s="3">
        <f t="shared" si="365"/>
        <v>7526</v>
      </c>
      <c r="BB906" s="3">
        <f t="shared" si="351"/>
        <v>5140</v>
      </c>
      <c r="BC906" s="3">
        <f t="shared" si="352"/>
        <v>5505</v>
      </c>
      <c r="BD906" s="3">
        <f t="shared" si="353"/>
        <v>7526</v>
      </c>
      <c r="BE906" s="3">
        <f t="shared" si="354"/>
        <v>1332231.4479000003</v>
      </c>
      <c r="BF906" s="3">
        <f t="shared" si="366"/>
        <v>1320110.4479000003</v>
      </c>
      <c r="BG906" s="2">
        <f t="shared" si="355"/>
        <v>248.31645299277812</v>
      </c>
      <c r="BH906" s="6">
        <f t="shared" si="356"/>
        <v>1.4999999999999999E-2</v>
      </c>
      <c r="BI906" s="3">
        <f t="shared" si="367"/>
        <v>556926.28468648368</v>
      </c>
      <c r="BJ906" s="3">
        <f t="shared" si="357"/>
        <v>127634656.83828795</v>
      </c>
      <c r="BK906" s="3">
        <f t="shared" si="368"/>
        <v>3900448.1617120504</v>
      </c>
      <c r="BL906" s="3">
        <f t="shared" si="369"/>
        <v>40853.510818117051</v>
      </c>
      <c r="BM906" s="3">
        <f t="shared" si="358"/>
        <v>5383.6645662007868</v>
      </c>
      <c r="BN906" s="3">
        <f t="shared" si="359"/>
        <v>607.07364384623349</v>
      </c>
      <c r="BO906" s="3">
        <f t="shared" si="370"/>
        <v>1140.511212707778</v>
      </c>
      <c r="BP906" s="3">
        <f t="shared" si="371"/>
        <v>40246.43717427081</v>
      </c>
      <c r="BQ906" s="3">
        <f t="shared" si="360"/>
        <v>79337106.731192604</v>
      </c>
      <c r="BR906" s="3">
        <f t="shared" si="372"/>
        <v>52197998.268807396</v>
      </c>
      <c r="BS906" s="3">
        <f t="shared" si="373"/>
        <v>0</v>
      </c>
      <c r="BT906" s="3">
        <f t="shared" si="361"/>
        <v>0</v>
      </c>
      <c r="BU906" s="3">
        <f t="shared" si="362"/>
        <v>0</v>
      </c>
      <c r="BV906" s="3">
        <f t="shared" si="363"/>
        <v>0</v>
      </c>
      <c r="BW906" s="3">
        <f t="shared" si="374"/>
        <v>0</v>
      </c>
      <c r="BX906" s="3">
        <f t="shared" si="364"/>
        <v>40246.43717427081</v>
      </c>
      <c r="BY906" s="3">
        <f t="shared" si="375"/>
        <v>16880.397900000215</v>
      </c>
    </row>
    <row r="907" spans="1:77" x14ac:dyDescent="0.25">
      <c r="A907">
        <v>57916</v>
      </c>
      <c r="B907" t="s">
        <v>961</v>
      </c>
      <c r="C907" s="37">
        <v>42779.493055555555</v>
      </c>
      <c r="D907" s="5" t="s">
        <v>75</v>
      </c>
      <c r="E907" s="2">
        <v>35025.231</v>
      </c>
      <c r="F907" s="2">
        <v>3255.797</v>
      </c>
      <c r="G907" s="2">
        <v>991.822</v>
      </c>
      <c r="H907" s="2">
        <v>2.12</v>
      </c>
      <c r="I907" s="2">
        <v>0</v>
      </c>
      <c r="J907" s="2">
        <v>0</v>
      </c>
      <c r="K907" s="2">
        <v>0</v>
      </c>
      <c r="L907" s="2">
        <v>1032.835</v>
      </c>
      <c r="M907" s="2">
        <v>1788.08</v>
      </c>
      <c r="N907" s="2">
        <v>23053.33</v>
      </c>
      <c r="O907" s="2">
        <v>5.7189999999999896</v>
      </c>
      <c r="P907" s="2">
        <v>8666.75</v>
      </c>
      <c r="Q907" s="2">
        <v>0</v>
      </c>
      <c r="R907" s="3">
        <v>2665850</v>
      </c>
      <c r="S907" s="3">
        <v>0</v>
      </c>
      <c r="T907" s="3">
        <v>-205349</v>
      </c>
      <c r="U907" s="3">
        <v>-7935</v>
      </c>
      <c r="V907" s="3">
        <v>0</v>
      </c>
      <c r="W907" s="3">
        <v>0</v>
      </c>
      <c r="X907" s="3">
        <v>4897580</v>
      </c>
      <c r="Y907" s="4">
        <v>1</v>
      </c>
      <c r="Z907" s="4">
        <v>1.1399999999999999</v>
      </c>
      <c r="AA907" s="5" t="s">
        <v>75</v>
      </c>
      <c r="AB907" s="3">
        <v>42999082</v>
      </c>
      <c r="AC907" s="3">
        <v>84493156</v>
      </c>
      <c r="AD907" s="2">
        <v>36330.187855199998</v>
      </c>
      <c r="AE907" s="3">
        <v>11351545374</v>
      </c>
      <c r="AF907" s="3">
        <v>183937190</v>
      </c>
      <c r="AG907" s="3">
        <v>0</v>
      </c>
      <c r="AH907" s="3">
        <v>191294678</v>
      </c>
      <c r="AI907" s="4">
        <v>1.04</v>
      </c>
      <c r="AJ907" s="3">
        <v>18274358695</v>
      </c>
      <c r="AK907" s="3">
        <v>14117864</v>
      </c>
      <c r="AL907" s="3">
        <v>0</v>
      </c>
      <c r="AM907" s="3">
        <v>0</v>
      </c>
      <c r="AN907" s="3">
        <v>941106</v>
      </c>
      <c r="AO907" s="3">
        <v>0</v>
      </c>
      <c r="AP907" s="3">
        <v>0</v>
      </c>
      <c r="AQ907" s="3">
        <v>5140</v>
      </c>
      <c r="AR907" s="3">
        <v>5651</v>
      </c>
      <c r="AS907" s="3">
        <v>265114056</v>
      </c>
      <c r="AT907" s="2">
        <v>48790.995000000003</v>
      </c>
      <c r="AU907" s="2">
        <v>48303.32</v>
      </c>
      <c r="AV907" s="5" t="s">
        <v>1321</v>
      </c>
      <c r="AW907" s="3">
        <v>0</v>
      </c>
      <c r="AX907" s="3">
        <v>0</v>
      </c>
      <c r="AY907" s="3">
        <v>0</v>
      </c>
      <c r="AZ907" s="3">
        <v>0</v>
      </c>
      <c r="BA907" s="3">
        <f t="shared" si="365"/>
        <v>5651</v>
      </c>
      <c r="BB907" s="3">
        <f t="shared" si="351"/>
        <v>5140</v>
      </c>
      <c r="BC907" s="3">
        <f t="shared" si="352"/>
        <v>5651</v>
      </c>
      <c r="BD907" s="3">
        <f t="shared" si="353"/>
        <v>5651</v>
      </c>
      <c r="BE907" s="3">
        <f t="shared" si="354"/>
        <v>265114057.07884005</v>
      </c>
      <c r="BF907" s="3">
        <f t="shared" si="366"/>
        <v>262653556.07884005</v>
      </c>
      <c r="BG907" s="2">
        <f t="shared" si="355"/>
        <v>48789.521148881795</v>
      </c>
      <c r="BH907" s="6">
        <f t="shared" si="356"/>
        <v>1.4999999999999999E-2</v>
      </c>
      <c r="BI907" s="3">
        <f t="shared" si="367"/>
        <v>157097469.84333855</v>
      </c>
      <c r="BJ907" s="3">
        <f t="shared" si="357"/>
        <v>25077813870.525242</v>
      </c>
      <c r="BK907" s="3">
        <f t="shared" si="368"/>
        <v>0</v>
      </c>
      <c r="BL907" s="3">
        <f t="shared" si="369"/>
        <v>0</v>
      </c>
      <c r="BM907" s="3">
        <f t="shared" si="358"/>
        <v>0</v>
      </c>
      <c r="BN907" s="3">
        <f t="shared" si="359"/>
        <v>0</v>
      </c>
      <c r="BO907" s="3">
        <f t="shared" si="370"/>
        <v>0</v>
      </c>
      <c r="BP907" s="3">
        <f t="shared" si="371"/>
        <v>0</v>
      </c>
      <c r="BQ907" s="3">
        <f t="shared" si="360"/>
        <v>15588252007.067734</v>
      </c>
      <c r="BR907" s="3">
        <f t="shared" si="372"/>
        <v>2686106687.9322662</v>
      </c>
      <c r="BS907" s="3">
        <f t="shared" si="373"/>
        <v>0</v>
      </c>
      <c r="BT907" s="3">
        <f t="shared" si="361"/>
        <v>0</v>
      </c>
      <c r="BU907" s="3">
        <f t="shared" si="362"/>
        <v>0</v>
      </c>
      <c r="BV907" s="3">
        <f t="shared" si="363"/>
        <v>0</v>
      </c>
      <c r="BW907" s="3">
        <f t="shared" si="374"/>
        <v>0</v>
      </c>
      <c r="BX907" s="3">
        <f t="shared" si="364"/>
        <v>0</v>
      </c>
      <c r="BY907" s="3">
        <f t="shared" si="375"/>
        <v>82370470.128840059</v>
      </c>
    </row>
    <row r="908" spans="1:77" x14ac:dyDescent="0.25">
      <c r="A908">
        <v>57840</v>
      </c>
      <c r="B908" t="s">
        <v>962</v>
      </c>
      <c r="C908" s="37">
        <v>42776.52847222222</v>
      </c>
      <c r="D908" s="5" t="s">
        <v>76</v>
      </c>
      <c r="E908" s="2">
        <v>427.04599999999999</v>
      </c>
      <c r="F908" s="2">
        <v>0</v>
      </c>
      <c r="G908" s="2">
        <v>1</v>
      </c>
      <c r="H908" s="2">
        <v>0</v>
      </c>
      <c r="I908" s="2">
        <v>0</v>
      </c>
      <c r="J908" s="2">
        <v>0</v>
      </c>
      <c r="K908" s="2">
        <v>0</v>
      </c>
      <c r="L908" s="2">
        <v>136.244</v>
      </c>
      <c r="M908" s="2">
        <v>0</v>
      </c>
      <c r="N908" s="2">
        <v>0</v>
      </c>
      <c r="O908" s="2">
        <v>0</v>
      </c>
      <c r="P908" s="2">
        <v>1</v>
      </c>
      <c r="Q908" s="2">
        <v>0</v>
      </c>
      <c r="R908" s="3">
        <v>145597</v>
      </c>
      <c r="S908" s="3">
        <v>0</v>
      </c>
      <c r="T908" s="3">
        <v>0</v>
      </c>
      <c r="U908" s="3">
        <v>0</v>
      </c>
      <c r="V908" s="3">
        <v>0</v>
      </c>
      <c r="W908" s="3">
        <v>28000</v>
      </c>
      <c r="X908" s="3">
        <v>647</v>
      </c>
      <c r="Y908" s="4">
        <v>0</v>
      </c>
      <c r="Z908" s="4">
        <v>1</v>
      </c>
      <c r="AA908" s="5" t="s">
        <v>75</v>
      </c>
      <c r="AB908" s="3">
        <v>0</v>
      </c>
      <c r="AC908" s="3">
        <v>0</v>
      </c>
      <c r="AD908" s="2">
        <v>0</v>
      </c>
      <c r="AE908" s="3">
        <v>0</v>
      </c>
      <c r="AF908" s="3">
        <v>0</v>
      </c>
      <c r="AG908" s="3">
        <v>0</v>
      </c>
      <c r="AH908" s="3">
        <v>0</v>
      </c>
      <c r="AI908" s="4">
        <v>0</v>
      </c>
      <c r="AJ908" s="3">
        <v>0</v>
      </c>
      <c r="AK908" s="3">
        <v>200607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5050</v>
      </c>
      <c r="AR908" s="3">
        <v>5334</v>
      </c>
      <c r="AS908" s="3">
        <v>4131312</v>
      </c>
      <c r="AT908" s="2">
        <v>762.86400000000003</v>
      </c>
      <c r="AV908" s="5" t="s">
        <v>2031</v>
      </c>
      <c r="AX908" s="3">
        <v>0</v>
      </c>
      <c r="AZ908" s="3">
        <v>0</v>
      </c>
      <c r="BA908" s="3">
        <f t="shared" si="365"/>
        <v>6465</v>
      </c>
      <c r="BB908" s="3">
        <f t="shared" si="351"/>
        <v>5050</v>
      </c>
      <c r="BC908" s="3">
        <f t="shared" si="352"/>
        <v>5335</v>
      </c>
      <c r="BD908" s="3">
        <f t="shared" si="353"/>
        <v>6465</v>
      </c>
      <c r="BE908" s="3">
        <f t="shared" si="354"/>
        <v>4131310.9610000006</v>
      </c>
      <c r="BF908" s="3">
        <f t="shared" si="366"/>
        <v>3957713.9610000006</v>
      </c>
      <c r="BG908" s="2">
        <f t="shared" si="355"/>
        <v>762.77263884092542</v>
      </c>
      <c r="BH908" s="6">
        <f t="shared" si="356"/>
        <v>1.4999999999999999E-2</v>
      </c>
      <c r="BI908" s="3">
        <f t="shared" si="367"/>
        <v>0</v>
      </c>
      <c r="BJ908" s="3">
        <f t="shared" si="357"/>
        <v>392065136.36423564</v>
      </c>
      <c r="BK908" s="3">
        <f t="shared" si="368"/>
        <v>0</v>
      </c>
      <c r="BL908" s="3">
        <f t="shared" si="369"/>
        <v>0</v>
      </c>
      <c r="BM908" s="3">
        <f t="shared" si="358"/>
        <v>0</v>
      </c>
      <c r="BN908" s="3">
        <f t="shared" si="359"/>
        <v>0</v>
      </c>
      <c r="BO908" s="3">
        <f t="shared" si="370"/>
        <v>0</v>
      </c>
      <c r="BP908" s="3">
        <f t="shared" si="371"/>
        <v>0</v>
      </c>
      <c r="BQ908" s="3">
        <f t="shared" si="360"/>
        <v>243705858.10967568</v>
      </c>
      <c r="BR908" s="3">
        <f t="shared" si="372"/>
        <v>0</v>
      </c>
      <c r="BS908" s="3">
        <f t="shared" si="373"/>
        <v>0</v>
      </c>
      <c r="BT908" s="3">
        <f t="shared" si="361"/>
        <v>0</v>
      </c>
      <c r="BU908" s="3">
        <f t="shared" si="362"/>
        <v>0</v>
      </c>
      <c r="BV908" s="3">
        <f t="shared" si="363"/>
        <v>0</v>
      </c>
      <c r="BW908" s="3">
        <f t="shared" si="374"/>
        <v>0</v>
      </c>
      <c r="BX908" s="3">
        <f t="shared" si="364"/>
        <v>0</v>
      </c>
      <c r="BY908" s="3">
        <f t="shared" si="375"/>
        <v>4131310.9610000006</v>
      </c>
    </row>
    <row r="909" spans="1:77" x14ac:dyDescent="0.25">
      <c r="A909">
        <v>206902</v>
      </c>
      <c r="B909" t="s">
        <v>963</v>
      </c>
      <c r="C909" s="37">
        <v>42779.493055555555</v>
      </c>
      <c r="D909" s="5" t="s">
        <v>75</v>
      </c>
      <c r="E909" s="2">
        <v>130</v>
      </c>
      <c r="F909" s="2">
        <v>10.162000000000001</v>
      </c>
      <c r="G909" s="2">
        <v>1.2789999999999999</v>
      </c>
      <c r="H909" s="2">
        <v>0</v>
      </c>
      <c r="I909" s="2">
        <v>0</v>
      </c>
      <c r="J909" s="2">
        <v>0</v>
      </c>
      <c r="K909" s="2">
        <v>0</v>
      </c>
      <c r="L909" s="2">
        <v>3.85</v>
      </c>
      <c r="M909" s="2">
        <v>1.655</v>
      </c>
      <c r="N909" s="2">
        <v>71.634</v>
      </c>
      <c r="O909" s="2">
        <v>0</v>
      </c>
      <c r="P909" s="2">
        <v>0</v>
      </c>
      <c r="Q909" s="2">
        <v>0</v>
      </c>
      <c r="R909" s="3">
        <v>8279</v>
      </c>
      <c r="S909" s="3">
        <v>0</v>
      </c>
      <c r="T909" s="3">
        <v>-665</v>
      </c>
      <c r="U909" s="3">
        <v>-26</v>
      </c>
      <c r="V909" s="3">
        <v>0</v>
      </c>
      <c r="W909" s="3">
        <v>18565</v>
      </c>
      <c r="X909" s="3">
        <v>0</v>
      </c>
      <c r="Y909" s="4">
        <v>1</v>
      </c>
      <c r="Z909" s="4">
        <v>1.04</v>
      </c>
      <c r="AA909" s="5" t="s">
        <v>76</v>
      </c>
      <c r="AB909" s="3">
        <v>78579</v>
      </c>
      <c r="AC909" s="3">
        <v>747447</v>
      </c>
      <c r="AD909" s="2">
        <v>308.52936269999998</v>
      </c>
      <c r="AE909" s="3">
        <v>27737732</v>
      </c>
      <c r="AF909" s="3">
        <v>568050</v>
      </c>
      <c r="AG909" s="3">
        <v>62486</v>
      </c>
      <c r="AH909" s="3">
        <v>664619</v>
      </c>
      <c r="AI909" s="4">
        <v>1.17</v>
      </c>
      <c r="AJ909" s="3">
        <v>59149813</v>
      </c>
      <c r="AK909" s="3">
        <v>44087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5140</v>
      </c>
      <c r="AR909" s="3">
        <v>5286</v>
      </c>
      <c r="AS909" s="3">
        <v>1380037</v>
      </c>
      <c r="AT909" s="2">
        <v>259.76400000000001</v>
      </c>
      <c r="AV909" s="5" t="s">
        <v>1889</v>
      </c>
      <c r="BA909" s="3">
        <f t="shared" si="365"/>
        <v>8394</v>
      </c>
      <c r="BB909" s="3">
        <f t="shared" si="351"/>
        <v>5140</v>
      </c>
      <c r="BC909" s="3">
        <f t="shared" si="352"/>
        <v>5286</v>
      </c>
      <c r="BD909" s="3">
        <f t="shared" si="353"/>
        <v>8394</v>
      </c>
      <c r="BE909" s="3">
        <f t="shared" si="354"/>
        <v>1380036.3692000001</v>
      </c>
      <c r="BF909" s="3">
        <f t="shared" si="366"/>
        <v>1353857.3692000001</v>
      </c>
      <c r="BG909" s="2">
        <f t="shared" si="355"/>
        <v>259.7588544455437</v>
      </c>
      <c r="BH909" s="6">
        <f t="shared" si="356"/>
        <v>1.4999999999999999E-2</v>
      </c>
      <c r="BI909" s="3">
        <f t="shared" si="367"/>
        <v>651365.66494090715</v>
      </c>
      <c r="BJ909" s="3">
        <f t="shared" si="357"/>
        <v>133516051.18500946</v>
      </c>
      <c r="BK909" s="3">
        <f t="shared" si="368"/>
        <v>0</v>
      </c>
      <c r="BL909" s="3">
        <f t="shared" si="369"/>
        <v>0</v>
      </c>
      <c r="BM909" s="3">
        <f t="shared" si="358"/>
        <v>0</v>
      </c>
      <c r="BN909" s="3">
        <f t="shared" si="359"/>
        <v>0</v>
      </c>
      <c r="BO909" s="3">
        <f t="shared" si="370"/>
        <v>0</v>
      </c>
      <c r="BP909" s="3">
        <f t="shared" si="371"/>
        <v>0</v>
      </c>
      <c r="BQ909" s="3">
        <f t="shared" si="360"/>
        <v>82992953.99535121</v>
      </c>
      <c r="BR909" s="3">
        <f t="shared" si="372"/>
        <v>0</v>
      </c>
      <c r="BS909" s="3">
        <f t="shared" si="373"/>
        <v>0</v>
      </c>
      <c r="BT909" s="3">
        <f t="shared" si="361"/>
        <v>0</v>
      </c>
      <c r="BU909" s="3">
        <f t="shared" si="362"/>
        <v>0</v>
      </c>
      <c r="BV909" s="3">
        <f t="shared" si="363"/>
        <v>0</v>
      </c>
      <c r="BW909" s="3">
        <f t="shared" si="374"/>
        <v>0</v>
      </c>
      <c r="BX909" s="3">
        <f t="shared" si="364"/>
        <v>0</v>
      </c>
      <c r="BY909" s="3">
        <f t="shared" si="375"/>
        <v>788538.23920000007</v>
      </c>
    </row>
    <row r="910" spans="1:77" x14ac:dyDescent="0.25">
      <c r="A910">
        <v>161912</v>
      </c>
      <c r="B910" t="s">
        <v>964</v>
      </c>
      <c r="C910" s="37">
        <v>42779.493055555555</v>
      </c>
      <c r="D910" s="5" t="s">
        <v>75</v>
      </c>
      <c r="E910" s="2">
        <v>523.57000000000005</v>
      </c>
      <c r="F910" s="2">
        <v>28.172999999999998</v>
      </c>
      <c r="G910" s="2">
        <v>30.244</v>
      </c>
      <c r="H910" s="2">
        <v>0</v>
      </c>
      <c r="I910" s="2">
        <v>0</v>
      </c>
      <c r="J910" s="2">
        <v>0</v>
      </c>
      <c r="K910" s="2">
        <v>0</v>
      </c>
      <c r="L910" s="2">
        <v>41.164999999999999</v>
      </c>
      <c r="M910" s="2">
        <v>28.689</v>
      </c>
      <c r="N910" s="2">
        <v>315.82799999999997</v>
      </c>
      <c r="O910" s="2">
        <v>0</v>
      </c>
      <c r="P910" s="2">
        <v>4.5179999999999998</v>
      </c>
      <c r="Q910" s="2">
        <v>0</v>
      </c>
      <c r="R910" s="3">
        <v>54378</v>
      </c>
      <c r="S910" s="3">
        <v>0</v>
      </c>
      <c r="T910" s="3">
        <v>0</v>
      </c>
      <c r="U910" s="3">
        <v>0</v>
      </c>
      <c r="V910" s="3">
        <v>0</v>
      </c>
      <c r="W910" s="3">
        <v>66007</v>
      </c>
      <c r="X910" s="3">
        <v>3031</v>
      </c>
      <c r="Y910" s="4">
        <v>1</v>
      </c>
      <c r="Z910" s="4">
        <v>1.04</v>
      </c>
      <c r="AA910" s="5" t="s">
        <v>75</v>
      </c>
      <c r="AB910" s="3">
        <v>60423</v>
      </c>
      <c r="AC910" s="3">
        <v>1510944</v>
      </c>
      <c r="AD910" s="2">
        <v>602.98178740000003</v>
      </c>
      <c r="AE910" s="3">
        <v>53306153</v>
      </c>
      <c r="AF910" s="3">
        <v>4168338</v>
      </c>
      <c r="AG910" s="3">
        <v>0</v>
      </c>
      <c r="AH910" s="3">
        <v>4335072</v>
      </c>
      <c r="AI910" s="4">
        <v>1.04</v>
      </c>
      <c r="AJ910" s="3">
        <v>692444550</v>
      </c>
      <c r="AK910" s="3">
        <v>221849</v>
      </c>
      <c r="AL910" s="3">
        <v>0</v>
      </c>
      <c r="AM910" s="3">
        <v>0</v>
      </c>
      <c r="AN910" s="3">
        <v>125000</v>
      </c>
      <c r="AO910" s="3">
        <v>0</v>
      </c>
      <c r="AP910" s="3">
        <v>0</v>
      </c>
      <c r="AQ910" s="3">
        <v>5140</v>
      </c>
      <c r="AR910" s="3">
        <v>5286</v>
      </c>
      <c r="AS910" s="3">
        <v>4867970</v>
      </c>
      <c r="AT910" s="2">
        <v>910.89899999999898</v>
      </c>
      <c r="AU910" s="2">
        <v>916.63499999999999</v>
      </c>
      <c r="AV910" s="5" t="s">
        <v>1772</v>
      </c>
      <c r="AW910" s="3">
        <v>1265524</v>
      </c>
      <c r="AX910" s="3">
        <v>0</v>
      </c>
      <c r="AY910" s="3">
        <v>34022</v>
      </c>
      <c r="AZ910" s="3">
        <v>0</v>
      </c>
      <c r="BA910" s="3">
        <f t="shared" si="365"/>
        <v>6709</v>
      </c>
      <c r="BB910" s="3">
        <f t="shared" si="351"/>
        <v>5140</v>
      </c>
      <c r="BC910" s="3">
        <f t="shared" si="352"/>
        <v>5286</v>
      </c>
      <c r="BD910" s="3">
        <f t="shared" si="353"/>
        <v>6709</v>
      </c>
      <c r="BE910" s="3">
        <f t="shared" si="354"/>
        <v>4867970.1390700014</v>
      </c>
      <c r="BF910" s="3">
        <f t="shared" si="366"/>
        <v>4747585.1390700014</v>
      </c>
      <c r="BG910" s="2">
        <f t="shared" si="355"/>
        <v>910.89896555072858</v>
      </c>
      <c r="BH910" s="6">
        <f t="shared" si="356"/>
        <v>1.4999999999999999E-2</v>
      </c>
      <c r="BI910" s="3">
        <f t="shared" si="367"/>
        <v>2151948.3595727072</v>
      </c>
      <c r="BJ910" s="3">
        <f t="shared" si="357"/>
        <v>468202068.29307449</v>
      </c>
      <c r="BK910" s="3">
        <f t="shared" si="368"/>
        <v>224242481.70692551</v>
      </c>
      <c r="BL910" s="3">
        <f t="shared" si="369"/>
        <v>1349882.0341835062</v>
      </c>
      <c r="BM910" s="3">
        <f t="shared" si="358"/>
        <v>3146.52</v>
      </c>
      <c r="BN910" s="3">
        <f t="shared" si="359"/>
        <v>34022</v>
      </c>
      <c r="BO910" s="3">
        <f t="shared" si="370"/>
        <v>38923.287611587133</v>
      </c>
      <c r="BP910" s="3">
        <f t="shared" si="371"/>
        <v>1338708.4543589011</v>
      </c>
      <c r="BQ910" s="3">
        <f t="shared" si="360"/>
        <v>291032219.49345779</v>
      </c>
      <c r="BR910" s="3">
        <f t="shared" si="372"/>
        <v>401412330.50654221</v>
      </c>
      <c r="BS910" s="3">
        <f t="shared" si="373"/>
        <v>0</v>
      </c>
      <c r="BT910" s="3">
        <f t="shared" si="361"/>
        <v>0</v>
      </c>
      <c r="BU910" s="3">
        <f t="shared" si="362"/>
        <v>0</v>
      </c>
      <c r="BV910" s="3">
        <f t="shared" si="363"/>
        <v>0</v>
      </c>
      <c r="BW910" s="3">
        <f t="shared" si="374"/>
        <v>0</v>
      </c>
      <c r="BX910" s="3">
        <f t="shared" si="364"/>
        <v>1338708.4543589011</v>
      </c>
      <c r="BY910" s="3">
        <f t="shared" si="375"/>
        <v>0</v>
      </c>
    </row>
    <row r="911" spans="1:77" x14ac:dyDescent="0.25">
      <c r="A911">
        <v>214901</v>
      </c>
      <c r="B911" t="s">
        <v>965</v>
      </c>
      <c r="C911" s="37">
        <v>42779.493055555555</v>
      </c>
      <c r="D911" s="5" t="s">
        <v>75</v>
      </c>
      <c r="E911" s="2">
        <v>9250.2340000000004</v>
      </c>
      <c r="F911" s="2">
        <v>1055.8699999999999</v>
      </c>
      <c r="G911" s="2">
        <v>108.6</v>
      </c>
      <c r="H911" s="2">
        <v>0</v>
      </c>
      <c r="I911" s="2">
        <v>0</v>
      </c>
      <c r="J911" s="2">
        <v>0</v>
      </c>
      <c r="K911" s="2">
        <v>0</v>
      </c>
      <c r="L911" s="2">
        <v>699.96600000000001</v>
      </c>
      <c r="M911" s="2">
        <v>514.88</v>
      </c>
      <c r="N911" s="2">
        <v>10194.626</v>
      </c>
      <c r="O911" s="2">
        <v>2.2410000000000001</v>
      </c>
      <c r="P911" s="2">
        <v>6366.5690000000004</v>
      </c>
      <c r="Q911" s="2">
        <v>0</v>
      </c>
      <c r="R911" s="3">
        <v>773229</v>
      </c>
      <c r="S911" s="3">
        <v>0</v>
      </c>
      <c r="T911" s="3">
        <v>-16140</v>
      </c>
      <c r="U911" s="3">
        <v>-624</v>
      </c>
      <c r="V911" s="3">
        <v>0</v>
      </c>
      <c r="W911" s="3">
        <v>1023821</v>
      </c>
      <c r="X911" s="3">
        <v>3690700</v>
      </c>
      <c r="Y911" s="4">
        <v>1</v>
      </c>
      <c r="Z911" s="4">
        <v>1.18</v>
      </c>
      <c r="AA911" s="5" t="s">
        <v>76</v>
      </c>
      <c r="AB911" s="3">
        <v>1197775</v>
      </c>
      <c r="AC911" s="3">
        <v>23623601</v>
      </c>
      <c r="AD911" s="2">
        <v>9682.3559624999998</v>
      </c>
      <c r="AE911" s="3">
        <v>399471812</v>
      </c>
      <c r="AF911" s="3">
        <v>13160116</v>
      </c>
      <c r="AG911" s="3">
        <v>1447613</v>
      </c>
      <c r="AH911" s="3">
        <v>15397336</v>
      </c>
      <c r="AI911" s="4">
        <v>1.17</v>
      </c>
      <c r="AJ911" s="3">
        <v>1436247793</v>
      </c>
      <c r="AK911" s="3">
        <v>3939153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5140</v>
      </c>
      <c r="AR911" s="3">
        <v>5797</v>
      </c>
      <c r="AS911" s="3">
        <v>83595010</v>
      </c>
      <c r="AT911" s="2">
        <v>15015.273999999999</v>
      </c>
      <c r="AV911" s="5" t="s">
        <v>1378</v>
      </c>
      <c r="BA911" s="3">
        <f t="shared" si="365"/>
        <v>5797</v>
      </c>
      <c r="BB911" s="3">
        <f t="shared" si="351"/>
        <v>5140</v>
      </c>
      <c r="BC911" s="3">
        <f t="shared" si="352"/>
        <v>5797</v>
      </c>
      <c r="BD911" s="3">
        <f t="shared" si="353"/>
        <v>5797</v>
      </c>
      <c r="BE911" s="3">
        <f t="shared" si="354"/>
        <v>83595008.478169978</v>
      </c>
      <c r="BF911" s="3">
        <f t="shared" si="366"/>
        <v>81814098.478169978</v>
      </c>
      <c r="BG911" s="2">
        <f t="shared" si="355"/>
        <v>15015.159374930698</v>
      </c>
      <c r="BH911" s="6">
        <f t="shared" si="356"/>
        <v>1.4999999999999999E-2</v>
      </c>
      <c r="BI911" s="3">
        <f t="shared" si="367"/>
        <v>34553226.126376271</v>
      </c>
      <c r="BJ911" s="3">
        <f t="shared" si="357"/>
        <v>7717791918.7143784</v>
      </c>
      <c r="BK911" s="3">
        <f t="shared" si="368"/>
        <v>0</v>
      </c>
      <c r="BL911" s="3">
        <f t="shared" si="369"/>
        <v>0</v>
      </c>
      <c r="BM911" s="3">
        <f t="shared" si="358"/>
        <v>0</v>
      </c>
      <c r="BN911" s="3">
        <f t="shared" si="359"/>
        <v>0</v>
      </c>
      <c r="BO911" s="3">
        <f t="shared" si="370"/>
        <v>0</v>
      </c>
      <c r="BP911" s="3">
        <f t="shared" si="371"/>
        <v>0</v>
      </c>
      <c r="BQ911" s="3">
        <f t="shared" si="360"/>
        <v>4797343420.2903576</v>
      </c>
      <c r="BR911" s="3">
        <f t="shared" si="372"/>
        <v>0</v>
      </c>
      <c r="BS911" s="3">
        <f t="shared" si="373"/>
        <v>0</v>
      </c>
      <c r="BT911" s="3">
        <f t="shared" si="361"/>
        <v>0</v>
      </c>
      <c r="BU911" s="3">
        <f t="shared" si="362"/>
        <v>0</v>
      </c>
      <c r="BV911" s="3">
        <f t="shared" si="363"/>
        <v>0</v>
      </c>
      <c r="BW911" s="3">
        <f t="shared" si="374"/>
        <v>0</v>
      </c>
      <c r="BX911" s="3">
        <f t="shared" si="364"/>
        <v>0</v>
      </c>
      <c r="BY911" s="3">
        <f t="shared" si="375"/>
        <v>69232530.548169971</v>
      </c>
    </row>
    <row r="912" spans="1:77" x14ac:dyDescent="0.25">
      <c r="A912">
        <v>31911</v>
      </c>
      <c r="B912" t="s">
        <v>966</v>
      </c>
      <c r="C912" s="37">
        <v>42779.493055555555</v>
      </c>
      <c r="D912" s="5" t="s">
        <v>75</v>
      </c>
      <c r="E912" s="2">
        <v>1740.6020000000001</v>
      </c>
      <c r="F912" s="2">
        <v>117.554</v>
      </c>
      <c r="G912" s="2">
        <v>45.843000000000004</v>
      </c>
      <c r="H912" s="2">
        <v>1.2989999999999999</v>
      </c>
      <c r="I912" s="2">
        <v>0</v>
      </c>
      <c r="J912" s="2">
        <v>0</v>
      </c>
      <c r="K912" s="2">
        <v>0</v>
      </c>
      <c r="L912" s="2">
        <v>140.34100000000001</v>
      </c>
      <c r="M912" s="2">
        <v>96.016000000000005</v>
      </c>
      <c r="N912" s="2">
        <v>1806.1669999999999</v>
      </c>
      <c r="O912" s="2">
        <v>0.5</v>
      </c>
      <c r="P912" s="2">
        <v>241.702</v>
      </c>
      <c r="Q912" s="2">
        <v>0</v>
      </c>
      <c r="R912" s="3">
        <v>150560</v>
      </c>
      <c r="S912" s="3">
        <v>0</v>
      </c>
      <c r="T912" s="3">
        <v>-2811</v>
      </c>
      <c r="U912" s="3">
        <v>-109</v>
      </c>
      <c r="V912" s="3">
        <v>0</v>
      </c>
      <c r="W912" s="3">
        <v>206463</v>
      </c>
      <c r="X912" s="3">
        <v>148913</v>
      </c>
      <c r="Y912" s="4">
        <v>1</v>
      </c>
      <c r="Z912" s="4">
        <v>1.1527000000000001</v>
      </c>
      <c r="AA912" s="5" t="s">
        <v>75</v>
      </c>
      <c r="AB912" s="3">
        <v>195184</v>
      </c>
      <c r="AC912" s="3">
        <v>5754596</v>
      </c>
      <c r="AD912" s="2">
        <v>2347.3752801999999</v>
      </c>
      <c r="AE912" s="3">
        <v>81431553</v>
      </c>
      <c r="AF912" s="3">
        <v>2654591</v>
      </c>
      <c r="AG912" s="3">
        <v>292005</v>
      </c>
      <c r="AH912" s="3">
        <v>3105871</v>
      </c>
      <c r="AI912" s="4">
        <v>1.17</v>
      </c>
      <c r="AJ912" s="3">
        <v>250114447</v>
      </c>
      <c r="AK912" s="3">
        <v>763521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5140</v>
      </c>
      <c r="AR912" s="3">
        <v>5697</v>
      </c>
      <c r="AS912" s="3">
        <v>15765046</v>
      </c>
      <c r="AT912" s="2">
        <v>2851.6679999999901</v>
      </c>
      <c r="AV912" s="5" t="s">
        <v>1377</v>
      </c>
      <c r="BA912" s="3">
        <f t="shared" si="365"/>
        <v>6161</v>
      </c>
      <c r="BB912" s="3">
        <f t="shared" si="351"/>
        <v>5140</v>
      </c>
      <c r="BC912" s="3">
        <f t="shared" si="352"/>
        <v>5697</v>
      </c>
      <c r="BD912" s="3">
        <f t="shared" si="353"/>
        <v>6161</v>
      </c>
      <c r="BE912" s="3">
        <f t="shared" si="354"/>
        <v>15765044.61737</v>
      </c>
      <c r="BF912" s="3">
        <f t="shared" si="366"/>
        <v>15410832.61737</v>
      </c>
      <c r="BG912" s="2">
        <f t="shared" si="355"/>
        <v>2851.6475166197565</v>
      </c>
      <c r="BH912" s="6">
        <f t="shared" si="356"/>
        <v>1.4999999999999999E-2</v>
      </c>
      <c r="BI912" s="3">
        <f t="shared" si="367"/>
        <v>6464413.7510161689</v>
      </c>
      <c r="BJ912" s="3">
        <f t="shared" si="357"/>
        <v>1465746823.5425549</v>
      </c>
      <c r="BK912" s="3">
        <f t="shared" si="368"/>
        <v>0</v>
      </c>
      <c r="BL912" s="3">
        <f t="shared" si="369"/>
        <v>0</v>
      </c>
      <c r="BM912" s="3">
        <f t="shared" si="358"/>
        <v>0</v>
      </c>
      <c r="BN912" s="3">
        <f t="shared" si="359"/>
        <v>0</v>
      </c>
      <c r="BO912" s="3">
        <f t="shared" si="370"/>
        <v>0</v>
      </c>
      <c r="BP912" s="3">
        <f t="shared" si="371"/>
        <v>0</v>
      </c>
      <c r="BQ912" s="3">
        <f t="shared" si="360"/>
        <v>911101381.56001222</v>
      </c>
      <c r="BR912" s="3">
        <f t="shared" si="372"/>
        <v>0</v>
      </c>
      <c r="BS912" s="3">
        <f t="shared" si="373"/>
        <v>0</v>
      </c>
      <c r="BT912" s="3">
        <f t="shared" si="361"/>
        <v>0</v>
      </c>
      <c r="BU912" s="3">
        <f t="shared" si="362"/>
        <v>0</v>
      </c>
      <c r="BV912" s="3">
        <f t="shared" si="363"/>
        <v>0</v>
      </c>
      <c r="BW912" s="3">
        <f t="shared" si="374"/>
        <v>0</v>
      </c>
      <c r="BX912" s="3">
        <f t="shared" si="364"/>
        <v>0</v>
      </c>
      <c r="BY912" s="3">
        <f t="shared" si="375"/>
        <v>13263900.147369999</v>
      </c>
    </row>
    <row r="913" spans="1:77" x14ac:dyDescent="0.25">
      <c r="A913">
        <v>126907</v>
      </c>
      <c r="B913" t="s">
        <v>967</v>
      </c>
      <c r="C913" s="37">
        <v>42779.493055555555</v>
      </c>
      <c r="D913" s="5" t="s">
        <v>75</v>
      </c>
      <c r="E913" s="2">
        <v>605.76099999999997</v>
      </c>
      <c r="F913" s="2">
        <v>88.21</v>
      </c>
      <c r="G913" s="2">
        <v>5.7129999999999903</v>
      </c>
      <c r="H913" s="2">
        <v>0</v>
      </c>
      <c r="I913" s="2">
        <v>0</v>
      </c>
      <c r="J913" s="2">
        <v>0</v>
      </c>
      <c r="K913" s="2">
        <v>0</v>
      </c>
      <c r="L913" s="2">
        <v>46.306999999999903</v>
      </c>
      <c r="M913" s="2">
        <v>34.040999999999997</v>
      </c>
      <c r="N913" s="2">
        <v>397.54500000000002</v>
      </c>
      <c r="O913" s="2">
        <v>0</v>
      </c>
      <c r="P913" s="2">
        <v>32.11</v>
      </c>
      <c r="Q913" s="2">
        <v>0</v>
      </c>
      <c r="R913" s="3">
        <v>58370</v>
      </c>
      <c r="S913" s="3">
        <v>0</v>
      </c>
      <c r="T913" s="3">
        <v>-3025</v>
      </c>
      <c r="U913" s="3">
        <v>-117</v>
      </c>
      <c r="V913" s="3">
        <v>0</v>
      </c>
      <c r="W913" s="3">
        <v>57922</v>
      </c>
      <c r="X913" s="3">
        <v>21777</v>
      </c>
      <c r="Y913" s="4">
        <v>1</v>
      </c>
      <c r="Z913" s="4">
        <v>1.08</v>
      </c>
      <c r="AA913" s="5" t="s">
        <v>75</v>
      </c>
      <c r="AB913" s="3">
        <v>0</v>
      </c>
      <c r="AC913" s="3">
        <v>2636406</v>
      </c>
      <c r="AD913" s="2">
        <v>1016.69944019999</v>
      </c>
      <c r="AE913" s="3">
        <v>48553912</v>
      </c>
      <c r="AF913" s="3">
        <v>2831443</v>
      </c>
      <c r="AG913" s="3">
        <v>311458</v>
      </c>
      <c r="AH913" s="3">
        <v>3312788</v>
      </c>
      <c r="AI913" s="4">
        <v>1.17</v>
      </c>
      <c r="AJ913" s="3">
        <v>269124090</v>
      </c>
      <c r="AK913" s="3">
        <v>265849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5140</v>
      </c>
      <c r="AR913" s="3">
        <v>5432</v>
      </c>
      <c r="AS913" s="3">
        <v>5874966</v>
      </c>
      <c r="AT913" s="2">
        <v>1090.847</v>
      </c>
      <c r="AV913" s="5" t="s">
        <v>1690</v>
      </c>
      <c r="BA913" s="3">
        <f t="shared" si="365"/>
        <v>6782</v>
      </c>
      <c r="BB913" s="3">
        <f t="shared" si="351"/>
        <v>5140</v>
      </c>
      <c r="BC913" s="3">
        <f t="shared" si="352"/>
        <v>5432</v>
      </c>
      <c r="BD913" s="3">
        <f t="shared" si="353"/>
        <v>6782</v>
      </c>
      <c r="BE913" s="3">
        <f t="shared" si="354"/>
        <v>5874965.41194</v>
      </c>
      <c r="BF913" s="3">
        <f t="shared" si="366"/>
        <v>5761698.41194</v>
      </c>
      <c r="BG913" s="2">
        <f t="shared" si="355"/>
        <v>1090.8242911839209</v>
      </c>
      <c r="BH913" s="6">
        <f t="shared" si="356"/>
        <v>1.4999999999999999E-2</v>
      </c>
      <c r="BI913" s="3">
        <f t="shared" si="367"/>
        <v>2562770.3465960212</v>
      </c>
      <c r="BJ913" s="3">
        <f t="shared" si="357"/>
        <v>560683685.66853535</v>
      </c>
      <c r="BK913" s="3">
        <f t="shared" si="368"/>
        <v>0</v>
      </c>
      <c r="BL913" s="3">
        <f t="shared" si="369"/>
        <v>0</v>
      </c>
      <c r="BM913" s="3">
        <f t="shared" si="358"/>
        <v>0</v>
      </c>
      <c r="BN913" s="3">
        <f t="shared" si="359"/>
        <v>0</v>
      </c>
      <c r="BO913" s="3">
        <f t="shared" si="370"/>
        <v>0</v>
      </c>
      <c r="BP913" s="3">
        <f t="shared" si="371"/>
        <v>0</v>
      </c>
      <c r="BQ913" s="3">
        <f t="shared" si="360"/>
        <v>348518361.03326273</v>
      </c>
      <c r="BR913" s="3">
        <f t="shared" si="372"/>
        <v>0</v>
      </c>
      <c r="BS913" s="3">
        <f t="shared" si="373"/>
        <v>0</v>
      </c>
      <c r="BT913" s="3">
        <f t="shared" si="361"/>
        <v>0</v>
      </c>
      <c r="BU913" s="3">
        <f t="shared" si="362"/>
        <v>0</v>
      </c>
      <c r="BV913" s="3">
        <f t="shared" si="363"/>
        <v>0</v>
      </c>
      <c r="BW913" s="3">
        <f t="shared" si="374"/>
        <v>0</v>
      </c>
      <c r="BX913" s="3">
        <f t="shared" si="364"/>
        <v>0</v>
      </c>
      <c r="BY913" s="3">
        <f t="shared" si="375"/>
        <v>3183724.5119400001</v>
      </c>
    </row>
    <row r="914" spans="1:77" x14ac:dyDescent="0.25">
      <c r="A914">
        <v>152802</v>
      </c>
      <c r="B914" t="s">
        <v>968</v>
      </c>
      <c r="C914" s="37">
        <v>42776.52847222222</v>
      </c>
      <c r="D914" s="5" t="s">
        <v>76</v>
      </c>
      <c r="E914" s="2">
        <v>220.453</v>
      </c>
      <c r="F914" s="2">
        <v>13.442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235.67</v>
      </c>
      <c r="O914" s="2">
        <v>0</v>
      </c>
      <c r="P914" s="2">
        <v>0</v>
      </c>
      <c r="Q914" s="2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4">
        <v>0</v>
      </c>
      <c r="Z914" s="4">
        <v>1</v>
      </c>
      <c r="AA914" s="5" t="s">
        <v>75</v>
      </c>
      <c r="AB914" s="3">
        <v>0</v>
      </c>
      <c r="AC914" s="3">
        <v>0</v>
      </c>
      <c r="AD914" s="2">
        <v>0</v>
      </c>
      <c r="AE914" s="3">
        <v>0</v>
      </c>
      <c r="AF914" s="3">
        <v>0</v>
      </c>
      <c r="AG914" s="3">
        <v>0</v>
      </c>
      <c r="AH914" s="3">
        <v>0</v>
      </c>
      <c r="AI914" s="4">
        <v>0</v>
      </c>
      <c r="AJ914" s="3">
        <v>0</v>
      </c>
      <c r="AK914" s="3">
        <v>85559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5050</v>
      </c>
      <c r="AR914" s="3">
        <v>5334</v>
      </c>
      <c r="AS914" s="3">
        <v>1816853</v>
      </c>
      <c r="AT914" s="2">
        <v>350.20499999999998</v>
      </c>
      <c r="AV914" s="5" t="s">
        <v>2031</v>
      </c>
      <c r="AX914" s="3">
        <v>0</v>
      </c>
      <c r="AZ914" s="3">
        <v>0</v>
      </c>
      <c r="BA914" s="3">
        <f t="shared" si="365"/>
        <v>6465</v>
      </c>
      <c r="BB914" s="3">
        <f t="shared" si="351"/>
        <v>5050</v>
      </c>
      <c r="BC914" s="3">
        <f t="shared" si="352"/>
        <v>5335</v>
      </c>
      <c r="BD914" s="3">
        <f t="shared" si="353"/>
        <v>6465</v>
      </c>
      <c r="BE914" s="3">
        <f t="shared" si="354"/>
        <v>1816852.4849999999</v>
      </c>
      <c r="BF914" s="3">
        <f t="shared" si="366"/>
        <v>1816852.4849999999</v>
      </c>
      <c r="BG914" s="2">
        <f t="shared" si="355"/>
        <v>350.16309365065371</v>
      </c>
      <c r="BH914" s="6">
        <f t="shared" si="356"/>
        <v>1.4999999999999999E-2</v>
      </c>
      <c r="BI914" s="3">
        <f t="shared" si="367"/>
        <v>0</v>
      </c>
      <c r="BJ914" s="3">
        <f t="shared" si="357"/>
        <v>179983830.13643602</v>
      </c>
      <c r="BK914" s="3">
        <f t="shared" si="368"/>
        <v>0</v>
      </c>
      <c r="BL914" s="3">
        <f t="shared" si="369"/>
        <v>0</v>
      </c>
      <c r="BM914" s="3">
        <f t="shared" si="358"/>
        <v>0</v>
      </c>
      <c r="BN914" s="3">
        <f t="shared" si="359"/>
        <v>0</v>
      </c>
      <c r="BO914" s="3">
        <f t="shared" si="370"/>
        <v>0</v>
      </c>
      <c r="BP914" s="3">
        <f t="shared" si="371"/>
        <v>0</v>
      </c>
      <c r="BQ914" s="3">
        <f t="shared" si="360"/>
        <v>111877108.42138386</v>
      </c>
      <c r="BR914" s="3">
        <f t="shared" si="372"/>
        <v>0</v>
      </c>
      <c r="BS914" s="3">
        <f t="shared" si="373"/>
        <v>0</v>
      </c>
      <c r="BT914" s="3">
        <f t="shared" si="361"/>
        <v>0</v>
      </c>
      <c r="BU914" s="3">
        <f t="shared" si="362"/>
        <v>0</v>
      </c>
      <c r="BV914" s="3">
        <f t="shared" si="363"/>
        <v>0</v>
      </c>
      <c r="BW914" s="3">
        <f t="shared" si="374"/>
        <v>0</v>
      </c>
      <c r="BX914" s="3">
        <f t="shared" si="364"/>
        <v>0</v>
      </c>
      <c r="BY914" s="3">
        <f t="shared" si="375"/>
        <v>1816852.4849999999</v>
      </c>
    </row>
    <row r="915" spans="1:77" x14ac:dyDescent="0.25">
      <c r="A915">
        <v>67908</v>
      </c>
      <c r="B915" t="s">
        <v>969</v>
      </c>
      <c r="C915" s="37">
        <v>42776.52847222222</v>
      </c>
      <c r="D915" s="5" t="s">
        <v>75</v>
      </c>
      <c r="E915" s="2">
        <v>130</v>
      </c>
      <c r="F915" s="2">
        <v>13.125999999999999</v>
      </c>
      <c r="G915" s="2">
        <v>3.181</v>
      </c>
      <c r="H915" s="2">
        <v>0</v>
      </c>
      <c r="I915" s="2">
        <v>0</v>
      </c>
      <c r="J915" s="2">
        <v>0</v>
      </c>
      <c r="K915" s="2">
        <v>0</v>
      </c>
      <c r="L915" s="2">
        <v>17.808</v>
      </c>
      <c r="M915" s="2">
        <v>6.0430000000000001</v>
      </c>
      <c r="N915" s="2">
        <v>134.95500000000001</v>
      </c>
      <c r="O915" s="2">
        <v>0</v>
      </c>
      <c r="P915" s="2">
        <v>10.704000000000001</v>
      </c>
      <c r="Q915" s="2">
        <v>0</v>
      </c>
      <c r="R915" s="3">
        <v>11147</v>
      </c>
      <c r="S915" s="3">
        <v>0</v>
      </c>
      <c r="T915" s="3">
        <v>-497</v>
      </c>
      <c r="U915" s="3">
        <v>-20</v>
      </c>
      <c r="V915" s="3">
        <v>0</v>
      </c>
      <c r="W915" s="3">
        <v>14272</v>
      </c>
      <c r="X915" s="3">
        <v>7474</v>
      </c>
      <c r="Y915" s="4">
        <v>0.95930000000000004</v>
      </c>
      <c r="Z915" s="4">
        <v>1.05</v>
      </c>
      <c r="AA915" s="5" t="s">
        <v>75</v>
      </c>
      <c r="AB915" s="3">
        <v>71965</v>
      </c>
      <c r="AC915" s="3">
        <v>869724</v>
      </c>
      <c r="AD915" s="2">
        <v>372.21157229999898</v>
      </c>
      <c r="AE915" s="3">
        <v>25231904</v>
      </c>
      <c r="AF915" s="3">
        <v>466906</v>
      </c>
      <c r="AG915" s="3">
        <v>73348</v>
      </c>
      <c r="AH915" s="3">
        <v>569457</v>
      </c>
      <c r="AI915" s="4">
        <v>1.17</v>
      </c>
      <c r="AJ915" s="3">
        <v>44161614</v>
      </c>
      <c r="AK915" s="3">
        <v>57516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4931</v>
      </c>
      <c r="AR915" s="3">
        <v>5106</v>
      </c>
      <c r="AS915" s="3">
        <v>1417478</v>
      </c>
      <c r="AT915" s="2">
        <v>277.57900000000001</v>
      </c>
      <c r="AV915" s="5" t="s">
        <v>1486</v>
      </c>
      <c r="BA915" s="3">
        <f t="shared" si="365"/>
        <v>6982</v>
      </c>
      <c r="BB915" s="3">
        <f t="shared" si="351"/>
        <v>4931</v>
      </c>
      <c r="BC915" s="3">
        <f t="shared" si="352"/>
        <v>5106</v>
      </c>
      <c r="BD915" s="3">
        <f t="shared" si="353"/>
        <v>6982</v>
      </c>
      <c r="BE915" s="3">
        <f t="shared" si="354"/>
        <v>1417479.0757200001</v>
      </c>
      <c r="BF915" s="3">
        <f t="shared" si="366"/>
        <v>1392557.0757200001</v>
      </c>
      <c r="BG915" s="2">
        <f t="shared" si="355"/>
        <v>277.56910164424249</v>
      </c>
      <c r="BH915" s="6">
        <f t="shared" si="356"/>
        <v>1.4999999999999999E-2</v>
      </c>
      <c r="BI915" s="3">
        <f t="shared" si="367"/>
        <v>644729.14553134923</v>
      </c>
      <c r="BJ915" s="3">
        <f t="shared" si="357"/>
        <v>142670518.24514064</v>
      </c>
      <c r="BK915" s="3">
        <f t="shared" si="368"/>
        <v>0</v>
      </c>
      <c r="BL915" s="3">
        <f t="shared" si="369"/>
        <v>0</v>
      </c>
      <c r="BM915" s="3">
        <f t="shared" si="358"/>
        <v>0</v>
      </c>
      <c r="BN915" s="3">
        <f t="shared" si="359"/>
        <v>0</v>
      </c>
      <c r="BO915" s="3">
        <f t="shared" si="370"/>
        <v>0</v>
      </c>
      <c r="BP915" s="3">
        <f t="shared" si="371"/>
        <v>0</v>
      </c>
      <c r="BQ915" s="3">
        <f t="shared" si="360"/>
        <v>88683327.975335479</v>
      </c>
      <c r="BR915" s="3">
        <f t="shared" si="372"/>
        <v>0</v>
      </c>
      <c r="BS915" s="3">
        <f t="shared" si="373"/>
        <v>0</v>
      </c>
      <c r="BT915" s="3">
        <f t="shared" si="361"/>
        <v>0</v>
      </c>
      <c r="BU915" s="3">
        <f t="shared" si="362"/>
        <v>0</v>
      </c>
      <c r="BV915" s="3">
        <f t="shared" si="363"/>
        <v>0</v>
      </c>
      <c r="BW915" s="3">
        <f t="shared" si="374"/>
        <v>0</v>
      </c>
      <c r="BX915" s="3">
        <f t="shared" si="364"/>
        <v>0</v>
      </c>
      <c r="BY915" s="3">
        <f t="shared" si="375"/>
        <v>993836.71261800011</v>
      </c>
    </row>
    <row r="916" spans="1:77" x14ac:dyDescent="0.25">
      <c r="A916">
        <v>188902</v>
      </c>
      <c r="B916" t="s">
        <v>970</v>
      </c>
      <c r="C916" s="37">
        <v>42779.493055555555</v>
      </c>
      <c r="D916" s="5" t="s">
        <v>75</v>
      </c>
      <c r="E916" s="2">
        <v>1127.2809999999999</v>
      </c>
      <c r="F916" s="2">
        <v>164.46600000000001</v>
      </c>
      <c r="G916" s="2">
        <v>0.11700000000000001</v>
      </c>
      <c r="H916" s="2">
        <v>0</v>
      </c>
      <c r="I916" s="2">
        <v>0</v>
      </c>
      <c r="J916" s="2">
        <v>0</v>
      </c>
      <c r="K916" s="2">
        <v>0</v>
      </c>
      <c r="L916" s="2">
        <v>69.701999999999998</v>
      </c>
      <c r="M916" s="2">
        <v>62.531999999999996</v>
      </c>
      <c r="N916" s="2">
        <v>941.19200000000001</v>
      </c>
      <c r="O916" s="2">
        <v>0</v>
      </c>
      <c r="P916" s="2">
        <v>34.295000000000002</v>
      </c>
      <c r="Q916" s="2">
        <v>0</v>
      </c>
      <c r="R916" s="3">
        <v>102094</v>
      </c>
      <c r="S916" s="3">
        <v>0</v>
      </c>
      <c r="T916" s="3">
        <v>-2761</v>
      </c>
      <c r="U916" s="3">
        <v>-107</v>
      </c>
      <c r="V916" s="3">
        <v>0</v>
      </c>
      <c r="W916" s="3">
        <v>96359</v>
      </c>
      <c r="X916" s="3">
        <v>20409</v>
      </c>
      <c r="Y916" s="4">
        <v>1</v>
      </c>
      <c r="Z916" s="4">
        <v>1.05</v>
      </c>
      <c r="AA916" s="5" t="s">
        <v>75</v>
      </c>
      <c r="AB916" s="3">
        <v>346419</v>
      </c>
      <c r="AC916" s="3">
        <v>3506188</v>
      </c>
      <c r="AD916" s="2">
        <v>1479.913712</v>
      </c>
      <c r="AE916" s="3">
        <v>118687357</v>
      </c>
      <c r="AF916" s="3">
        <v>2815231</v>
      </c>
      <c r="AG916" s="3">
        <v>84457</v>
      </c>
      <c r="AH916" s="3">
        <v>3068602</v>
      </c>
      <c r="AI916" s="4">
        <v>1.0900000000000001</v>
      </c>
      <c r="AJ916" s="3">
        <v>245651757</v>
      </c>
      <c r="AK916" s="3">
        <v>469517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5140</v>
      </c>
      <c r="AR916" s="3">
        <v>5322</v>
      </c>
      <c r="AS916" s="3">
        <v>9628783</v>
      </c>
      <c r="AT916" s="2">
        <v>1803.8720000000001</v>
      </c>
      <c r="AV916" s="5" t="s">
        <v>1850</v>
      </c>
      <c r="BA916" s="3">
        <f t="shared" si="365"/>
        <v>5951</v>
      </c>
      <c r="BB916" s="3">
        <f t="shared" si="351"/>
        <v>5140</v>
      </c>
      <c r="BC916" s="3">
        <f t="shared" si="352"/>
        <v>5322</v>
      </c>
      <c r="BD916" s="3">
        <f t="shared" si="353"/>
        <v>5951</v>
      </c>
      <c r="BE916" s="3">
        <f t="shared" si="354"/>
        <v>9628783.7281399984</v>
      </c>
      <c r="BF916" s="3">
        <f t="shared" si="366"/>
        <v>9433091.7281399984</v>
      </c>
      <c r="BG916" s="2">
        <f t="shared" si="355"/>
        <v>1803.8515270253397</v>
      </c>
      <c r="BH916" s="6">
        <f t="shared" si="356"/>
        <v>1.4999999999999999E-2</v>
      </c>
      <c r="BI916" s="3">
        <f t="shared" si="367"/>
        <v>4226385.8513809135</v>
      </c>
      <c r="BJ916" s="3">
        <f t="shared" si="357"/>
        <v>927179684.89102459</v>
      </c>
      <c r="BK916" s="3">
        <f t="shared" si="368"/>
        <v>0</v>
      </c>
      <c r="BL916" s="3">
        <f t="shared" si="369"/>
        <v>0</v>
      </c>
      <c r="BM916" s="3">
        <f t="shared" si="358"/>
        <v>0</v>
      </c>
      <c r="BN916" s="3">
        <f t="shared" si="359"/>
        <v>0</v>
      </c>
      <c r="BO916" s="3">
        <f t="shared" si="370"/>
        <v>0</v>
      </c>
      <c r="BP916" s="3">
        <f t="shared" si="371"/>
        <v>0</v>
      </c>
      <c r="BQ916" s="3">
        <f t="shared" si="360"/>
        <v>576330562.88459599</v>
      </c>
      <c r="BR916" s="3">
        <f t="shared" si="372"/>
        <v>0</v>
      </c>
      <c r="BS916" s="3">
        <f t="shared" si="373"/>
        <v>0</v>
      </c>
      <c r="BT916" s="3">
        <f t="shared" si="361"/>
        <v>0</v>
      </c>
      <c r="BU916" s="3">
        <f t="shared" si="362"/>
        <v>0</v>
      </c>
      <c r="BV916" s="3">
        <f t="shared" si="363"/>
        <v>0</v>
      </c>
      <c r="BW916" s="3">
        <f t="shared" si="374"/>
        <v>0</v>
      </c>
      <c r="BX916" s="3">
        <f t="shared" si="364"/>
        <v>0</v>
      </c>
      <c r="BY916" s="3">
        <f t="shared" si="375"/>
        <v>7172266.1581399981</v>
      </c>
    </row>
    <row r="917" spans="1:77" x14ac:dyDescent="0.25">
      <c r="A917">
        <v>194903</v>
      </c>
      <c r="B917" t="s">
        <v>971</v>
      </c>
      <c r="C917" s="37">
        <v>42779.493055555555</v>
      </c>
      <c r="D917" s="5" t="s">
        <v>75</v>
      </c>
      <c r="E917" s="2">
        <v>570.19500000000005</v>
      </c>
      <c r="F917" s="2">
        <v>41.258999999999901</v>
      </c>
      <c r="G917" s="2">
        <v>25.111999999999998</v>
      </c>
      <c r="H917" s="2">
        <v>0</v>
      </c>
      <c r="I917" s="2">
        <v>0</v>
      </c>
      <c r="J917" s="2">
        <v>0</v>
      </c>
      <c r="K917" s="2">
        <v>0</v>
      </c>
      <c r="L917" s="2">
        <v>68.429000000000002</v>
      </c>
      <c r="M917" s="2">
        <v>32.594000000000001</v>
      </c>
      <c r="N917" s="2">
        <v>434.702</v>
      </c>
      <c r="O917" s="2">
        <v>0.129</v>
      </c>
      <c r="P917" s="2">
        <v>17.747</v>
      </c>
      <c r="Q917" s="2">
        <v>0</v>
      </c>
      <c r="R917" s="3">
        <v>54270</v>
      </c>
      <c r="S917" s="3">
        <v>0</v>
      </c>
      <c r="T917" s="3">
        <v>-2166</v>
      </c>
      <c r="U917" s="3">
        <v>-84</v>
      </c>
      <c r="V917" s="3">
        <v>0</v>
      </c>
      <c r="W917" s="3">
        <v>98591</v>
      </c>
      <c r="X917" s="3">
        <v>10118</v>
      </c>
      <c r="Y917" s="4">
        <v>0.85189999999999999</v>
      </c>
      <c r="Z917" s="4">
        <v>1.05</v>
      </c>
      <c r="AA917" s="5" t="s">
        <v>75</v>
      </c>
      <c r="AB917" s="3">
        <v>163990</v>
      </c>
      <c r="AC917" s="3">
        <v>2337304</v>
      </c>
      <c r="AD917" s="2">
        <v>980.58787340000003</v>
      </c>
      <c r="AE917" s="3">
        <v>110681891</v>
      </c>
      <c r="AF917" s="3">
        <v>1714477</v>
      </c>
      <c r="AG917" s="3">
        <v>257806</v>
      </c>
      <c r="AH917" s="3">
        <v>2093035</v>
      </c>
      <c r="AI917" s="4">
        <v>1.04</v>
      </c>
      <c r="AJ917" s="3">
        <v>192724115</v>
      </c>
      <c r="AK917" s="3">
        <v>244154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4379</v>
      </c>
      <c r="AR917" s="3">
        <v>4534</v>
      </c>
      <c r="AS917" s="3">
        <v>4850482</v>
      </c>
      <c r="AT917" s="2">
        <v>1054.9580000000001</v>
      </c>
      <c r="AV917" s="5" t="s">
        <v>1858</v>
      </c>
      <c r="BA917" s="3">
        <f t="shared" si="365"/>
        <v>5701</v>
      </c>
      <c r="BB917" s="3">
        <f t="shared" si="351"/>
        <v>4379</v>
      </c>
      <c r="BC917" s="3">
        <f t="shared" si="352"/>
        <v>4534</v>
      </c>
      <c r="BD917" s="3">
        <f t="shared" si="353"/>
        <v>5701</v>
      </c>
      <c r="BE917" s="3">
        <f t="shared" si="354"/>
        <v>4850479.0276199998</v>
      </c>
      <c r="BF917" s="3">
        <f t="shared" si="366"/>
        <v>4699784.0276199998</v>
      </c>
      <c r="BG917" s="2">
        <f t="shared" si="355"/>
        <v>1054.9098581587225</v>
      </c>
      <c r="BH917" s="6">
        <f t="shared" si="356"/>
        <v>1.4999999999999999E-2</v>
      </c>
      <c r="BI917" s="3">
        <f t="shared" si="367"/>
        <v>2446721.310954323</v>
      </c>
      <c r="BJ917" s="3">
        <f t="shared" si="357"/>
        <v>542223667.09358335</v>
      </c>
      <c r="BK917" s="3">
        <f t="shared" si="368"/>
        <v>0</v>
      </c>
      <c r="BL917" s="3">
        <f t="shared" si="369"/>
        <v>0</v>
      </c>
      <c r="BM917" s="3">
        <f t="shared" si="358"/>
        <v>0</v>
      </c>
      <c r="BN917" s="3">
        <f t="shared" si="359"/>
        <v>0</v>
      </c>
      <c r="BO917" s="3">
        <f t="shared" si="370"/>
        <v>0</v>
      </c>
      <c r="BP917" s="3">
        <f t="shared" si="371"/>
        <v>0</v>
      </c>
      <c r="BQ917" s="3">
        <f t="shared" si="360"/>
        <v>337043699.68171185</v>
      </c>
      <c r="BR917" s="3">
        <f t="shared" si="372"/>
        <v>0</v>
      </c>
      <c r="BS917" s="3">
        <f t="shared" si="373"/>
        <v>0</v>
      </c>
      <c r="BT917" s="3">
        <f t="shared" si="361"/>
        <v>0</v>
      </c>
      <c r="BU917" s="3">
        <f t="shared" si="362"/>
        <v>0</v>
      </c>
      <c r="BV917" s="3">
        <f t="shared" si="363"/>
        <v>0</v>
      </c>
      <c r="BW917" s="3">
        <f t="shared" si="374"/>
        <v>0</v>
      </c>
      <c r="BX917" s="3">
        <f t="shared" si="364"/>
        <v>0</v>
      </c>
      <c r="BY917" s="3">
        <f t="shared" si="375"/>
        <v>3208662.2919349996</v>
      </c>
    </row>
    <row r="918" spans="1:77" x14ac:dyDescent="0.25">
      <c r="A918">
        <v>137903</v>
      </c>
      <c r="B918" t="s">
        <v>972</v>
      </c>
      <c r="C918" s="37">
        <v>42776.52847222222</v>
      </c>
      <c r="D918" s="5" t="s">
        <v>75</v>
      </c>
      <c r="E918" s="2">
        <v>344.19699999999898</v>
      </c>
      <c r="F918" s="2">
        <v>8.5990000000000002</v>
      </c>
      <c r="G918" s="2">
        <v>18.59</v>
      </c>
      <c r="H918" s="2">
        <v>0</v>
      </c>
      <c r="I918" s="2">
        <v>0</v>
      </c>
      <c r="J918" s="2">
        <v>0</v>
      </c>
      <c r="K918" s="2">
        <v>0</v>
      </c>
      <c r="L918" s="2">
        <v>51.15</v>
      </c>
      <c r="M918" s="2">
        <v>19.899999999999999</v>
      </c>
      <c r="N918" s="2">
        <v>249</v>
      </c>
      <c r="O918" s="2">
        <v>0</v>
      </c>
      <c r="P918" s="2">
        <v>11.86</v>
      </c>
      <c r="Q918" s="2">
        <v>0</v>
      </c>
      <c r="R918" s="3">
        <v>42741</v>
      </c>
      <c r="S918" s="3">
        <v>0</v>
      </c>
      <c r="T918" s="3">
        <v>-2462</v>
      </c>
      <c r="U918" s="3">
        <v>-96</v>
      </c>
      <c r="V918" s="3">
        <v>0</v>
      </c>
      <c r="W918" s="3">
        <v>57499</v>
      </c>
      <c r="X918" s="3">
        <v>9743</v>
      </c>
      <c r="Y918" s="4">
        <v>1</v>
      </c>
      <c r="Z918" s="4">
        <v>1.0900000000000001</v>
      </c>
      <c r="AA918" s="5" t="s">
        <v>76</v>
      </c>
      <c r="AB918" s="3">
        <v>870229</v>
      </c>
      <c r="AC918" s="3">
        <v>2133877</v>
      </c>
      <c r="AD918" s="2">
        <v>688.61988970000004</v>
      </c>
      <c r="AE918" s="3">
        <v>197755675</v>
      </c>
      <c r="AF918" s="3">
        <v>2398027</v>
      </c>
      <c r="AG918" s="3">
        <v>263783</v>
      </c>
      <c r="AH918" s="3">
        <v>2805692</v>
      </c>
      <c r="AI918" s="4">
        <v>1.17</v>
      </c>
      <c r="AJ918" s="3">
        <v>219079847</v>
      </c>
      <c r="AK918" s="3">
        <v>152307</v>
      </c>
      <c r="AL918" s="3">
        <v>0</v>
      </c>
      <c r="AM918" s="3">
        <v>0</v>
      </c>
      <c r="AN918" s="3">
        <v>64000</v>
      </c>
      <c r="AO918" s="3">
        <v>0</v>
      </c>
      <c r="AP918" s="3">
        <v>0</v>
      </c>
      <c r="AQ918" s="3">
        <v>5140</v>
      </c>
      <c r="AR918" s="3">
        <v>5468</v>
      </c>
      <c r="AS918" s="3">
        <v>4169623</v>
      </c>
      <c r="AT918" s="2">
        <v>768.44600000000003</v>
      </c>
      <c r="AU918" s="2">
        <v>771.55</v>
      </c>
      <c r="AV918" s="5" t="s">
        <v>1714</v>
      </c>
      <c r="AW918" s="3">
        <v>0</v>
      </c>
      <c r="AX918" s="3">
        <v>0</v>
      </c>
      <c r="AY918" s="3">
        <v>0</v>
      </c>
      <c r="AZ918" s="3">
        <v>0</v>
      </c>
      <c r="BA918" s="3">
        <f t="shared" si="365"/>
        <v>8215</v>
      </c>
      <c r="BB918" s="3">
        <f t="shared" si="351"/>
        <v>5140</v>
      </c>
      <c r="BC918" s="3">
        <f t="shared" si="352"/>
        <v>5468</v>
      </c>
      <c r="BD918" s="3">
        <f t="shared" si="353"/>
        <v>8215</v>
      </c>
      <c r="BE918" s="3">
        <f t="shared" si="354"/>
        <v>4169623.3724999912</v>
      </c>
      <c r="BF918" s="3">
        <f t="shared" si="366"/>
        <v>4071845.3724999912</v>
      </c>
      <c r="BG918" s="2">
        <f t="shared" si="355"/>
        <v>768.42797627440984</v>
      </c>
      <c r="BH918" s="6">
        <f t="shared" si="356"/>
        <v>1.4999999999999999E-2</v>
      </c>
      <c r="BI918" s="3">
        <f t="shared" si="367"/>
        <v>3199961.9783176216</v>
      </c>
      <c r="BJ918" s="3">
        <f t="shared" si="357"/>
        <v>394971979.80504668</v>
      </c>
      <c r="BK918" s="3">
        <f t="shared" si="368"/>
        <v>0</v>
      </c>
      <c r="BL918" s="3">
        <f t="shared" si="369"/>
        <v>0</v>
      </c>
      <c r="BM918" s="3">
        <f t="shared" si="358"/>
        <v>0</v>
      </c>
      <c r="BN918" s="3">
        <f t="shared" si="359"/>
        <v>0</v>
      </c>
      <c r="BO918" s="3">
        <f t="shared" si="370"/>
        <v>0</v>
      </c>
      <c r="BP918" s="3">
        <f t="shared" si="371"/>
        <v>0</v>
      </c>
      <c r="BQ918" s="3">
        <f t="shared" si="360"/>
        <v>245512738.41967395</v>
      </c>
      <c r="BR918" s="3">
        <f t="shared" si="372"/>
        <v>0</v>
      </c>
      <c r="BS918" s="3">
        <f t="shared" si="373"/>
        <v>0</v>
      </c>
      <c r="BT918" s="3">
        <f t="shared" si="361"/>
        <v>0</v>
      </c>
      <c r="BU918" s="3">
        <f t="shared" si="362"/>
        <v>0</v>
      </c>
      <c r="BV918" s="3">
        <f t="shared" si="363"/>
        <v>0</v>
      </c>
      <c r="BW918" s="3">
        <f t="shared" si="374"/>
        <v>0</v>
      </c>
      <c r="BX918" s="3">
        <f t="shared" si="364"/>
        <v>0</v>
      </c>
      <c r="BY918" s="3">
        <f t="shared" si="375"/>
        <v>1978824.902499991</v>
      </c>
    </row>
    <row r="919" spans="1:77" x14ac:dyDescent="0.25">
      <c r="A919">
        <v>41902</v>
      </c>
      <c r="B919" t="s">
        <v>973</v>
      </c>
      <c r="C919" s="37">
        <v>42779.493055555555</v>
      </c>
      <c r="D919" s="5" t="s">
        <v>75</v>
      </c>
      <c r="E919" s="2">
        <v>215.97799999999901</v>
      </c>
      <c r="F919" s="2">
        <v>21.294</v>
      </c>
      <c r="G919" s="2">
        <v>13.459</v>
      </c>
      <c r="H919" s="2">
        <v>0</v>
      </c>
      <c r="I919" s="2">
        <v>0</v>
      </c>
      <c r="J919" s="2">
        <v>0</v>
      </c>
      <c r="K919" s="2">
        <v>0</v>
      </c>
      <c r="L919" s="2">
        <v>25</v>
      </c>
      <c r="M919" s="2">
        <v>10</v>
      </c>
      <c r="N919" s="2">
        <v>165</v>
      </c>
      <c r="O919" s="2">
        <v>0.1</v>
      </c>
      <c r="P919" s="2">
        <v>3.9169999999999998</v>
      </c>
      <c r="Q919" s="2">
        <v>0</v>
      </c>
      <c r="R919" s="3">
        <v>21450</v>
      </c>
      <c r="S919" s="3">
        <v>0</v>
      </c>
      <c r="T919" s="3">
        <v>-2326</v>
      </c>
      <c r="U919" s="3">
        <v>-90</v>
      </c>
      <c r="V919" s="3">
        <v>0</v>
      </c>
      <c r="W919" s="3">
        <v>74379</v>
      </c>
      <c r="X919" s="3">
        <v>3239</v>
      </c>
      <c r="Y919" s="4">
        <v>1</v>
      </c>
      <c r="Z919" s="4">
        <v>1.05</v>
      </c>
      <c r="AA919" s="5" t="s">
        <v>76</v>
      </c>
      <c r="AB919" s="3">
        <v>354245</v>
      </c>
      <c r="AC919" s="3">
        <v>1493630</v>
      </c>
      <c r="AD919" s="2">
        <v>598.80637679999995</v>
      </c>
      <c r="AE919" s="3">
        <v>132487225</v>
      </c>
      <c r="AF919" s="3">
        <v>2186817</v>
      </c>
      <c r="AG919" s="3">
        <v>0</v>
      </c>
      <c r="AH919" s="3">
        <v>2274290</v>
      </c>
      <c r="AI919" s="4">
        <v>1.04</v>
      </c>
      <c r="AJ919" s="3">
        <v>206977887</v>
      </c>
      <c r="AK919" s="3">
        <v>102391</v>
      </c>
      <c r="AL919" s="3">
        <v>0</v>
      </c>
      <c r="AM919" s="3">
        <v>0</v>
      </c>
      <c r="AN919" s="3">
        <v>83000</v>
      </c>
      <c r="AO919" s="3">
        <v>0</v>
      </c>
      <c r="AP919" s="3">
        <v>0</v>
      </c>
      <c r="AQ919" s="3">
        <v>5140</v>
      </c>
      <c r="AR919" s="3">
        <v>5322</v>
      </c>
      <c r="AS919" s="3">
        <v>2744627</v>
      </c>
      <c r="AT919" s="2">
        <v>506.98099999999999</v>
      </c>
      <c r="AU919" s="2">
        <v>530.89599999999996</v>
      </c>
      <c r="AV919" s="5" t="s">
        <v>1409</v>
      </c>
      <c r="AW919" s="3">
        <v>0</v>
      </c>
      <c r="AX919" s="3">
        <v>0</v>
      </c>
      <c r="AY919" s="3">
        <v>0</v>
      </c>
      <c r="AZ919" s="3">
        <v>0</v>
      </c>
      <c r="BA919" s="3">
        <f t="shared" si="365"/>
        <v>8268</v>
      </c>
      <c r="BB919" s="3">
        <f t="shared" si="351"/>
        <v>5140</v>
      </c>
      <c r="BC919" s="3">
        <f t="shared" si="352"/>
        <v>5322</v>
      </c>
      <c r="BD919" s="3">
        <f t="shared" si="353"/>
        <v>8268</v>
      </c>
      <c r="BE919" s="3">
        <f t="shared" si="354"/>
        <v>2744626.5727999918</v>
      </c>
      <c r="BF919" s="3">
        <f t="shared" si="366"/>
        <v>2651123.5727999918</v>
      </c>
      <c r="BG919" s="2">
        <f t="shared" si="355"/>
        <v>506.96351132282405</v>
      </c>
      <c r="BH919" s="6">
        <f t="shared" si="356"/>
        <v>1.4999999999999999E-2</v>
      </c>
      <c r="BI919" s="3">
        <f t="shared" si="367"/>
        <v>1462063.2790140568</v>
      </c>
      <c r="BJ919" s="3">
        <f t="shared" si="357"/>
        <v>260579244.81993157</v>
      </c>
      <c r="BK919" s="3">
        <f t="shared" si="368"/>
        <v>0</v>
      </c>
      <c r="BL919" s="3">
        <f t="shared" si="369"/>
        <v>0</v>
      </c>
      <c r="BM919" s="3">
        <f t="shared" si="358"/>
        <v>0</v>
      </c>
      <c r="BN919" s="3">
        <f t="shared" si="359"/>
        <v>0</v>
      </c>
      <c r="BO919" s="3">
        <f t="shared" si="370"/>
        <v>0</v>
      </c>
      <c r="BP919" s="3">
        <f t="shared" si="371"/>
        <v>0</v>
      </c>
      <c r="BQ919" s="3">
        <f t="shared" si="360"/>
        <v>161974841.86764228</v>
      </c>
      <c r="BR919" s="3">
        <f t="shared" si="372"/>
        <v>45003045.132357717</v>
      </c>
      <c r="BS919" s="3">
        <f t="shared" si="373"/>
        <v>0</v>
      </c>
      <c r="BT919" s="3">
        <f t="shared" si="361"/>
        <v>0</v>
      </c>
      <c r="BU919" s="3">
        <f t="shared" si="362"/>
        <v>0</v>
      </c>
      <c r="BV919" s="3">
        <f t="shared" si="363"/>
        <v>0</v>
      </c>
      <c r="BW919" s="3">
        <f t="shared" si="374"/>
        <v>0</v>
      </c>
      <c r="BX919" s="3">
        <f t="shared" si="364"/>
        <v>0</v>
      </c>
      <c r="BY919" s="3">
        <f t="shared" si="375"/>
        <v>674847.7027999917</v>
      </c>
    </row>
    <row r="920" spans="1:77" x14ac:dyDescent="0.25">
      <c r="A920">
        <v>161922</v>
      </c>
      <c r="B920" t="s">
        <v>974</v>
      </c>
      <c r="C920" s="37">
        <v>42779.493055555555</v>
      </c>
      <c r="D920" s="5" t="s">
        <v>75</v>
      </c>
      <c r="E920" s="2">
        <v>2025.546</v>
      </c>
      <c r="F920" s="2">
        <v>227.87</v>
      </c>
      <c r="G920" s="2">
        <v>55.265999999999998</v>
      </c>
      <c r="H920" s="2">
        <v>0</v>
      </c>
      <c r="I920" s="2">
        <v>0</v>
      </c>
      <c r="J920" s="2">
        <v>0</v>
      </c>
      <c r="K920" s="2">
        <v>0</v>
      </c>
      <c r="L920" s="2">
        <v>153.18899999999999</v>
      </c>
      <c r="M920" s="2">
        <v>112.625</v>
      </c>
      <c r="N920" s="2">
        <v>906.38599999999997</v>
      </c>
      <c r="O920" s="2">
        <v>9.5000000000000001E-2</v>
      </c>
      <c r="P920" s="2">
        <v>22.259</v>
      </c>
      <c r="Q920" s="2">
        <v>0</v>
      </c>
      <c r="R920" s="3">
        <v>200345</v>
      </c>
      <c r="S920" s="3">
        <v>0</v>
      </c>
      <c r="T920" s="3">
        <v>-6080</v>
      </c>
      <c r="U920" s="3">
        <v>-235</v>
      </c>
      <c r="V920" s="3">
        <v>118365</v>
      </c>
      <c r="W920" s="3">
        <v>185599</v>
      </c>
      <c r="X920" s="3">
        <v>12817</v>
      </c>
      <c r="Y920" s="4">
        <v>1</v>
      </c>
      <c r="Z920" s="4">
        <v>1.06</v>
      </c>
      <c r="AA920" s="5" t="s">
        <v>75</v>
      </c>
      <c r="AB920" s="3">
        <v>184810</v>
      </c>
      <c r="AC920" s="3">
        <v>4774255</v>
      </c>
      <c r="AD920" s="2">
        <v>2023.3765476000001</v>
      </c>
      <c r="AE920" s="3">
        <v>145066099</v>
      </c>
      <c r="AF920" s="3">
        <v>6060411</v>
      </c>
      <c r="AG920" s="3">
        <v>666645</v>
      </c>
      <c r="AH920" s="3">
        <v>7090681</v>
      </c>
      <c r="AI920" s="4">
        <v>1.17</v>
      </c>
      <c r="AJ920" s="3">
        <v>541017901</v>
      </c>
      <c r="AK920" s="3">
        <v>851822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5140</v>
      </c>
      <c r="AR920" s="3">
        <v>5359</v>
      </c>
      <c r="AS920" s="3">
        <v>16149737</v>
      </c>
      <c r="AT920" s="2">
        <v>2982.866</v>
      </c>
      <c r="AV920" s="5" t="s">
        <v>1777</v>
      </c>
      <c r="BA920" s="3">
        <f t="shared" si="365"/>
        <v>5758</v>
      </c>
      <c r="BB920" s="3">
        <f t="shared" si="351"/>
        <v>5140</v>
      </c>
      <c r="BC920" s="3">
        <f t="shared" si="352"/>
        <v>5359</v>
      </c>
      <c r="BD920" s="3">
        <f t="shared" si="353"/>
        <v>5758</v>
      </c>
      <c r="BE920" s="3">
        <f t="shared" si="354"/>
        <v>16149739.686400002</v>
      </c>
      <c r="BF920" s="3">
        <f t="shared" si="366"/>
        <v>15651510.686400002</v>
      </c>
      <c r="BG920" s="2">
        <f t="shared" si="355"/>
        <v>2982.8219210222305</v>
      </c>
      <c r="BH920" s="6">
        <f t="shared" si="356"/>
        <v>1.4999999999999999E-2</v>
      </c>
      <c r="BI920" s="3">
        <f t="shared" si="367"/>
        <v>6458734.1134033315</v>
      </c>
      <c r="BJ920" s="3">
        <f t="shared" si="357"/>
        <v>1533170467.4054265</v>
      </c>
      <c r="BK920" s="3">
        <f t="shared" si="368"/>
        <v>0</v>
      </c>
      <c r="BL920" s="3">
        <f t="shared" si="369"/>
        <v>0</v>
      </c>
      <c r="BM920" s="3">
        <f t="shared" si="358"/>
        <v>0</v>
      </c>
      <c r="BN920" s="3">
        <f t="shared" si="359"/>
        <v>0</v>
      </c>
      <c r="BO920" s="3">
        <f t="shared" si="370"/>
        <v>0</v>
      </c>
      <c r="BP920" s="3">
        <f t="shared" si="371"/>
        <v>0</v>
      </c>
      <c r="BQ920" s="3">
        <f t="shared" si="360"/>
        <v>953011603.76660264</v>
      </c>
      <c r="BR920" s="3">
        <f t="shared" si="372"/>
        <v>0</v>
      </c>
      <c r="BS920" s="3">
        <f t="shared" si="373"/>
        <v>0</v>
      </c>
      <c r="BT920" s="3">
        <f t="shared" si="361"/>
        <v>0</v>
      </c>
      <c r="BU920" s="3">
        <f t="shared" si="362"/>
        <v>0</v>
      </c>
      <c r="BV920" s="3">
        <f t="shared" si="363"/>
        <v>0</v>
      </c>
      <c r="BW920" s="3">
        <f t="shared" si="374"/>
        <v>0</v>
      </c>
      <c r="BX920" s="3">
        <f t="shared" si="364"/>
        <v>0</v>
      </c>
      <c r="BY920" s="3">
        <f t="shared" si="375"/>
        <v>10739560.676400002</v>
      </c>
    </row>
    <row r="921" spans="1:77" x14ac:dyDescent="0.25">
      <c r="A921">
        <v>178909</v>
      </c>
      <c r="B921" t="s">
        <v>975</v>
      </c>
      <c r="C921" s="37">
        <v>42779.493055555555</v>
      </c>
      <c r="D921" s="5" t="s">
        <v>75</v>
      </c>
      <c r="E921" s="2">
        <v>2201.3490000000002</v>
      </c>
      <c r="F921" s="2">
        <v>300.90499999999997</v>
      </c>
      <c r="G921" s="2">
        <v>7.3109999999999999</v>
      </c>
      <c r="H921" s="2">
        <v>0</v>
      </c>
      <c r="I921" s="2">
        <v>0</v>
      </c>
      <c r="J921" s="2">
        <v>0</v>
      </c>
      <c r="K921" s="2">
        <v>0</v>
      </c>
      <c r="L921" s="2">
        <v>159.28100000000001</v>
      </c>
      <c r="M921" s="2">
        <v>122.854</v>
      </c>
      <c r="N921" s="2">
        <v>2432.5059999999999</v>
      </c>
      <c r="O921" s="2">
        <v>0.17799999999999999</v>
      </c>
      <c r="P921" s="2">
        <v>93.42</v>
      </c>
      <c r="Q921" s="2">
        <v>0</v>
      </c>
      <c r="R921" s="3">
        <v>166808</v>
      </c>
      <c r="S921" s="3">
        <v>0</v>
      </c>
      <c r="T921" s="3">
        <v>-6001</v>
      </c>
      <c r="U921" s="3">
        <v>-232</v>
      </c>
      <c r="V921" s="3">
        <v>0</v>
      </c>
      <c r="W921" s="3">
        <v>92942</v>
      </c>
      <c r="X921" s="3">
        <v>57210</v>
      </c>
      <c r="Y921" s="4">
        <v>1</v>
      </c>
      <c r="Z921" s="4">
        <v>1.1599999999999999</v>
      </c>
      <c r="AA921" s="5" t="s">
        <v>75</v>
      </c>
      <c r="AB921" s="3">
        <v>0</v>
      </c>
      <c r="AC921" s="3">
        <v>12814817</v>
      </c>
      <c r="AD921" s="2">
        <v>5399.3757504999903</v>
      </c>
      <c r="AE921" s="3">
        <v>187125280</v>
      </c>
      <c r="AF921" s="3">
        <v>5562739</v>
      </c>
      <c r="AG921" s="3">
        <v>611902</v>
      </c>
      <c r="AH921" s="3">
        <v>6508405</v>
      </c>
      <c r="AI921" s="4">
        <v>1.17</v>
      </c>
      <c r="AJ921" s="3">
        <v>534001569</v>
      </c>
      <c r="AK921" s="3">
        <v>984062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5140</v>
      </c>
      <c r="AR921" s="3">
        <v>5724</v>
      </c>
      <c r="AS921" s="3">
        <v>20072863</v>
      </c>
      <c r="AT921" s="2">
        <v>3659.2020000000002</v>
      </c>
      <c r="AV921" s="5" t="s">
        <v>1821</v>
      </c>
      <c r="BA921" s="3">
        <f t="shared" si="365"/>
        <v>6124</v>
      </c>
      <c r="BB921" s="3">
        <f t="shared" si="351"/>
        <v>5140</v>
      </c>
      <c r="BC921" s="3">
        <f t="shared" si="352"/>
        <v>5724</v>
      </c>
      <c r="BD921" s="3">
        <f t="shared" si="353"/>
        <v>6124</v>
      </c>
      <c r="BE921" s="3">
        <f t="shared" si="354"/>
        <v>20072863.833640002</v>
      </c>
      <c r="BF921" s="3">
        <f t="shared" si="366"/>
        <v>19819114.833640002</v>
      </c>
      <c r="BG921" s="2">
        <f t="shared" si="355"/>
        <v>3659.1589163904214</v>
      </c>
      <c r="BH921" s="6">
        <f t="shared" si="356"/>
        <v>1.4999999999999999E-2</v>
      </c>
      <c r="BI921" s="3">
        <f t="shared" si="367"/>
        <v>7700544.1571320221</v>
      </c>
      <c r="BJ921" s="3">
        <f t="shared" si="357"/>
        <v>1880807683.0246766</v>
      </c>
      <c r="BK921" s="3">
        <f t="shared" si="368"/>
        <v>0</v>
      </c>
      <c r="BL921" s="3">
        <f t="shared" si="369"/>
        <v>0</v>
      </c>
      <c r="BM921" s="3">
        <f t="shared" si="358"/>
        <v>0</v>
      </c>
      <c r="BN921" s="3">
        <f t="shared" si="359"/>
        <v>0</v>
      </c>
      <c r="BO921" s="3">
        <f t="shared" si="370"/>
        <v>0</v>
      </c>
      <c r="BP921" s="3">
        <f t="shared" si="371"/>
        <v>0</v>
      </c>
      <c r="BQ921" s="3">
        <f t="shared" si="360"/>
        <v>1169101273.7867396</v>
      </c>
      <c r="BR921" s="3">
        <f t="shared" si="372"/>
        <v>0</v>
      </c>
      <c r="BS921" s="3">
        <f t="shared" si="373"/>
        <v>0</v>
      </c>
      <c r="BT921" s="3">
        <f t="shared" si="361"/>
        <v>0</v>
      </c>
      <c r="BU921" s="3">
        <f t="shared" si="362"/>
        <v>0</v>
      </c>
      <c r="BV921" s="3">
        <f t="shared" si="363"/>
        <v>0</v>
      </c>
      <c r="BW921" s="3">
        <f t="shared" si="374"/>
        <v>0</v>
      </c>
      <c r="BX921" s="3">
        <f t="shared" si="364"/>
        <v>0</v>
      </c>
      <c r="BY921" s="3">
        <f t="shared" si="375"/>
        <v>14732848.14364</v>
      </c>
    </row>
    <row r="922" spans="1:77" x14ac:dyDescent="0.25">
      <c r="A922">
        <v>76903</v>
      </c>
      <c r="B922" t="s">
        <v>976</v>
      </c>
      <c r="C922" s="37">
        <v>42779.493055555555</v>
      </c>
      <c r="D922" s="5" t="s">
        <v>75</v>
      </c>
      <c r="E922" s="2">
        <v>226.26</v>
      </c>
      <c r="F922" s="2">
        <v>6.2039999999999997</v>
      </c>
      <c r="G922" s="2">
        <v>10.996</v>
      </c>
      <c r="H922" s="2">
        <v>0</v>
      </c>
      <c r="I922" s="2">
        <v>0</v>
      </c>
      <c r="J922" s="2">
        <v>0</v>
      </c>
      <c r="K922" s="2">
        <v>0</v>
      </c>
      <c r="L922" s="2">
        <v>20</v>
      </c>
      <c r="M922" s="2">
        <v>2</v>
      </c>
      <c r="N922" s="2">
        <v>135</v>
      </c>
      <c r="O922" s="2">
        <v>0.105</v>
      </c>
      <c r="P922" s="2">
        <v>10.941000000000001</v>
      </c>
      <c r="Q922" s="2">
        <v>0</v>
      </c>
      <c r="R922" s="3">
        <v>20350</v>
      </c>
      <c r="S922" s="3">
        <v>0</v>
      </c>
      <c r="T922" s="3">
        <v>-1204</v>
      </c>
      <c r="U922" s="3">
        <v>-47</v>
      </c>
      <c r="V922" s="3">
        <v>0</v>
      </c>
      <c r="W922" s="3">
        <v>43448</v>
      </c>
      <c r="X922" s="3">
        <v>9022</v>
      </c>
      <c r="Y922" s="4">
        <v>1</v>
      </c>
      <c r="Z922" s="4">
        <v>1.05</v>
      </c>
      <c r="AA922" s="5" t="s">
        <v>76</v>
      </c>
      <c r="AB922" s="3">
        <v>212418</v>
      </c>
      <c r="AC922" s="3">
        <v>1419842</v>
      </c>
      <c r="AD922" s="2">
        <v>569.76773460000004</v>
      </c>
      <c r="AE922" s="3">
        <v>67552947</v>
      </c>
      <c r="AF922" s="3">
        <v>1135455</v>
      </c>
      <c r="AG922" s="3">
        <v>124900</v>
      </c>
      <c r="AH922" s="3">
        <v>1328482</v>
      </c>
      <c r="AI922" s="4">
        <v>1.17</v>
      </c>
      <c r="AJ922" s="3">
        <v>107133000</v>
      </c>
      <c r="AK922" s="3">
        <v>101672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5140</v>
      </c>
      <c r="AR922" s="3">
        <v>5322</v>
      </c>
      <c r="AS922" s="3">
        <v>2537557</v>
      </c>
      <c r="AT922" s="2">
        <v>473.286</v>
      </c>
      <c r="AV922" s="5" t="s">
        <v>1523</v>
      </c>
      <c r="BA922" s="3">
        <f t="shared" si="365"/>
        <v>8246</v>
      </c>
      <c r="BB922" s="3">
        <f t="shared" si="351"/>
        <v>5140</v>
      </c>
      <c r="BC922" s="3">
        <f t="shared" si="352"/>
        <v>5322</v>
      </c>
      <c r="BD922" s="3">
        <f t="shared" si="353"/>
        <v>8246</v>
      </c>
      <c r="BE922" s="3">
        <f t="shared" si="354"/>
        <v>2537557.1005000002</v>
      </c>
      <c r="BF922" s="3">
        <f t="shared" si="366"/>
        <v>2474963.1005000002</v>
      </c>
      <c r="BG922" s="2">
        <f t="shared" si="355"/>
        <v>473.27706512704407</v>
      </c>
      <c r="BH922" s="6">
        <f t="shared" si="356"/>
        <v>1.4999999999999999E-2</v>
      </c>
      <c r="BI922" s="3">
        <f t="shared" si="367"/>
        <v>1254163.3262432506</v>
      </c>
      <c r="BJ922" s="3">
        <f t="shared" si="357"/>
        <v>243264411.47530064</v>
      </c>
      <c r="BK922" s="3">
        <f t="shared" si="368"/>
        <v>0</v>
      </c>
      <c r="BL922" s="3">
        <f t="shared" si="369"/>
        <v>0</v>
      </c>
      <c r="BM922" s="3">
        <f t="shared" si="358"/>
        <v>0</v>
      </c>
      <c r="BN922" s="3">
        <f t="shared" si="359"/>
        <v>0</v>
      </c>
      <c r="BO922" s="3">
        <f t="shared" si="370"/>
        <v>0</v>
      </c>
      <c r="BP922" s="3">
        <f t="shared" si="371"/>
        <v>0</v>
      </c>
      <c r="BQ922" s="3">
        <f t="shared" si="360"/>
        <v>151212022.30809057</v>
      </c>
      <c r="BR922" s="3">
        <f t="shared" si="372"/>
        <v>0</v>
      </c>
      <c r="BS922" s="3">
        <f t="shared" si="373"/>
        <v>0</v>
      </c>
      <c r="BT922" s="3">
        <f t="shared" si="361"/>
        <v>0</v>
      </c>
      <c r="BU922" s="3">
        <f t="shared" si="362"/>
        <v>0</v>
      </c>
      <c r="BV922" s="3">
        <f t="shared" si="363"/>
        <v>0</v>
      </c>
      <c r="BW922" s="3">
        <f t="shared" si="374"/>
        <v>0</v>
      </c>
      <c r="BX922" s="3">
        <f t="shared" si="364"/>
        <v>0</v>
      </c>
      <c r="BY922" s="3">
        <f t="shared" si="375"/>
        <v>1466227.1005000002</v>
      </c>
    </row>
    <row r="923" spans="1:77" x14ac:dyDescent="0.25">
      <c r="A923">
        <v>160904</v>
      </c>
      <c r="B923" t="s">
        <v>977</v>
      </c>
      <c r="C923" s="37">
        <v>42776.52847222222</v>
      </c>
      <c r="D923" s="5" t="s">
        <v>75</v>
      </c>
      <c r="E923" s="2">
        <v>140.083</v>
      </c>
      <c r="F923" s="2">
        <v>27.867000000000001</v>
      </c>
      <c r="G923" s="2">
        <v>0.68700000000000006</v>
      </c>
      <c r="H923" s="2">
        <v>8.5999999999999993E-2</v>
      </c>
      <c r="I923" s="2">
        <v>0</v>
      </c>
      <c r="J923" s="2">
        <v>0</v>
      </c>
      <c r="K923" s="2">
        <v>0</v>
      </c>
      <c r="L923" s="2">
        <v>24.2</v>
      </c>
      <c r="M923" s="2">
        <v>0.94099999999999995</v>
      </c>
      <c r="N923" s="2">
        <v>161.19499999999999</v>
      </c>
      <c r="O923" s="2">
        <v>0</v>
      </c>
      <c r="P923" s="2">
        <v>0</v>
      </c>
      <c r="Q923" s="2">
        <v>0</v>
      </c>
      <c r="R923" s="3">
        <v>16799</v>
      </c>
      <c r="S923" s="3">
        <v>0</v>
      </c>
      <c r="T923" s="3">
        <v>-716</v>
      </c>
      <c r="U923" s="3">
        <v>-28</v>
      </c>
      <c r="V923" s="3">
        <v>0</v>
      </c>
      <c r="W923" s="3">
        <v>34697</v>
      </c>
      <c r="X923" s="3">
        <v>0</v>
      </c>
      <c r="Y923" s="4">
        <v>1</v>
      </c>
      <c r="Z923" s="4">
        <v>1.05</v>
      </c>
      <c r="AA923" s="5" t="s">
        <v>76</v>
      </c>
      <c r="AB923" s="3">
        <v>24437</v>
      </c>
      <c r="AC923" s="3">
        <v>967986</v>
      </c>
      <c r="AD923" s="2">
        <v>298.35437350000001</v>
      </c>
      <c r="AE923" s="3">
        <v>23179147</v>
      </c>
      <c r="AF923" s="3">
        <v>551108</v>
      </c>
      <c r="AG923" s="3">
        <v>0</v>
      </c>
      <c r="AH923" s="3">
        <v>573152</v>
      </c>
      <c r="AI923" s="4">
        <v>1.04</v>
      </c>
      <c r="AJ923" s="3">
        <v>63665374</v>
      </c>
      <c r="AK923" s="3">
        <v>68492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5140</v>
      </c>
      <c r="AR923" s="3">
        <v>5322</v>
      </c>
      <c r="AS923" s="3">
        <v>2023975</v>
      </c>
      <c r="AT923" s="2">
        <v>377.33099999999899</v>
      </c>
      <c r="AV923" s="5" t="s">
        <v>1766</v>
      </c>
      <c r="AX923" s="3">
        <v>0</v>
      </c>
      <c r="AZ923" s="3">
        <v>0</v>
      </c>
      <c r="BA923" s="3">
        <f t="shared" si="365"/>
        <v>8430</v>
      </c>
      <c r="BB923" s="3">
        <f t="shared" si="351"/>
        <v>5140</v>
      </c>
      <c r="BC923" s="3">
        <f t="shared" si="352"/>
        <v>5322</v>
      </c>
      <c r="BD923" s="3">
        <f t="shared" si="353"/>
        <v>8430</v>
      </c>
      <c r="BE923" s="3">
        <f t="shared" si="354"/>
        <v>2023975.7566</v>
      </c>
      <c r="BF923" s="3">
        <f t="shared" si="366"/>
        <v>1973195.7566</v>
      </c>
      <c r="BG923" s="2">
        <f t="shared" si="355"/>
        <v>377.32614939435751</v>
      </c>
      <c r="BH923" s="6">
        <f t="shared" si="356"/>
        <v>1.4999999999999999E-2</v>
      </c>
      <c r="BI923" s="3">
        <f t="shared" si="367"/>
        <v>1186616.630611029</v>
      </c>
      <c r="BJ923" s="3">
        <f t="shared" si="357"/>
        <v>193945640.78869978</v>
      </c>
      <c r="BK923" s="3">
        <f t="shared" si="368"/>
        <v>0</v>
      </c>
      <c r="BL923" s="3">
        <f t="shared" si="369"/>
        <v>0</v>
      </c>
      <c r="BM923" s="3">
        <f t="shared" si="358"/>
        <v>0</v>
      </c>
      <c r="BN923" s="3">
        <f t="shared" si="359"/>
        <v>0</v>
      </c>
      <c r="BO923" s="3">
        <f t="shared" si="370"/>
        <v>0</v>
      </c>
      <c r="BP923" s="3">
        <f t="shared" si="371"/>
        <v>0</v>
      </c>
      <c r="BQ923" s="3">
        <f t="shared" si="360"/>
        <v>120555704.73149723</v>
      </c>
      <c r="BR923" s="3">
        <f t="shared" si="372"/>
        <v>0</v>
      </c>
      <c r="BS923" s="3">
        <f t="shared" si="373"/>
        <v>0</v>
      </c>
      <c r="BT923" s="3">
        <f t="shared" si="361"/>
        <v>0</v>
      </c>
      <c r="BU923" s="3">
        <f t="shared" si="362"/>
        <v>0</v>
      </c>
      <c r="BV923" s="3">
        <f t="shared" si="363"/>
        <v>0</v>
      </c>
      <c r="BW923" s="3">
        <f t="shared" si="374"/>
        <v>0</v>
      </c>
      <c r="BX923" s="3">
        <f t="shared" si="364"/>
        <v>0</v>
      </c>
      <c r="BY923" s="3">
        <f t="shared" si="375"/>
        <v>1387322.0166</v>
      </c>
    </row>
    <row r="924" spans="1:77" x14ac:dyDescent="0.25">
      <c r="A924">
        <v>166904</v>
      </c>
      <c r="B924" t="s">
        <v>978</v>
      </c>
      <c r="C924" s="37">
        <v>42779.493055555555</v>
      </c>
      <c r="D924" s="5" t="s">
        <v>75</v>
      </c>
      <c r="E924" s="2">
        <v>1318.1120000000001</v>
      </c>
      <c r="F924" s="2">
        <v>107.5</v>
      </c>
      <c r="G924" s="2">
        <v>53.826999999999998</v>
      </c>
      <c r="H924" s="2">
        <v>0</v>
      </c>
      <c r="I924" s="2">
        <v>0</v>
      </c>
      <c r="J924" s="2">
        <v>0</v>
      </c>
      <c r="K924" s="2">
        <v>0</v>
      </c>
      <c r="L924" s="2">
        <v>138.40799999999999</v>
      </c>
      <c r="M924" s="2">
        <v>67</v>
      </c>
      <c r="N924" s="2">
        <v>1097</v>
      </c>
      <c r="O924" s="2">
        <v>0.59599999999999997</v>
      </c>
      <c r="P924" s="2">
        <v>74.241</v>
      </c>
      <c r="Q924" s="2">
        <v>0</v>
      </c>
      <c r="R924" s="3">
        <v>119653</v>
      </c>
      <c r="S924" s="3">
        <v>0</v>
      </c>
      <c r="T924" s="3">
        <v>-9858</v>
      </c>
      <c r="U924" s="3">
        <v>-381</v>
      </c>
      <c r="V924" s="3">
        <v>0</v>
      </c>
      <c r="W924" s="3">
        <v>167792</v>
      </c>
      <c r="X924" s="3">
        <v>44040</v>
      </c>
      <c r="Y924" s="4">
        <v>1</v>
      </c>
      <c r="Z924" s="4">
        <v>1.08</v>
      </c>
      <c r="AA924" s="5" t="s">
        <v>75</v>
      </c>
      <c r="AB924" s="3">
        <v>1275174</v>
      </c>
      <c r="AC924" s="3">
        <v>5289984</v>
      </c>
      <c r="AD924" s="2">
        <v>2256.6900203</v>
      </c>
      <c r="AE924" s="3">
        <v>622201945</v>
      </c>
      <c r="AF924" s="3">
        <v>9272688</v>
      </c>
      <c r="AG924" s="3">
        <v>0</v>
      </c>
      <c r="AH924" s="3">
        <v>9643596</v>
      </c>
      <c r="AI924" s="4">
        <v>1.04</v>
      </c>
      <c r="AJ924" s="3">
        <v>877276031</v>
      </c>
      <c r="AK924" s="3">
        <v>566726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5140</v>
      </c>
      <c r="AR924" s="3">
        <v>5432</v>
      </c>
      <c r="AS924" s="3">
        <v>11595301</v>
      </c>
      <c r="AT924" s="2">
        <v>2142.7800000000002</v>
      </c>
      <c r="AU924" s="2">
        <v>2142.7800000000002</v>
      </c>
      <c r="AV924" s="5" t="s">
        <v>1787</v>
      </c>
      <c r="AW924" s="3">
        <v>0</v>
      </c>
      <c r="AX924" s="3">
        <v>0</v>
      </c>
      <c r="AY924" s="3">
        <v>0</v>
      </c>
      <c r="AZ924" s="3">
        <v>0</v>
      </c>
      <c r="BA924" s="3">
        <f t="shared" si="365"/>
        <v>5932</v>
      </c>
      <c r="BB924" s="3">
        <f t="shared" si="351"/>
        <v>5140</v>
      </c>
      <c r="BC924" s="3">
        <f t="shared" si="352"/>
        <v>5432</v>
      </c>
      <c r="BD924" s="3">
        <f t="shared" si="353"/>
        <v>5932</v>
      </c>
      <c r="BE924" s="3">
        <f t="shared" si="354"/>
        <v>11595301.598720001</v>
      </c>
      <c r="BF924" s="3">
        <f t="shared" si="366"/>
        <v>11317714.598720001</v>
      </c>
      <c r="BG924" s="2">
        <f t="shared" si="355"/>
        <v>2142.7081256781375</v>
      </c>
      <c r="BH924" s="6">
        <f t="shared" si="356"/>
        <v>1.4999999999999999E-2</v>
      </c>
      <c r="BI924" s="3">
        <f t="shared" si="367"/>
        <v>5666836.1048613321</v>
      </c>
      <c r="BJ924" s="3">
        <f t="shared" si="357"/>
        <v>1101351976.5985627</v>
      </c>
      <c r="BK924" s="3">
        <f t="shared" si="368"/>
        <v>0</v>
      </c>
      <c r="BL924" s="3">
        <f t="shared" si="369"/>
        <v>0</v>
      </c>
      <c r="BM924" s="3">
        <f t="shared" si="358"/>
        <v>0</v>
      </c>
      <c r="BN924" s="3">
        <f t="shared" si="359"/>
        <v>0</v>
      </c>
      <c r="BO924" s="3">
        <f t="shared" si="370"/>
        <v>0</v>
      </c>
      <c r="BP924" s="3">
        <f t="shared" si="371"/>
        <v>0</v>
      </c>
      <c r="BQ924" s="3">
        <f t="shared" si="360"/>
        <v>684595246.15416491</v>
      </c>
      <c r="BR924" s="3">
        <f t="shared" si="372"/>
        <v>192680784.84583509</v>
      </c>
      <c r="BS924" s="3">
        <f t="shared" si="373"/>
        <v>0</v>
      </c>
      <c r="BT924" s="3">
        <f t="shared" si="361"/>
        <v>0</v>
      </c>
      <c r="BU924" s="3">
        <f t="shared" si="362"/>
        <v>0</v>
      </c>
      <c r="BV924" s="3">
        <f t="shared" si="363"/>
        <v>0</v>
      </c>
      <c r="BW924" s="3">
        <f t="shared" si="374"/>
        <v>0</v>
      </c>
      <c r="BX924" s="3">
        <f t="shared" si="364"/>
        <v>0</v>
      </c>
      <c r="BY924" s="3">
        <f t="shared" si="375"/>
        <v>2822541.2887200005</v>
      </c>
    </row>
    <row r="925" spans="1:77" x14ac:dyDescent="0.25">
      <c r="A925">
        <v>69901</v>
      </c>
      <c r="B925" t="s">
        <v>979</v>
      </c>
      <c r="C925" s="37">
        <v>42779.493055555555</v>
      </c>
      <c r="D925" s="5" t="s">
        <v>75</v>
      </c>
      <c r="E925" s="2">
        <v>208.91300000000001</v>
      </c>
      <c r="F925" s="2">
        <v>24.8</v>
      </c>
      <c r="G925" s="2">
        <v>0.81799999999999995</v>
      </c>
      <c r="H925" s="2">
        <v>0</v>
      </c>
      <c r="I925" s="2">
        <v>0</v>
      </c>
      <c r="J925" s="2">
        <v>0</v>
      </c>
      <c r="K925" s="2">
        <v>0</v>
      </c>
      <c r="L925" s="2">
        <v>19.030999999999999</v>
      </c>
      <c r="M925" s="2">
        <v>11.800999999999901</v>
      </c>
      <c r="N925" s="2">
        <v>197.042</v>
      </c>
      <c r="O925" s="2">
        <v>0</v>
      </c>
      <c r="P925" s="2">
        <v>12.13</v>
      </c>
      <c r="Q925" s="2">
        <v>0</v>
      </c>
      <c r="R925" s="3">
        <v>17412</v>
      </c>
      <c r="S925" s="3">
        <v>0</v>
      </c>
      <c r="T925" s="3">
        <v>0</v>
      </c>
      <c r="U925" s="3">
        <v>0</v>
      </c>
      <c r="V925" s="3">
        <v>0</v>
      </c>
      <c r="W925" s="3">
        <v>37663</v>
      </c>
      <c r="X925" s="3">
        <v>10324</v>
      </c>
      <c r="Y925" s="4">
        <v>1</v>
      </c>
      <c r="Z925" s="4">
        <v>1.0900000000000001</v>
      </c>
      <c r="AA925" s="5" t="s">
        <v>76</v>
      </c>
      <c r="AB925" s="3">
        <v>11353</v>
      </c>
      <c r="AC925" s="3">
        <v>2111238</v>
      </c>
      <c r="AD925" s="2">
        <v>861.94755310000005</v>
      </c>
      <c r="AE925" s="3">
        <v>102729157</v>
      </c>
      <c r="AF925" s="3">
        <v>3012851</v>
      </c>
      <c r="AG925" s="3">
        <v>0</v>
      </c>
      <c r="AH925" s="3">
        <v>3133365</v>
      </c>
      <c r="AI925" s="4">
        <v>1.04</v>
      </c>
      <c r="AJ925" s="3">
        <v>293106741</v>
      </c>
      <c r="AK925" s="3">
        <v>95964</v>
      </c>
      <c r="AL925" s="3">
        <v>0</v>
      </c>
      <c r="AM925" s="3">
        <v>0</v>
      </c>
      <c r="AN925" s="3">
        <v>222967</v>
      </c>
      <c r="AO925" s="3">
        <v>0</v>
      </c>
      <c r="AP925" s="3">
        <v>0</v>
      </c>
      <c r="AQ925" s="3">
        <v>5140</v>
      </c>
      <c r="AR925" s="3">
        <v>5468</v>
      </c>
      <c r="AS925" s="3">
        <v>2628310</v>
      </c>
      <c r="AT925" s="2">
        <v>485.61399999999998</v>
      </c>
      <c r="AU925" s="2">
        <v>537.37599999999998</v>
      </c>
      <c r="AV925" s="5" t="s">
        <v>1487</v>
      </c>
      <c r="AW925" s="3">
        <v>140250</v>
      </c>
      <c r="AX925" s="3">
        <v>0</v>
      </c>
      <c r="AY925" s="3">
        <v>2630</v>
      </c>
      <c r="AZ925" s="3">
        <v>0</v>
      </c>
      <c r="BA925" s="3">
        <f t="shared" si="365"/>
        <v>8511</v>
      </c>
      <c r="BB925" s="3">
        <f t="shared" si="351"/>
        <v>5140</v>
      </c>
      <c r="BC925" s="3">
        <f t="shared" si="352"/>
        <v>5468</v>
      </c>
      <c r="BD925" s="3">
        <f t="shared" si="353"/>
        <v>8511</v>
      </c>
      <c r="BE925" s="3">
        <f t="shared" si="354"/>
        <v>2628309.2088700007</v>
      </c>
      <c r="BF925" s="3">
        <f t="shared" si="366"/>
        <v>2573234.2088700007</v>
      </c>
      <c r="BG925" s="2">
        <f t="shared" si="355"/>
        <v>485.61400905752618</v>
      </c>
      <c r="BH925" s="6">
        <f t="shared" si="356"/>
        <v>1.4999999999999999E-2</v>
      </c>
      <c r="BI925" s="3">
        <f t="shared" si="367"/>
        <v>1099885.9347115594</v>
      </c>
      <c r="BJ925" s="3">
        <f t="shared" si="357"/>
        <v>249605600.65556845</v>
      </c>
      <c r="BK925" s="3">
        <f t="shared" si="368"/>
        <v>43501140.344431549</v>
      </c>
      <c r="BL925" s="3">
        <f t="shared" si="369"/>
        <v>447149.23218999227</v>
      </c>
      <c r="BM925" s="3">
        <f t="shared" si="358"/>
        <v>5283.4179409063809</v>
      </c>
      <c r="BN925" s="3">
        <f t="shared" si="359"/>
        <v>2630</v>
      </c>
      <c r="BO925" s="3">
        <f t="shared" si="370"/>
        <v>31818.675083721817</v>
      </c>
      <c r="BP925" s="3">
        <f t="shared" si="371"/>
        <v>444519.23218999227</v>
      </c>
      <c r="BQ925" s="3">
        <f t="shared" si="360"/>
        <v>155153675.89387962</v>
      </c>
      <c r="BR925" s="3">
        <f t="shared" si="372"/>
        <v>137953065.10612038</v>
      </c>
      <c r="BS925" s="3">
        <f t="shared" si="373"/>
        <v>0</v>
      </c>
      <c r="BT925" s="3">
        <f t="shared" si="361"/>
        <v>0</v>
      </c>
      <c r="BU925" s="3">
        <f t="shared" si="362"/>
        <v>0</v>
      </c>
      <c r="BV925" s="3">
        <f t="shared" si="363"/>
        <v>0</v>
      </c>
      <c r="BW925" s="3">
        <f t="shared" si="374"/>
        <v>0</v>
      </c>
      <c r="BX925" s="3">
        <f t="shared" si="364"/>
        <v>444519.23218999227</v>
      </c>
      <c r="BY925" s="3">
        <f t="shared" si="375"/>
        <v>0</v>
      </c>
    </row>
    <row r="926" spans="1:77" x14ac:dyDescent="0.25">
      <c r="A926">
        <v>199901</v>
      </c>
      <c r="B926" t="s">
        <v>980</v>
      </c>
      <c r="C926" s="37">
        <v>42779.493055555555</v>
      </c>
      <c r="D926" s="5" t="s">
        <v>75</v>
      </c>
      <c r="E926" s="2">
        <v>13735.572</v>
      </c>
      <c r="F926" s="2">
        <v>1374.38</v>
      </c>
      <c r="G926" s="2">
        <v>14.586</v>
      </c>
      <c r="H926" s="2">
        <v>6.0000000000000001E-3</v>
      </c>
      <c r="I926" s="2">
        <v>0</v>
      </c>
      <c r="J926" s="2">
        <v>0</v>
      </c>
      <c r="K926" s="2">
        <v>0</v>
      </c>
      <c r="L926" s="2">
        <v>597.928</v>
      </c>
      <c r="M926" s="2">
        <v>738.702</v>
      </c>
      <c r="N926" s="2">
        <v>4385.9960000000001</v>
      </c>
      <c r="O926" s="2">
        <v>0.98899999999999999</v>
      </c>
      <c r="P926" s="2">
        <v>981.77099999999996</v>
      </c>
      <c r="Q926" s="2">
        <v>0</v>
      </c>
      <c r="R926" s="3">
        <v>1286442</v>
      </c>
      <c r="S926" s="3">
        <v>0</v>
      </c>
      <c r="T926" s="3">
        <v>-78826</v>
      </c>
      <c r="U926" s="3">
        <v>-3046</v>
      </c>
      <c r="V926" s="3">
        <v>0</v>
      </c>
      <c r="W926" s="3">
        <v>1171717</v>
      </c>
      <c r="X926" s="3">
        <v>551166</v>
      </c>
      <c r="Y926" s="4">
        <v>1</v>
      </c>
      <c r="Z926" s="4">
        <v>1.1299999999999999</v>
      </c>
      <c r="AA926" s="5" t="s">
        <v>75</v>
      </c>
      <c r="AB926" s="3">
        <v>2137880</v>
      </c>
      <c r="AC926" s="3">
        <v>12776367</v>
      </c>
      <c r="AD926" s="2">
        <v>5311.2443272</v>
      </c>
      <c r="AE926" s="3">
        <v>1077190337</v>
      </c>
      <c r="AF926" s="3">
        <v>75733369</v>
      </c>
      <c r="AG926" s="3">
        <v>0</v>
      </c>
      <c r="AH926" s="3">
        <v>78762704</v>
      </c>
      <c r="AI926" s="4">
        <v>1.04</v>
      </c>
      <c r="AJ926" s="3">
        <v>7014827568</v>
      </c>
      <c r="AK926" s="3">
        <v>5738198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5140</v>
      </c>
      <c r="AR926" s="3">
        <v>5614</v>
      </c>
      <c r="AS926" s="3">
        <v>97812194</v>
      </c>
      <c r="AT926" s="2">
        <v>17783.462</v>
      </c>
      <c r="AU926" s="2">
        <v>18168</v>
      </c>
      <c r="AV926" s="5" t="s">
        <v>1417</v>
      </c>
      <c r="AW926" s="3">
        <v>0</v>
      </c>
      <c r="AX926" s="3">
        <v>0</v>
      </c>
      <c r="AY926" s="3">
        <v>0</v>
      </c>
      <c r="AZ926" s="3">
        <v>0</v>
      </c>
      <c r="BA926" s="3">
        <f t="shared" si="365"/>
        <v>5614</v>
      </c>
      <c r="BB926" s="3">
        <f t="shared" si="351"/>
        <v>5140</v>
      </c>
      <c r="BC926" s="3">
        <f t="shared" si="352"/>
        <v>5614</v>
      </c>
      <c r="BD926" s="3">
        <f t="shared" si="353"/>
        <v>5614</v>
      </c>
      <c r="BE926" s="3">
        <f t="shared" si="354"/>
        <v>97812195.392020002</v>
      </c>
      <c r="BF926" s="3">
        <f t="shared" si="366"/>
        <v>95432862.392020002</v>
      </c>
      <c r="BG926" s="2">
        <f t="shared" si="355"/>
        <v>17782.894801694056</v>
      </c>
      <c r="BH926" s="6">
        <f t="shared" si="356"/>
        <v>1.4999999999999999E-2</v>
      </c>
      <c r="BI926" s="3">
        <f t="shared" si="367"/>
        <v>44197084.413810544</v>
      </c>
      <c r="BJ926" s="3">
        <f t="shared" si="357"/>
        <v>9140407928.0707455</v>
      </c>
      <c r="BK926" s="3">
        <f t="shared" si="368"/>
        <v>0</v>
      </c>
      <c r="BL926" s="3">
        <f t="shared" si="369"/>
        <v>0</v>
      </c>
      <c r="BM926" s="3">
        <f t="shared" si="358"/>
        <v>0</v>
      </c>
      <c r="BN926" s="3">
        <f t="shared" si="359"/>
        <v>0</v>
      </c>
      <c r="BO926" s="3">
        <f t="shared" si="370"/>
        <v>0</v>
      </c>
      <c r="BP926" s="3">
        <f t="shared" si="371"/>
        <v>0</v>
      </c>
      <c r="BQ926" s="3">
        <f t="shared" si="360"/>
        <v>5681634889.1412506</v>
      </c>
      <c r="BR926" s="3">
        <f t="shared" si="372"/>
        <v>1333192678.8587494</v>
      </c>
      <c r="BS926" s="3">
        <f t="shared" si="373"/>
        <v>0</v>
      </c>
      <c r="BT926" s="3">
        <f t="shared" si="361"/>
        <v>0</v>
      </c>
      <c r="BU926" s="3">
        <f t="shared" si="362"/>
        <v>0</v>
      </c>
      <c r="BV926" s="3">
        <f t="shared" si="363"/>
        <v>0</v>
      </c>
      <c r="BW926" s="3">
        <f t="shared" si="374"/>
        <v>0</v>
      </c>
      <c r="BX926" s="3">
        <f t="shared" si="364"/>
        <v>0</v>
      </c>
      <c r="BY926" s="3">
        <f t="shared" si="375"/>
        <v>27663919.712019995</v>
      </c>
    </row>
    <row r="927" spans="1:77" x14ac:dyDescent="0.25">
      <c r="A927">
        <v>14907</v>
      </c>
      <c r="B927" t="s">
        <v>981</v>
      </c>
      <c r="C927" s="37">
        <v>42779.493055555555</v>
      </c>
      <c r="D927" s="5" t="s">
        <v>75</v>
      </c>
      <c r="E927" s="2">
        <v>753.47</v>
      </c>
      <c r="F927" s="2">
        <v>44.19</v>
      </c>
      <c r="G927" s="2">
        <v>14.9</v>
      </c>
      <c r="H927" s="2">
        <v>0</v>
      </c>
      <c r="I927" s="2">
        <v>0</v>
      </c>
      <c r="J927" s="2">
        <v>0</v>
      </c>
      <c r="K927" s="2">
        <v>0</v>
      </c>
      <c r="L927" s="2">
        <v>58.2</v>
      </c>
      <c r="M927" s="2">
        <v>41.305</v>
      </c>
      <c r="N927" s="2">
        <v>445.8</v>
      </c>
      <c r="O927" s="2">
        <v>0</v>
      </c>
      <c r="P927" s="2">
        <v>29.2</v>
      </c>
      <c r="Q927" s="2">
        <v>0</v>
      </c>
      <c r="R927" s="3">
        <v>82500</v>
      </c>
      <c r="S927" s="3">
        <v>0</v>
      </c>
      <c r="T927" s="3">
        <v>-1817</v>
      </c>
      <c r="U927" s="3">
        <v>-71</v>
      </c>
      <c r="V927" s="3">
        <v>0</v>
      </c>
      <c r="W927" s="3">
        <v>139721</v>
      </c>
      <c r="X927" s="3">
        <v>18519</v>
      </c>
      <c r="Y927" s="4">
        <v>0.98329999999999995</v>
      </c>
      <c r="Z927" s="4">
        <v>1.05</v>
      </c>
      <c r="AA927" s="5" t="s">
        <v>75</v>
      </c>
      <c r="AB927" s="3">
        <v>102989</v>
      </c>
      <c r="AC927" s="3">
        <v>2744758</v>
      </c>
      <c r="AD927" s="2">
        <v>1098.0424274</v>
      </c>
      <c r="AE927" s="3">
        <v>63522642</v>
      </c>
      <c r="AF927" s="3">
        <v>1710991</v>
      </c>
      <c r="AG927" s="3">
        <v>0</v>
      </c>
      <c r="AH927" s="3">
        <v>1809652</v>
      </c>
      <c r="AI927" s="4">
        <v>1.04</v>
      </c>
      <c r="AJ927" s="3">
        <v>161620667</v>
      </c>
      <c r="AK927" s="3">
        <v>327871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5054</v>
      </c>
      <c r="AR927" s="3">
        <v>5234</v>
      </c>
      <c r="AS927" s="3">
        <v>6496736</v>
      </c>
      <c r="AT927" s="2">
        <v>1220.4939999999999</v>
      </c>
      <c r="AV927" s="5" t="s">
        <v>1312</v>
      </c>
      <c r="AX927" s="3">
        <v>0</v>
      </c>
      <c r="AZ927" s="3">
        <v>0</v>
      </c>
      <c r="BA927" s="3">
        <f t="shared" si="365"/>
        <v>6342</v>
      </c>
      <c r="BB927" s="3">
        <f t="shared" si="351"/>
        <v>5054</v>
      </c>
      <c r="BC927" s="3">
        <f t="shared" si="352"/>
        <v>5234</v>
      </c>
      <c r="BD927" s="3">
        <f t="shared" si="353"/>
        <v>6342</v>
      </c>
      <c r="BE927" s="3">
        <f t="shared" si="354"/>
        <v>6496735.1572000002</v>
      </c>
      <c r="BF927" s="3">
        <f t="shared" si="366"/>
        <v>6276331.1572000002</v>
      </c>
      <c r="BG927" s="2">
        <f t="shared" si="355"/>
        <v>1220.5001978871519</v>
      </c>
      <c r="BH927" s="6">
        <f t="shared" si="356"/>
        <v>1.4999999999999999E-2</v>
      </c>
      <c r="BI927" s="3">
        <f t="shared" si="367"/>
        <v>2837467.3241870017</v>
      </c>
      <c r="BJ927" s="3">
        <f t="shared" si="357"/>
        <v>627337101.71399605</v>
      </c>
      <c r="BK927" s="3">
        <f t="shared" si="368"/>
        <v>0</v>
      </c>
      <c r="BL927" s="3">
        <f t="shared" si="369"/>
        <v>0</v>
      </c>
      <c r="BM927" s="3">
        <f t="shared" si="358"/>
        <v>0</v>
      </c>
      <c r="BN927" s="3">
        <f t="shared" si="359"/>
        <v>0</v>
      </c>
      <c r="BO927" s="3">
        <f t="shared" si="370"/>
        <v>0</v>
      </c>
      <c r="BP927" s="3">
        <f t="shared" si="371"/>
        <v>0</v>
      </c>
      <c r="BQ927" s="3">
        <f t="shared" si="360"/>
        <v>389949813.22494501</v>
      </c>
      <c r="BR927" s="3">
        <f t="shared" si="372"/>
        <v>0</v>
      </c>
      <c r="BS927" s="3">
        <f t="shared" si="373"/>
        <v>0</v>
      </c>
      <c r="BT927" s="3">
        <f t="shared" si="361"/>
        <v>0</v>
      </c>
      <c r="BU927" s="3">
        <f t="shared" si="362"/>
        <v>0</v>
      </c>
      <c r="BV927" s="3">
        <f t="shared" si="363"/>
        <v>0</v>
      </c>
      <c r="BW927" s="3">
        <f t="shared" si="374"/>
        <v>0</v>
      </c>
      <c r="BX927" s="3">
        <f t="shared" si="364"/>
        <v>0</v>
      </c>
      <c r="BY927" s="3">
        <f t="shared" si="375"/>
        <v>4907519.1385890003</v>
      </c>
    </row>
    <row r="928" spans="1:77" x14ac:dyDescent="0.25">
      <c r="A928">
        <v>214903</v>
      </c>
      <c r="B928" t="s">
        <v>982</v>
      </c>
      <c r="C928" s="37">
        <v>42779.493055555555</v>
      </c>
      <c r="D928" s="5" t="s">
        <v>75</v>
      </c>
      <c r="E928" s="2">
        <v>5564.7</v>
      </c>
      <c r="F928" s="2">
        <v>253.75</v>
      </c>
      <c r="G928" s="2">
        <v>52</v>
      </c>
      <c r="H928" s="2">
        <v>0</v>
      </c>
      <c r="I928" s="2">
        <v>0</v>
      </c>
      <c r="J928" s="2">
        <v>0</v>
      </c>
      <c r="K928" s="2">
        <v>0</v>
      </c>
      <c r="L928" s="2">
        <v>315</v>
      </c>
      <c r="M928" s="2">
        <v>298</v>
      </c>
      <c r="N928" s="2">
        <v>6250</v>
      </c>
      <c r="O928" s="2">
        <v>0</v>
      </c>
      <c r="P928" s="2">
        <v>4210</v>
      </c>
      <c r="Q928" s="2">
        <v>0</v>
      </c>
      <c r="R928" s="3">
        <v>446875</v>
      </c>
      <c r="S928" s="3">
        <v>0</v>
      </c>
      <c r="T928" s="3">
        <v>-5336</v>
      </c>
      <c r="U928" s="3">
        <v>-207</v>
      </c>
      <c r="V928" s="3">
        <v>0</v>
      </c>
      <c r="W928" s="3">
        <v>536345</v>
      </c>
      <c r="X928" s="3">
        <v>2471270</v>
      </c>
      <c r="Y928" s="4">
        <v>1</v>
      </c>
      <c r="Z928" s="4">
        <v>1.2</v>
      </c>
      <c r="AA928" s="5" t="s">
        <v>76</v>
      </c>
      <c r="AB928" s="3">
        <v>108586</v>
      </c>
      <c r="AC928" s="3">
        <v>17127465</v>
      </c>
      <c r="AD928" s="2">
        <v>7022.7772593</v>
      </c>
      <c r="AE928" s="3">
        <v>165533480</v>
      </c>
      <c r="AF928" s="3">
        <v>3292397</v>
      </c>
      <c r="AG928" s="3">
        <v>362163</v>
      </c>
      <c r="AH928" s="3">
        <v>3852104</v>
      </c>
      <c r="AI928" s="4">
        <v>1.17</v>
      </c>
      <c r="AJ928" s="3">
        <v>474849918</v>
      </c>
      <c r="AK928" s="3">
        <v>2346433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5140</v>
      </c>
      <c r="AR928" s="3">
        <v>5870</v>
      </c>
      <c r="AS928" s="3">
        <v>47982642</v>
      </c>
      <c r="AT928" s="2">
        <v>8576.2970000000005</v>
      </c>
      <c r="AV928" s="5" t="s">
        <v>1467</v>
      </c>
      <c r="BA928" s="3">
        <f t="shared" si="365"/>
        <v>5870</v>
      </c>
      <c r="BB928" s="3">
        <f t="shared" si="351"/>
        <v>5140</v>
      </c>
      <c r="BC928" s="3">
        <f t="shared" si="352"/>
        <v>5870</v>
      </c>
      <c r="BD928" s="3">
        <f t="shared" si="353"/>
        <v>5870</v>
      </c>
      <c r="BE928" s="3">
        <f t="shared" si="354"/>
        <v>47982641.199999996</v>
      </c>
      <c r="BF928" s="3">
        <f t="shared" si="366"/>
        <v>47004757.199999996</v>
      </c>
      <c r="BG928" s="2">
        <f t="shared" si="355"/>
        <v>8576.2595664163218</v>
      </c>
      <c r="BH928" s="6">
        <f t="shared" si="356"/>
        <v>1.4999999999999999E-2</v>
      </c>
      <c r="BI928" s="3">
        <f t="shared" si="367"/>
        <v>18702340.41513801</v>
      </c>
      <c r="BJ928" s="3">
        <f t="shared" si="357"/>
        <v>4408197417.137989</v>
      </c>
      <c r="BK928" s="3">
        <f t="shared" si="368"/>
        <v>0</v>
      </c>
      <c r="BL928" s="3">
        <f t="shared" si="369"/>
        <v>0</v>
      </c>
      <c r="BM928" s="3">
        <f t="shared" si="358"/>
        <v>0</v>
      </c>
      <c r="BN928" s="3">
        <f t="shared" si="359"/>
        <v>0</v>
      </c>
      <c r="BO928" s="3">
        <f t="shared" si="370"/>
        <v>0</v>
      </c>
      <c r="BP928" s="3">
        <f t="shared" si="371"/>
        <v>0</v>
      </c>
      <c r="BQ928" s="3">
        <f t="shared" si="360"/>
        <v>2740114931.470015</v>
      </c>
      <c r="BR928" s="3">
        <f t="shared" si="372"/>
        <v>0</v>
      </c>
      <c r="BS928" s="3">
        <f t="shared" si="373"/>
        <v>0</v>
      </c>
      <c r="BT928" s="3">
        <f t="shared" si="361"/>
        <v>0</v>
      </c>
      <c r="BU928" s="3">
        <f t="shared" si="362"/>
        <v>0</v>
      </c>
      <c r="BV928" s="3">
        <f t="shared" si="363"/>
        <v>0</v>
      </c>
      <c r="BW928" s="3">
        <f t="shared" si="374"/>
        <v>0</v>
      </c>
      <c r="BX928" s="3">
        <f t="shared" si="364"/>
        <v>0</v>
      </c>
      <c r="BY928" s="3">
        <f t="shared" si="375"/>
        <v>43234142.019999996</v>
      </c>
    </row>
    <row r="929" spans="1:77" x14ac:dyDescent="0.25">
      <c r="A929">
        <v>152908</v>
      </c>
      <c r="B929" t="s">
        <v>983</v>
      </c>
      <c r="C929" s="37">
        <v>42779.493055555555</v>
      </c>
      <c r="D929" s="5" t="s">
        <v>75</v>
      </c>
      <c r="E929" s="2">
        <v>844.00099999999998</v>
      </c>
      <c r="F929" s="2">
        <v>54.322000000000003</v>
      </c>
      <c r="G929" s="2">
        <v>28.529</v>
      </c>
      <c r="H929" s="2">
        <v>8.1989999999999998</v>
      </c>
      <c r="I929" s="2">
        <v>0</v>
      </c>
      <c r="J929" s="2">
        <v>0</v>
      </c>
      <c r="K929" s="2">
        <v>0</v>
      </c>
      <c r="L929" s="2">
        <v>107.81100000000001</v>
      </c>
      <c r="M929" s="2">
        <v>41.167000000000002</v>
      </c>
      <c r="N929" s="2">
        <v>836.93100000000004</v>
      </c>
      <c r="O929" s="2">
        <v>0.41899999999999998</v>
      </c>
      <c r="P929" s="2">
        <v>34.226999999999997</v>
      </c>
      <c r="Q929" s="2">
        <v>0</v>
      </c>
      <c r="R929" s="3">
        <v>72055</v>
      </c>
      <c r="S929" s="3">
        <v>0</v>
      </c>
      <c r="T929" s="3">
        <v>-2426</v>
      </c>
      <c r="U929" s="3">
        <v>-94</v>
      </c>
      <c r="V929" s="3">
        <v>0</v>
      </c>
      <c r="W929" s="3">
        <v>169239</v>
      </c>
      <c r="X929" s="3">
        <v>21659</v>
      </c>
      <c r="Y929" s="4">
        <v>1</v>
      </c>
      <c r="Z929" s="4">
        <v>1.05</v>
      </c>
      <c r="AA929" s="5" t="s">
        <v>75</v>
      </c>
      <c r="AB929" s="3">
        <v>468558</v>
      </c>
      <c r="AC929" s="3">
        <v>4219109</v>
      </c>
      <c r="AD929" s="2">
        <v>1681.1240451000001</v>
      </c>
      <c r="AE929" s="3">
        <v>101206733</v>
      </c>
      <c r="AF929" s="3">
        <v>2298356</v>
      </c>
      <c r="AG929" s="3">
        <v>252820</v>
      </c>
      <c r="AH929" s="3">
        <v>2689077</v>
      </c>
      <c r="AI929" s="4">
        <v>1.17</v>
      </c>
      <c r="AJ929" s="3">
        <v>215821928</v>
      </c>
      <c r="AK929" s="3">
        <v>396782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5140</v>
      </c>
      <c r="AR929" s="3">
        <v>5322</v>
      </c>
      <c r="AS929" s="3">
        <v>8369020</v>
      </c>
      <c r="AT929" s="2">
        <v>1554.7139999999999</v>
      </c>
      <c r="AV929" s="5" t="s">
        <v>1751</v>
      </c>
      <c r="BA929" s="3">
        <f t="shared" si="365"/>
        <v>6328</v>
      </c>
      <c r="BB929" s="3">
        <f t="shared" si="351"/>
        <v>5140</v>
      </c>
      <c r="BC929" s="3">
        <f t="shared" si="352"/>
        <v>5322</v>
      </c>
      <c r="BD929" s="3">
        <f t="shared" si="353"/>
        <v>6328</v>
      </c>
      <c r="BE929" s="3">
        <f t="shared" si="354"/>
        <v>8369016.7494400013</v>
      </c>
      <c r="BF929" s="3">
        <f t="shared" si="366"/>
        <v>8130148.7494400013</v>
      </c>
      <c r="BG929" s="2">
        <f t="shared" si="355"/>
        <v>1554.6950733948008</v>
      </c>
      <c r="BH929" s="6">
        <f t="shared" si="356"/>
        <v>1.4999999999999999E-2</v>
      </c>
      <c r="BI929" s="3">
        <f t="shared" si="367"/>
        <v>3938348.8976024268</v>
      </c>
      <c r="BJ929" s="3">
        <f t="shared" si="357"/>
        <v>799113267.72492766</v>
      </c>
      <c r="BK929" s="3">
        <f t="shared" si="368"/>
        <v>0</v>
      </c>
      <c r="BL929" s="3">
        <f t="shared" si="369"/>
        <v>0</v>
      </c>
      <c r="BM929" s="3">
        <f t="shared" si="358"/>
        <v>0</v>
      </c>
      <c r="BN929" s="3">
        <f t="shared" si="359"/>
        <v>0</v>
      </c>
      <c r="BO929" s="3">
        <f t="shared" si="370"/>
        <v>0</v>
      </c>
      <c r="BP929" s="3">
        <f t="shared" si="371"/>
        <v>0</v>
      </c>
      <c r="BQ929" s="3">
        <f t="shared" si="360"/>
        <v>496725075.94963884</v>
      </c>
      <c r="BR929" s="3">
        <f t="shared" si="372"/>
        <v>0</v>
      </c>
      <c r="BS929" s="3">
        <f t="shared" si="373"/>
        <v>0</v>
      </c>
      <c r="BT929" s="3">
        <f t="shared" si="361"/>
        <v>0</v>
      </c>
      <c r="BU929" s="3">
        <f t="shared" si="362"/>
        <v>0</v>
      </c>
      <c r="BV929" s="3">
        <f t="shared" si="363"/>
        <v>0</v>
      </c>
      <c r="BW929" s="3">
        <f t="shared" si="374"/>
        <v>0</v>
      </c>
      <c r="BX929" s="3">
        <f t="shared" si="364"/>
        <v>0</v>
      </c>
      <c r="BY929" s="3">
        <f t="shared" si="375"/>
        <v>6210797.469440002</v>
      </c>
    </row>
    <row r="930" spans="1:77" x14ac:dyDescent="0.25">
      <c r="A930">
        <v>110905</v>
      </c>
      <c r="B930" t="s">
        <v>984</v>
      </c>
      <c r="C930" s="37">
        <v>42779.493055555555</v>
      </c>
      <c r="D930" s="5" t="s">
        <v>75</v>
      </c>
      <c r="E930" s="2">
        <v>258.10399999999998</v>
      </c>
      <c r="F930" s="2">
        <v>33.134</v>
      </c>
      <c r="G930" s="2">
        <v>1.4430000000000001</v>
      </c>
      <c r="H930" s="2">
        <v>0</v>
      </c>
      <c r="I930" s="2">
        <v>0</v>
      </c>
      <c r="J930" s="2">
        <v>0</v>
      </c>
      <c r="K930" s="2">
        <v>0</v>
      </c>
      <c r="L930" s="2">
        <v>32.067999999999998</v>
      </c>
      <c r="M930" s="2">
        <v>15.027999999999899</v>
      </c>
      <c r="N930" s="2">
        <v>155</v>
      </c>
      <c r="O930" s="2">
        <v>0</v>
      </c>
      <c r="P930" s="2">
        <v>5.5890000000000004</v>
      </c>
      <c r="Q930" s="2">
        <v>0</v>
      </c>
      <c r="R930" s="3">
        <v>29667</v>
      </c>
      <c r="S930" s="3">
        <v>0</v>
      </c>
      <c r="T930" s="3">
        <v>-1052</v>
      </c>
      <c r="U930" s="3">
        <v>-41</v>
      </c>
      <c r="V930" s="3">
        <v>0</v>
      </c>
      <c r="W930" s="3">
        <v>29192</v>
      </c>
      <c r="X930" s="3">
        <v>4027</v>
      </c>
      <c r="Y930" s="4">
        <v>1</v>
      </c>
      <c r="Z930" s="4">
        <v>1.07</v>
      </c>
      <c r="AA930" s="5" t="s">
        <v>75</v>
      </c>
      <c r="AB930" s="3">
        <v>150688</v>
      </c>
      <c r="AC930" s="3">
        <v>1053326</v>
      </c>
      <c r="AD930" s="2">
        <v>472.59714650000001</v>
      </c>
      <c r="AE930" s="3">
        <v>39761521</v>
      </c>
      <c r="AF930" s="3">
        <v>991266</v>
      </c>
      <c r="AG930" s="3">
        <v>109039</v>
      </c>
      <c r="AH930" s="3">
        <v>1159781</v>
      </c>
      <c r="AI930" s="4">
        <v>1.17</v>
      </c>
      <c r="AJ930" s="3">
        <v>93603584</v>
      </c>
      <c r="AK930" s="3">
        <v>126012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5140</v>
      </c>
      <c r="AR930" s="3">
        <v>5395</v>
      </c>
      <c r="AS930" s="3">
        <v>2719863</v>
      </c>
      <c r="AT930" s="2">
        <v>505.678</v>
      </c>
      <c r="AV930" s="5" t="s">
        <v>1633</v>
      </c>
      <c r="BA930" s="3">
        <f t="shared" si="365"/>
        <v>7205</v>
      </c>
      <c r="BB930" s="3">
        <f t="shared" si="351"/>
        <v>5140</v>
      </c>
      <c r="BC930" s="3">
        <f t="shared" si="352"/>
        <v>5395</v>
      </c>
      <c r="BD930" s="3">
        <f t="shared" si="353"/>
        <v>7205</v>
      </c>
      <c r="BE930" s="3">
        <f t="shared" si="354"/>
        <v>2719864.7888000002</v>
      </c>
      <c r="BF930" s="3">
        <f t="shared" si="366"/>
        <v>2662057.7888000002</v>
      </c>
      <c r="BG930" s="2">
        <f t="shared" si="355"/>
        <v>505.67031018431106</v>
      </c>
      <c r="BH930" s="6">
        <f t="shared" si="356"/>
        <v>1.4999999999999999E-2</v>
      </c>
      <c r="BI930" s="3">
        <f t="shared" si="367"/>
        <v>1162260.9770063332</v>
      </c>
      <c r="BJ930" s="3">
        <f t="shared" si="357"/>
        <v>259914539.43473589</v>
      </c>
      <c r="BK930" s="3">
        <f t="shared" si="368"/>
        <v>0</v>
      </c>
      <c r="BL930" s="3">
        <f t="shared" si="369"/>
        <v>0</v>
      </c>
      <c r="BM930" s="3">
        <f t="shared" si="358"/>
        <v>0</v>
      </c>
      <c r="BN930" s="3">
        <f t="shared" si="359"/>
        <v>0</v>
      </c>
      <c r="BO930" s="3">
        <f t="shared" si="370"/>
        <v>0</v>
      </c>
      <c r="BP930" s="3">
        <f t="shared" si="371"/>
        <v>0</v>
      </c>
      <c r="BQ930" s="3">
        <f t="shared" si="360"/>
        <v>161561664.10388738</v>
      </c>
      <c r="BR930" s="3">
        <f t="shared" si="372"/>
        <v>0</v>
      </c>
      <c r="BS930" s="3">
        <f t="shared" si="373"/>
        <v>0</v>
      </c>
      <c r="BT930" s="3">
        <f t="shared" si="361"/>
        <v>0</v>
      </c>
      <c r="BU930" s="3">
        <f t="shared" si="362"/>
        <v>0</v>
      </c>
      <c r="BV930" s="3">
        <f t="shared" si="363"/>
        <v>0</v>
      </c>
      <c r="BW930" s="3">
        <f t="shared" si="374"/>
        <v>0</v>
      </c>
      <c r="BX930" s="3">
        <f t="shared" si="364"/>
        <v>0</v>
      </c>
      <c r="BY930" s="3">
        <f t="shared" si="375"/>
        <v>1783828.9488000004</v>
      </c>
    </row>
    <row r="931" spans="1:77" x14ac:dyDescent="0.25">
      <c r="A931">
        <v>177901</v>
      </c>
      <c r="B931" t="s">
        <v>985</v>
      </c>
      <c r="C931" s="37">
        <v>42779.493055555555</v>
      </c>
      <c r="D931" s="5" t="s">
        <v>75</v>
      </c>
      <c r="E931" s="2">
        <v>588.99699999999996</v>
      </c>
      <c r="F931" s="2">
        <v>10.875</v>
      </c>
      <c r="G931" s="2">
        <v>16.196999999999999</v>
      </c>
      <c r="H931" s="2">
        <v>0</v>
      </c>
      <c r="I931" s="2">
        <v>0</v>
      </c>
      <c r="J931" s="2">
        <v>0</v>
      </c>
      <c r="K931" s="2">
        <v>0</v>
      </c>
      <c r="L931" s="2">
        <v>31.646000000000001</v>
      </c>
      <c r="M931" s="2">
        <v>31.196000000000002</v>
      </c>
      <c r="N931" s="2">
        <v>396.36900000000003</v>
      </c>
      <c r="O931" s="2">
        <v>0.26100000000000001</v>
      </c>
      <c r="P931" s="2">
        <v>60.456000000000003</v>
      </c>
      <c r="Q931" s="2">
        <v>0</v>
      </c>
      <c r="R931" s="3">
        <v>40456</v>
      </c>
      <c r="S931" s="3">
        <v>0</v>
      </c>
      <c r="T931" s="3">
        <v>-1588</v>
      </c>
      <c r="U931" s="3">
        <v>-62</v>
      </c>
      <c r="V931" s="3">
        <v>0</v>
      </c>
      <c r="W931" s="3">
        <v>30289</v>
      </c>
      <c r="X931" s="3">
        <v>40306</v>
      </c>
      <c r="Y931" s="4">
        <v>1</v>
      </c>
      <c r="Z931" s="4">
        <v>1.05</v>
      </c>
      <c r="AA931" s="5" t="s">
        <v>75</v>
      </c>
      <c r="AB931" s="3">
        <v>142161</v>
      </c>
      <c r="AC931" s="3">
        <v>1623670</v>
      </c>
      <c r="AD931" s="2">
        <v>683.00783160000003</v>
      </c>
      <c r="AE931" s="3">
        <v>43822092</v>
      </c>
      <c r="AF931" s="3">
        <v>1492666</v>
      </c>
      <c r="AG931" s="3">
        <v>164193</v>
      </c>
      <c r="AH931" s="3">
        <v>1746419</v>
      </c>
      <c r="AI931" s="4">
        <v>1.17</v>
      </c>
      <c r="AJ931" s="3">
        <v>141252540</v>
      </c>
      <c r="AK931" s="3">
        <v>211011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5140</v>
      </c>
      <c r="AR931" s="3">
        <v>5322</v>
      </c>
      <c r="AS931" s="3">
        <v>5070030</v>
      </c>
      <c r="AT931" s="2">
        <v>956.30799999999999</v>
      </c>
      <c r="AV931" s="5" t="s">
        <v>1813</v>
      </c>
      <c r="BA931" s="3">
        <f t="shared" si="365"/>
        <v>6667</v>
      </c>
      <c r="BB931" s="3">
        <f t="shared" si="351"/>
        <v>5140</v>
      </c>
      <c r="BC931" s="3">
        <f t="shared" si="352"/>
        <v>5322</v>
      </c>
      <c r="BD931" s="3">
        <f t="shared" si="353"/>
        <v>6667</v>
      </c>
      <c r="BE931" s="3">
        <f t="shared" si="354"/>
        <v>5070029.9009099994</v>
      </c>
      <c r="BF931" s="3">
        <f t="shared" si="366"/>
        <v>5000872.9009099994</v>
      </c>
      <c r="BG931" s="2">
        <f t="shared" si="355"/>
        <v>956.29645918272604</v>
      </c>
      <c r="BH931" s="6">
        <f t="shared" si="356"/>
        <v>1.4999999999999999E-2</v>
      </c>
      <c r="BI931" s="3">
        <f t="shared" si="367"/>
        <v>2261373.4364409074</v>
      </c>
      <c r="BJ931" s="3">
        <f t="shared" si="357"/>
        <v>491536380.01992118</v>
      </c>
      <c r="BK931" s="3">
        <f t="shared" si="368"/>
        <v>0</v>
      </c>
      <c r="BL931" s="3">
        <f t="shared" si="369"/>
        <v>0</v>
      </c>
      <c r="BM931" s="3">
        <f t="shared" si="358"/>
        <v>0</v>
      </c>
      <c r="BN931" s="3">
        <f t="shared" si="359"/>
        <v>0</v>
      </c>
      <c r="BO931" s="3">
        <f t="shared" si="370"/>
        <v>0</v>
      </c>
      <c r="BP931" s="3">
        <f t="shared" si="371"/>
        <v>0</v>
      </c>
      <c r="BQ931" s="3">
        <f t="shared" si="360"/>
        <v>305536718.70888096</v>
      </c>
      <c r="BR931" s="3">
        <f t="shared" si="372"/>
        <v>0</v>
      </c>
      <c r="BS931" s="3">
        <f t="shared" si="373"/>
        <v>0</v>
      </c>
      <c r="BT931" s="3">
        <f t="shared" si="361"/>
        <v>0</v>
      </c>
      <c r="BU931" s="3">
        <f t="shared" si="362"/>
        <v>0</v>
      </c>
      <c r="BV931" s="3">
        <f t="shared" si="363"/>
        <v>0</v>
      </c>
      <c r="BW931" s="3">
        <f t="shared" si="374"/>
        <v>0</v>
      </c>
      <c r="BX931" s="3">
        <f t="shared" si="364"/>
        <v>0</v>
      </c>
      <c r="BY931" s="3">
        <f t="shared" si="375"/>
        <v>3657504.5009099995</v>
      </c>
    </row>
    <row r="932" spans="1:77" x14ac:dyDescent="0.25">
      <c r="A932">
        <v>177901</v>
      </c>
      <c r="B932" t="s">
        <v>985</v>
      </c>
      <c r="C932" s="37">
        <v>42779.493055555555</v>
      </c>
      <c r="D932" s="5" t="s">
        <v>75</v>
      </c>
      <c r="E932" s="2">
        <v>588.99699999999996</v>
      </c>
      <c r="F932" s="2">
        <v>10.875</v>
      </c>
      <c r="G932" s="2">
        <v>16.196999999999999</v>
      </c>
      <c r="H932" s="2">
        <v>0</v>
      </c>
      <c r="I932" s="2">
        <v>0</v>
      </c>
      <c r="J932" s="2">
        <v>0</v>
      </c>
      <c r="K932" s="2">
        <v>0</v>
      </c>
      <c r="L932" s="2">
        <v>31.646000000000001</v>
      </c>
      <c r="M932" s="2">
        <v>31.196000000000002</v>
      </c>
      <c r="N932" s="2">
        <v>396.36900000000003</v>
      </c>
      <c r="O932" s="2">
        <v>0.26100000000000001</v>
      </c>
      <c r="P932" s="2">
        <v>60.456000000000003</v>
      </c>
      <c r="Q932" s="2">
        <v>0</v>
      </c>
      <c r="R932" s="3">
        <v>40456</v>
      </c>
      <c r="S932" s="3">
        <v>0</v>
      </c>
      <c r="T932" s="3">
        <v>-1588</v>
      </c>
      <c r="U932" s="3">
        <v>-62</v>
      </c>
      <c r="V932" s="3">
        <v>0</v>
      </c>
      <c r="W932" s="3">
        <v>30289</v>
      </c>
      <c r="X932" s="3">
        <v>40306</v>
      </c>
      <c r="Y932" s="4">
        <v>1</v>
      </c>
      <c r="Z932" s="4">
        <v>1.05</v>
      </c>
      <c r="AA932" s="5" t="s">
        <v>75</v>
      </c>
      <c r="AB932" s="3">
        <v>142161</v>
      </c>
      <c r="AC932" s="3">
        <v>1623670</v>
      </c>
      <c r="AD932" s="2">
        <v>683.00783160000003</v>
      </c>
      <c r="AE932" s="3">
        <v>43822092</v>
      </c>
      <c r="AF932" s="3">
        <v>1492666</v>
      </c>
      <c r="AG932" s="3">
        <v>164193</v>
      </c>
      <c r="AH932" s="3">
        <v>1746419</v>
      </c>
      <c r="AI932" s="4">
        <v>1.17</v>
      </c>
      <c r="AJ932" s="3">
        <v>141252540</v>
      </c>
      <c r="AK932" s="3">
        <v>211011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5140</v>
      </c>
      <c r="AR932" s="3">
        <v>5322</v>
      </c>
      <c r="AS932" s="3">
        <v>5070030</v>
      </c>
      <c r="AT932" s="2">
        <v>956.30799999999999</v>
      </c>
      <c r="AV932" s="5" t="s">
        <v>1813</v>
      </c>
      <c r="BA932" s="3">
        <f t="shared" si="365"/>
        <v>6667</v>
      </c>
      <c r="BB932" s="3">
        <f t="shared" si="351"/>
        <v>5140</v>
      </c>
      <c r="BC932" s="3">
        <f t="shared" si="352"/>
        <v>5322</v>
      </c>
      <c r="BD932" s="3">
        <f t="shared" si="353"/>
        <v>6667</v>
      </c>
      <c r="BE932" s="3">
        <f t="shared" si="354"/>
        <v>5070029.9009099994</v>
      </c>
      <c r="BF932" s="3">
        <f t="shared" si="366"/>
        <v>5000872.9009099994</v>
      </c>
      <c r="BG932" s="2">
        <f t="shared" si="355"/>
        <v>956.29645918272604</v>
      </c>
      <c r="BH932" s="6">
        <f t="shared" si="356"/>
        <v>1.4999999999999999E-2</v>
      </c>
      <c r="BI932" s="3">
        <f t="shared" si="367"/>
        <v>2261373.4364409074</v>
      </c>
      <c r="BJ932" s="3">
        <f t="shared" si="357"/>
        <v>491536380.01992118</v>
      </c>
      <c r="BK932" s="3">
        <f t="shared" si="368"/>
        <v>0</v>
      </c>
      <c r="BL932" s="3">
        <f t="shared" si="369"/>
        <v>0</v>
      </c>
      <c r="BM932" s="3">
        <f t="shared" si="358"/>
        <v>0</v>
      </c>
      <c r="BN932" s="3">
        <f t="shared" si="359"/>
        <v>0</v>
      </c>
      <c r="BO932" s="3">
        <f t="shared" si="370"/>
        <v>0</v>
      </c>
      <c r="BP932" s="3">
        <f t="shared" si="371"/>
        <v>0</v>
      </c>
      <c r="BQ932" s="3">
        <f t="shared" si="360"/>
        <v>305536718.70888096</v>
      </c>
      <c r="BR932" s="3">
        <f t="shared" si="372"/>
        <v>0</v>
      </c>
      <c r="BS932" s="3">
        <f t="shared" si="373"/>
        <v>0</v>
      </c>
      <c r="BT932" s="3">
        <f t="shared" si="361"/>
        <v>0</v>
      </c>
      <c r="BU932" s="3">
        <f t="shared" si="362"/>
        <v>0</v>
      </c>
      <c r="BV932" s="3">
        <f t="shared" si="363"/>
        <v>0</v>
      </c>
      <c r="BW932" s="3">
        <f t="shared" si="374"/>
        <v>0</v>
      </c>
      <c r="BX932" s="3">
        <f t="shared" si="364"/>
        <v>0</v>
      </c>
      <c r="BY932" s="3">
        <f t="shared" si="375"/>
        <v>3657504.5009099995</v>
      </c>
    </row>
    <row r="933" spans="1:77" x14ac:dyDescent="0.25">
      <c r="A933">
        <v>73905</v>
      </c>
      <c r="B933" t="s">
        <v>986</v>
      </c>
      <c r="C933" s="37">
        <v>42779.493055555555</v>
      </c>
      <c r="D933" s="5" t="s">
        <v>75</v>
      </c>
      <c r="E933" s="2">
        <v>441.274</v>
      </c>
      <c r="F933" s="2">
        <v>47.78</v>
      </c>
      <c r="G933" s="2">
        <v>15.561</v>
      </c>
      <c r="H933" s="2">
        <v>0</v>
      </c>
      <c r="I933" s="2">
        <v>0</v>
      </c>
      <c r="J933" s="2">
        <v>0</v>
      </c>
      <c r="K933" s="2">
        <v>0</v>
      </c>
      <c r="L933" s="2">
        <v>45.875</v>
      </c>
      <c r="M933" s="2">
        <v>25.141999999999999</v>
      </c>
      <c r="N933" s="2">
        <v>417.976</v>
      </c>
      <c r="O933" s="2">
        <v>0.437999999999999</v>
      </c>
      <c r="P933" s="2">
        <v>13.913</v>
      </c>
      <c r="Q933" s="2">
        <v>0</v>
      </c>
      <c r="R933" s="3">
        <v>45244</v>
      </c>
      <c r="S933" s="3">
        <v>0</v>
      </c>
      <c r="T933" s="3">
        <v>-1938</v>
      </c>
      <c r="U933" s="3">
        <v>-75</v>
      </c>
      <c r="V933" s="3">
        <v>0</v>
      </c>
      <c r="W933" s="3">
        <v>121258</v>
      </c>
      <c r="X933" s="3">
        <v>7265</v>
      </c>
      <c r="Y933" s="4">
        <v>0.67030000000000001</v>
      </c>
      <c r="Z933" s="4">
        <v>1.05</v>
      </c>
      <c r="AA933" s="5" t="s">
        <v>76</v>
      </c>
      <c r="AB933" s="3">
        <v>150740</v>
      </c>
      <c r="AC933" s="3">
        <v>3582115</v>
      </c>
      <c r="AD933" s="2">
        <v>1553.5580184</v>
      </c>
      <c r="AE933" s="3">
        <v>83142980</v>
      </c>
      <c r="AF933" s="3">
        <v>1121537</v>
      </c>
      <c r="AG933" s="3">
        <v>513836</v>
      </c>
      <c r="AH933" s="3">
        <v>1735764</v>
      </c>
      <c r="AI933" s="4">
        <v>1.0374000000000001</v>
      </c>
      <c r="AJ933" s="3">
        <v>172460630</v>
      </c>
      <c r="AK933" s="3">
        <v>232354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3445</v>
      </c>
      <c r="AR933" s="3">
        <v>3568</v>
      </c>
      <c r="AS933" s="3">
        <v>3596185</v>
      </c>
      <c r="AT933" s="2">
        <v>978.91899999999998</v>
      </c>
      <c r="AV933" s="5" t="s">
        <v>1511</v>
      </c>
      <c r="BA933" s="3">
        <f t="shared" si="365"/>
        <v>5222</v>
      </c>
      <c r="BB933" s="3">
        <f t="shared" si="351"/>
        <v>3445</v>
      </c>
      <c r="BC933" s="3">
        <f t="shared" si="352"/>
        <v>3568</v>
      </c>
      <c r="BD933" s="3">
        <f t="shared" si="353"/>
        <v>5222</v>
      </c>
      <c r="BE933" s="3">
        <f t="shared" si="354"/>
        <v>3596186.1963399993</v>
      </c>
      <c r="BF933" s="3">
        <f t="shared" si="366"/>
        <v>3431622.1963399993</v>
      </c>
      <c r="BG933" s="2">
        <f t="shared" si="355"/>
        <v>978.94713462239815</v>
      </c>
      <c r="BH933" s="6">
        <f t="shared" si="356"/>
        <v>1.4999999999999999E-2</v>
      </c>
      <c r="BI933" s="3">
        <f t="shared" si="367"/>
        <v>2119838.6203788645</v>
      </c>
      <c r="BJ933" s="3">
        <f t="shared" si="357"/>
        <v>503178827.19591266</v>
      </c>
      <c r="BK933" s="3">
        <f t="shared" si="368"/>
        <v>0</v>
      </c>
      <c r="BL933" s="3">
        <f t="shared" si="369"/>
        <v>0</v>
      </c>
      <c r="BM933" s="3">
        <f t="shared" si="358"/>
        <v>0</v>
      </c>
      <c r="BN933" s="3">
        <f t="shared" si="359"/>
        <v>0</v>
      </c>
      <c r="BO933" s="3">
        <f t="shared" si="370"/>
        <v>0</v>
      </c>
      <c r="BP933" s="3">
        <f t="shared" si="371"/>
        <v>0</v>
      </c>
      <c r="BQ933" s="3">
        <f t="shared" si="360"/>
        <v>312773609.5118562</v>
      </c>
      <c r="BR933" s="3">
        <f t="shared" si="372"/>
        <v>0</v>
      </c>
      <c r="BS933" s="3">
        <f t="shared" si="373"/>
        <v>0</v>
      </c>
      <c r="BT933" s="3">
        <f t="shared" si="361"/>
        <v>0</v>
      </c>
      <c r="BU933" s="3">
        <f t="shared" si="362"/>
        <v>0</v>
      </c>
      <c r="BV933" s="3">
        <f t="shared" si="363"/>
        <v>0</v>
      </c>
      <c r="BW933" s="3">
        <f t="shared" si="374"/>
        <v>0</v>
      </c>
      <c r="BX933" s="3">
        <f t="shared" si="364"/>
        <v>0</v>
      </c>
      <c r="BY933" s="3">
        <f t="shared" si="375"/>
        <v>2440182.5934499996</v>
      </c>
    </row>
    <row r="934" spans="1:77" x14ac:dyDescent="0.25">
      <c r="A934">
        <v>76904</v>
      </c>
      <c r="B934" t="s">
        <v>987</v>
      </c>
      <c r="C934" s="37">
        <v>42779.493055555555</v>
      </c>
      <c r="D934" s="5" t="s">
        <v>75</v>
      </c>
      <c r="E934" s="2">
        <v>213.965</v>
      </c>
      <c r="F934" s="2">
        <v>9.1750000000000007</v>
      </c>
      <c r="G934" s="2">
        <v>11</v>
      </c>
      <c r="H934" s="2">
        <v>0</v>
      </c>
      <c r="I934" s="2">
        <v>0</v>
      </c>
      <c r="J934" s="2">
        <v>0</v>
      </c>
      <c r="K934" s="2">
        <v>0</v>
      </c>
      <c r="L934" s="2">
        <v>18</v>
      </c>
      <c r="M934" s="2">
        <v>9</v>
      </c>
      <c r="N934" s="2">
        <v>218</v>
      </c>
      <c r="O934" s="2">
        <v>0</v>
      </c>
      <c r="P934" s="2">
        <v>10</v>
      </c>
      <c r="Q934" s="2">
        <v>0</v>
      </c>
      <c r="R934" s="3">
        <v>17875</v>
      </c>
      <c r="S934" s="3">
        <v>0</v>
      </c>
      <c r="T934" s="3">
        <v>-1360</v>
      </c>
      <c r="U934" s="3">
        <v>-53</v>
      </c>
      <c r="V934" s="3">
        <v>0</v>
      </c>
      <c r="W934" s="3">
        <v>10490</v>
      </c>
      <c r="X934" s="3">
        <v>8330</v>
      </c>
      <c r="Y934" s="4">
        <v>1</v>
      </c>
      <c r="Z934" s="4">
        <v>1.06</v>
      </c>
      <c r="AA934" s="5" t="s">
        <v>76</v>
      </c>
      <c r="AB934" s="3">
        <v>354892</v>
      </c>
      <c r="AC934" s="3">
        <v>2109976</v>
      </c>
      <c r="AD934" s="2">
        <v>880.72686820000001</v>
      </c>
      <c r="AE934" s="3">
        <v>71235933</v>
      </c>
      <c r="AF934" s="3">
        <v>1221126</v>
      </c>
      <c r="AG934" s="3">
        <v>134323</v>
      </c>
      <c r="AH934" s="3">
        <v>1428717</v>
      </c>
      <c r="AI934" s="4">
        <v>1.17</v>
      </c>
      <c r="AJ934" s="3">
        <v>120943566</v>
      </c>
      <c r="AK934" s="3">
        <v>89025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5140</v>
      </c>
      <c r="AR934" s="3">
        <v>5359</v>
      </c>
      <c r="AS934" s="3">
        <v>2569434</v>
      </c>
      <c r="AT934" s="2">
        <v>484.53899999999999</v>
      </c>
      <c r="AV934" s="5" t="s">
        <v>1524</v>
      </c>
      <c r="BA934" s="3">
        <f t="shared" si="365"/>
        <v>8330</v>
      </c>
      <c r="BB934" s="3">
        <f t="shared" si="351"/>
        <v>5140</v>
      </c>
      <c r="BC934" s="3">
        <f t="shared" si="352"/>
        <v>5359</v>
      </c>
      <c r="BD934" s="3">
        <f t="shared" si="353"/>
        <v>8330</v>
      </c>
      <c r="BE934" s="3">
        <f t="shared" si="354"/>
        <v>2569434.6</v>
      </c>
      <c r="BF934" s="3">
        <f t="shared" si="366"/>
        <v>2542429.6</v>
      </c>
      <c r="BG934" s="2">
        <f t="shared" si="355"/>
        <v>484.52925059338708</v>
      </c>
      <c r="BH934" s="6">
        <f t="shared" si="356"/>
        <v>1.4999999999999999E-2</v>
      </c>
      <c r="BI934" s="3">
        <f t="shared" si="367"/>
        <v>1267014.7530422711</v>
      </c>
      <c r="BJ934" s="3">
        <f t="shared" si="357"/>
        <v>249048034.80500096</v>
      </c>
      <c r="BK934" s="3">
        <f t="shared" si="368"/>
        <v>0</v>
      </c>
      <c r="BL934" s="3">
        <f t="shared" si="369"/>
        <v>0</v>
      </c>
      <c r="BM934" s="3">
        <f t="shared" si="358"/>
        <v>0</v>
      </c>
      <c r="BN934" s="3">
        <f t="shared" si="359"/>
        <v>0</v>
      </c>
      <c r="BO934" s="3">
        <f t="shared" si="370"/>
        <v>0</v>
      </c>
      <c r="BP934" s="3">
        <f t="shared" si="371"/>
        <v>0</v>
      </c>
      <c r="BQ934" s="3">
        <f t="shared" si="360"/>
        <v>154807095.56458718</v>
      </c>
      <c r="BR934" s="3">
        <f t="shared" si="372"/>
        <v>0</v>
      </c>
      <c r="BS934" s="3">
        <f t="shared" si="373"/>
        <v>0</v>
      </c>
      <c r="BT934" s="3">
        <f t="shared" si="361"/>
        <v>0</v>
      </c>
      <c r="BU934" s="3">
        <f t="shared" si="362"/>
        <v>0</v>
      </c>
      <c r="BV934" s="3">
        <f t="shared" si="363"/>
        <v>0</v>
      </c>
      <c r="BW934" s="3">
        <f t="shared" si="374"/>
        <v>0</v>
      </c>
      <c r="BX934" s="3">
        <f t="shared" si="364"/>
        <v>0</v>
      </c>
      <c r="BY934" s="3">
        <f t="shared" si="375"/>
        <v>1359998.9400000002</v>
      </c>
    </row>
    <row r="935" spans="1:77" x14ac:dyDescent="0.25">
      <c r="A935">
        <v>246909</v>
      </c>
      <c r="B935" t="s">
        <v>988</v>
      </c>
      <c r="C935" s="37">
        <v>42779.493055555555</v>
      </c>
      <c r="D935" s="5" t="s">
        <v>75</v>
      </c>
      <c r="E935" s="2">
        <v>42320.404999999999</v>
      </c>
      <c r="F935" s="2">
        <v>3979.9780000000001</v>
      </c>
      <c r="G935" s="2">
        <v>915.17100000000005</v>
      </c>
      <c r="H935" s="2">
        <v>2.504</v>
      </c>
      <c r="I935" s="2">
        <v>0</v>
      </c>
      <c r="J935" s="2">
        <v>0</v>
      </c>
      <c r="K935" s="2">
        <v>0</v>
      </c>
      <c r="L935" s="2">
        <v>2665.6779999999999</v>
      </c>
      <c r="M935" s="2">
        <v>2313.4380000000001</v>
      </c>
      <c r="N935" s="2">
        <v>13406.08</v>
      </c>
      <c r="O935" s="2">
        <v>2.7090000000000001</v>
      </c>
      <c r="P935" s="2">
        <v>3871.8580000000002</v>
      </c>
      <c r="Q935" s="2">
        <v>0</v>
      </c>
      <c r="R935" s="3">
        <v>3742296</v>
      </c>
      <c r="S935" s="3">
        <v>0</v>
      </c>
      <c r="T935" s="3">
        <v>-306138</v>
      </c>
      <c r="U935" s="3">
        <v>-11830</v>
      </c>
      <c r="V935" s="3">
        <v>128596</v>
      </c>
      <c r="W935" s="3">
        <v>2698422</v>
      </c>
      <c r="X935" s="3">
        <v>2155076</v>
      </c>
      <c r="Y935" s="4">
        <v>0.99790000000000001</v>
      </c>
      <c r="Z935" s="4">
        <v>1.1200000000000001</v>
      </c>
      <c r="AA935" s="5" t="s">
        <v>75</v>
      </c>
      <c r="AB935" s="3">
        <v>12992040</v>
      </c>
      <c r="AC935" s="3">
        <v>57736183</v>
      </c>
      <c r="AD935" s="2">
        <v>24421.137250200001</v>
      </c>
      <c r="AE935" s="3">
        <v>3097311693</v>
      </c>
      <c r="AF935" s="3">
        <v>291540228</v>
      </c>
      <c r="AG935" s="3">
        <v>0</v>
      </c>
      <c r="AH935" s="3">
        <v>303839901</v>
      </c>
      <c r="AI935" s="4">
        <v>1.04</v>
      </c>
      <c r="AJ935" s="3">
        <v>27243818755</v>
      </c>
      <c r="AK935" s="3">
        <v>17708939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5129</v>
      </c>
      <c r="AR935" s="3">
        <v>5566</v>
      </c>
      <c r="AS935" s="3">
        <v>308308679</v>
      </c>
      <c r="AT935" s="2">
        <v>56578.991000000002</v>
      </c>
      <c r="AU935" s="2">
        <v>56578.991000000002</v>
      </c>
      <c r="AV935" s="5" t="s">
        <v>1976</v>
      </c>
      <c r="AW935" s="3">
        <v>0</v>
      </c>
      <c r="AX935" s="3">
        <v>0</v>
      </c>
      <c r="AY935" s="3">
        <v>0</v>
      </c>
      <c r="AZ935" s="3">
        <v>0</v>
      </c>
      <c r="BA935" s="3">
        <f t="shared" si="365"/>
        <v>5566</v>
      </c>
      <c r="BB935" s="3">
        <f t="shared" si="351"/>
        <v>5129</v>
      </c>
      <c r="BC935" s="3">
        <f t="shared" si="352"/>
        <v>5566</v>
      </c>
      <c r="BD935" s="3">
        <f t="shared" si="353"/>
        <v>5566</v>
      </c>
      <c r="BE935" s="3">
        <f t="shared" si="354"/>
        <v>308308678.47470003</v>
      </c>
      <c r="BF935" s="3">
        <f t="shared" si="366"/>
        <v>302045502.47470003</v>
      </c>
      <c r="BG935" s="2">
        <f t="shared" si="355"/>
        <v>56577.957558920156</v>
      </c>
      <c r="BH935" s="6">
        <f t="shared" si="356"/>
        <v>1.4999999999999999E-2</v>
      </c>
      <c r="BI935" s="3">
        <f t="shared" si="367"/>
        <v>146151505.25834706</v>
      </c>
      <c r="BJ935" s="3">
        <f t="shared" si="357"/>
        <v>29081070185.284962</v>
      </c>
      <c r="BK935" s="3">
        <f t="shared" si="368"/>
        <v>0</v>
      </c>
      <c r="BL935" s="3">
        <f t="shared" si="369"/>
        <v>0</v>
      </c>
      <c r="BM935" s="3">
        <f t="shared" si="358"/>
        <v>0</v>
      </c>
      <c r="BN935" s="3">
        <f t="shared" si="359"/>
        <v>0</v>
      </c>
      <c r="BO935" s="3">
        <f t="shared" si="370"/>
        <v>0</v>
      </c>
      <c r="BP935" s="3">
        <f t="shared" si="371"/>
        <v>0</v>
      </c>
      <c r="BQ935" s="3">
        <f t="shared" si="360"/>
        <v>18076657440.074989</v>
      </c>
      <c r="BR935" s="3">
        <f t="shared" si="372"/>
        <v>9167161314.9250107</v>
      </c>
      <c r="BS935" s="3">
        <f t="shared" si="373"/>
        <v>0</v>
      </c>
      <c r="BT935" s="3">
        <f t="shared" si="361"/>
        <v>0</v>
      </c>
      <c r="BU935" s="3">
        <f t="shared" si="362"/>
        <v>0</v>
      </c>
      <c r="BV935" s="3">
        <f t="shared" si="363"/>
        <v>0</v>
      </c>
      <c r="BW935" s="3">
        <f t="shared" si="374"/>
        <v>0</v>
      </c>
      <c r="BX935" s="3">
        <f t="shared" si="364"/>
        <v>0</v>
      </c>
      <c r="BY935" s="3">
        <f t="shared" si="375"/>
        <v>36442611.118555009</v>
      </c>
    </row>
    <row r="936" spans="1:77" x14ac:dyDescent="0.25">
      <c r="A936">
        <v>75908</v>
      </c>
      <c r="B936" t="s">
        <v>989</v>
      </c>
      <c r="C936" s="37">
        <v>42779.493055555555</v>
      </c>
      <c r="D936" s="5" t="s">
        <v>75</v>
      </c>
      <c r="E936" s="2">
        <v>237.35</v>
      </c>
      <c r="F936" s="2">
        <v>35.950000000000003</v>
      </c>
      <c r="G936" s="2">
        <v>2</v>
      </c>
      <c r="H936" s="2">
        <v>0</v>
      </c>
      <c r="I936" s="2">
        <v>0</v>
      </c>
      <c r="J936" s="2">
        <v>0</v>
      </c>
      <c r="K936" s="2">
        <v>0</v>
      </c>
      <c r="L936" s="2">
        <v>19</v>
      </c>
      <c r="M936" s="2">
        <v>8</v>
      </c>
      <c r="N936" s="2">
        <v>97</v>
      </c>
      <c r="O936" s="2">
        <v>0</v>
      </c>
      <c r="P936" s="2">
        <v>20</v>
      </c>
      <c r="Q936" s="2">
        <v>0</v>
      </c>
      <c r="R936" s="3">
        <v>21175</v>
      </c>
      <c r="S936" s="3">
        <v>0</v>
      </c>
      <c r="T936" s="3">
        <v>0</v>
      </c>
      <c r="U936" s="3">
        <v>0</v>
      </c>
      <c r="V936" s="3">
        <v>0</v>
      </c>
      <c r="W936" s="3">
        <v>39276</v>
      </c>
      <c r="X936" s="3">
        <v>14270</v>
      </c>
      <c r="Y936" s="4">
        <v>1</v>
      </c>
      <c r="Z936" s="4">
        <v>1.05</v>
      </c>
      <c r="AA936" s="5" t="s">
        <v>75</v>
      </c>
      <c r="AB936" s="3">
        <v>346771</v>
      </c>
      <c r="AC936" s="3">
        <v>818739</v>
      </c>
      <c r="AD936" s="2">
        <v>330.53764810000001</v>
      </c>
      <c r="AE936" s="3">
        <v>144888134</v>
      </c>
      <c r="AF936" s="3">
        <v>3386318</v>
      </c>
      <c r="AG936" s="3">
        <v>0</v>
      </c>
      <c r="AH936" s="3">
        <v>3589497</v>
      </c>
      <c r="AI936" s="4">
        <v>1.06</v>
      </c>
      <c r="AJ936" s="3">
        <v>297828688</v>
      </c>
      <c r="AK936" s="3">
        <v>106709</v>
      </c>
      <c r="AL936" s="3">
        <v>0</v>
      </c>
      <c r="AM936" s="3">
        <v>0</v>
      </c>
      <c r="AN936" s="3">
        <v>92000</v>
      </c>
      <c r="AO936" s="3">
        <v>0</v>
      </c>
      <c r="AP936" s="3">
        <v>0</v>
      </c>
      <c r="AQ936" s="3">
        <v>5140</v>
      </c>
      <c r="AR936" s="3">
        <v>5322</v>
      </c>
      <c r="AS936" s="3">
        <v>2368695</v>
      </c>
      <c r="AT936" s="2">
        <v>441.39599999999899</v>
      </c>
      <c r="AU936" s="2">
        <v>439.238</v>
      </c>
      <c r="AV936" s="5" t="s">
        <v>1522</v>
      </c>
      <c r="AW936" s="3">
        <v>628021</v>
      </c>
      <c r="AX936" s="3">
        <v>0</v>
      </c>
      <c r="AY936" s="3">
        <v>9657</v>
      </c>
      <c r="AZ936" s="3">
        <v>0</v>
      </c>
      <c r="BA936" s="3">
        <f t="shared" si="365"/>
        <v>7135</v>
      </c>
      <c r="BB936" s="3">
        <f t="shared" si="351"/>
        <v>5140</v>
      </c>
      <c r="BC936" s="3">
        <f t="shared" si="352"/>
        <v>5322</v>
      </c>
      <c r="BD936" s="3">
        <f t="shared" si="353"/>
        <v>7135</v>
      </c>
      <c r="BE936" s="3">
        <f t="shared" si="354"/>
        <v>2368694.8499999996</v>
      </c>
      <c r="BF936" s="3">
        <f t="shared" si="366"/>
        <v>2308243.8499999996</v>
      </c>
      <c r="BG936" s="2">
        <f t="shared" si="355"/>
        <v>441.39602513865788</v>
      </c>
      <c r="BH936" s="6">
        <f t="shared" si="356"/>
        <v>1.4999999999999999E-2</v>
      </c>
      <c r="BI936" s="3">
        <f t="shared" si="367"/>
        <v>1449699.1254178837</v>
      </c>
      <c r="BJ936" s="3">
        <f t="shared" si="357"/>
        <v>226877556.92127016</v>
      </c>
      <c r="BK936" s="3">
        <f t="shared" si="368"/>
        <v>70951131.078729838</v>
      </c>
      <c r="BL936" s="3">
        <f t="shared" si="369"/>
        <v>806715.74624222331</v>
      </c>
      <c r="BM936" s="3">
        <f t="shared" si="358"/>
        <v>5844.1900398795706</v>
      </c>
      <c r="BN936" s="3">
        <f t="shared" si="359"/>
        <v>9657</v>
      </c>
      <c r="BO936" s="3">
        <f t="shared" si="370"/>
        <v>20676.392445594618</v>
      </c>
      <c r="BP936" s="3">
        <f t="shared" si="371"/>
        <v>797058.74624222319</v>
      </c>
      <c r="BQ936" s="3">
        <f t="shared" si="360"/>
        <v>141026030.03180119</v>
      </c>
      <c r="BR936" s="3">
        <f t="shared" si="372"/>
        <v>156802657.96819881</v>
      </c>
      <c r="BS936" s="3">
        <f t="shared" si="373"/>
        <v>0</v>
      </c>
      <c r="BT936" s="3">
        <f t="shared" si="361"/>
        <v>0</v>
      </c>
      <c r="BU936" s="3">
        <f t="shared" si="362"/>
        <v>0</v>
      </c>
      <c r="BV936" s="3">
        <f t="shared" si="363"/>
        <v>0</v>
      </c>
      <c r="BW936" s="3">
        <f t="shared" si="374"/>
        <v>0</v>
      </c>
      <c r="BX936" s="3">
        <f t="shared" si="364"/>
        <v>797058.74624222319</v>
      </c>
      <c r="BY936" s="3">
        <f t="shared" si="375"/>
        <v>0</v>
      </c>
    </row>
    <row r="937" spans="1:77" x14ac:dyDescent="0.25">
      <c r="A937">
        <v>139908</v>
      </c>
      <c r="B937" t="s">
        <v>990</v>
      </c>
      <c r="C937" s="37">
        <v>42779.493055555555</v>
      </c>
      <c r="D937" s="5" t="s">
        <v>75</v>
      </c>
      <c r="E937" s="2">
        <v>130</v>
      </c>
      <c r="F937" s="2">
        <v>14.627000000000001</v>
      </c>
      <c r="G937" s="2">
        <v>4.7830000000000004</v>
      </c>
      <c r="H937" s="2">
        <v>0</v>
      </c>
      <c r="I937" s="2">
        <v>0</v>
      </c>
      <c r="J937" s="2">
        <v>0</v>
      </c>
      <c r="K937" s="2">
        <v>0</v>
      </c>
      <c r="L937" s="2">
        <v>14.47</v>
      </c>
      <c r="M937" s="2">
        <v>6.5830000000000002</v>
      </c>
      <c r="N937" s="2">
        <v>120.492</v>
      </c>
      <c r="O937" s="2">
        <v>0</v>
      </c>
      <c r="P937" s="2">
        <v>0.86699999999999999</v>
      </c>
      <c r="Q937" s="2">
        <v>0</v>
      </c>
      <c r="R937" s="3">
        <v>14074</v>
      </c>
      <c r="S937" s="3">
        <v>0</v>
      </c>
      <c r="T937" s="3">
        <v>-1250</v>
      </c>
      <c r="U937" s="3">
        <v>-49</v>
      </c>
      <c r="V937" s="3">
        <v>0</v>
      </c>
      <c r="W937" s="3">
        <v>17601</v>
      </c>
      <c r="X937" s="3">
        <v>631</v>
      </c>
      <c r="Y937" s="4">
        <v>1</v>
      </c>
      <c r="Z937" s="4">
        <v>1.05</v>
      </c>
      <c r="AA937" s="5" t="s">
        <v>75</v>
      </c>
      <c r="AB937" s="3">
        <v>32317</v>
      </c>
      <c r="AC937" s="3">
        <v>754031</v>
      </c>
      <c r="AD937" s="2">
        <v>328.87133189999997</v>
      </c>
      <c r="AE937" s="3">
        <v>20890755</v>
      </c>
      <c r="AF937" s="3">
        <v>1162517</v>
      </c>
      <c r="AG937" s="3">
        <v>127877</v>
      </c>
      <c r="AH937" s="3">
        <v>1360145</v>
      </c>
      <c r="AI937" s="4">
        <v>1.17</v>
      </c>
      <c r="AJ937" s="3">
        <v>111191665</v>
      </c>
      <c r="AK937" s="3">
        <v>58290</v>
      </c>
      <c r="AL937" s="3">
        <v>0</v>
      </c>
      <c r="AM937" s="3">
        <v>0</v>
      </c>
      <c r="AN937" s="3">
        <v>26550</v>
      </c>
      <c r="AO937" s="3">
        <v>0</v>
      </c>
      <c r="AP937" s="3">
        <v>0</v>
      </c>
      <c r="AQ937" s="3">
        <v>5140</v>
      </c>
      <c r="AR937" s="3">
        <v>5322</v>
      </c>
      <c r="AS937" s="3">
        <v>1445201</v>
      </c>
      <c r="AT937" s="2">
        <v>270.55099999999999</v>
      </c>
      <c r="AU937" s="2">
        <v>298.57900000000001</v>
      </c>
      <c r="AV937" s="5" t="s">
        <v>1603</v>
      </c>
      <c r="AW937" s="3">
        <v>0</v>
      </c>
      <c r="AX937" s="3">
        <v>17322</v>
      </c>
      <c r="AY937" s="3">
        <v>0</v>
      </c>
      <c r="AZ937" s="3">
        <v>737</v>
      </c>
      <c r="BA937" s="3">
        <f t="shared" si="365"/>
        <v>7278</v>
      </c>
      <c r="BB937" s="3">
        <f t="shared" si="351"/>
        <v>5140</v>
      </c>
      <c r="BC937" s="3">
        <f t="shared" si="352"/>
        <v>5322</v>
      </c>
      <c r="BD937" s="3">
        <f t="shared" si="353"/>
        <v>7278</v>
      </c>
      <c r="BE937" s="3">
        <f t="shared" si="354"/>
        <v>1445203.6250800004</v>
      </c>
      <c r="BF937" s="3">
        <f t="shared" si="366"/>
        <v>1414778.6250800004</v>
      </c>
      <c r="BG937" s="2">
        <f t="shared" si="355"/>
        <v>270.5423266096638</v>
      </c>
      <c r="BH937" s="6">
        <f t="shared" si="356"/>
        <v>1.4999999999999999E-2</v>
      </c>
      <c r="BI937" s="3">
        <f t="shared" si="367"/>
        <v>588590.39609832561</v>
      </c>
      <c r="BJ937" s="3">
        <f t="shared" si="357"/>
        <v>139058755.8773672</v>
      </c>
      <c r="BK937" s="3">
        <f t="shared" si="368"/>
        <v>0</v>
      </c>
      <c r="BL937" s="3">
        <f t="shared" si="369"/>
        <v>0</v>
      </c>
      <c r="BM937" s="3">
        <f t="shared" si="358"/>
        <v>0</v>
      </c>
      <c r="BN937" s="3">
        <f t="shared" si="359"/>
        <v>0</v>
      </c>
      <c r="BO937" s="3">
        <f t="shared" si="370"/>
        <v>0</v>
      </c>
      <c r="BP937" s="3">
        <f t="shared" si="371"/>
        <v>0</v>
      </c>
      <c r="BQ937" s="3">
        <f t="shared" si="360"/>
        <v>86438273.351787582</v>
      </c>
      <c r="BR937" s="3">
        <f t="shared" si="372"/>
        <v>24753391.648212418</v>
      </c>
      <c r="BS937" s="3">
        <f t="shared" si="373"/>
        <v>28467.866398065533</v>
      </c>
      <c r="BT937" s="3">
        <f t="shared" si="361"/>
        <v>367.44392216808694</v>
      </c>
      <c r="BU937" s="3">
        <f t="shared" si="362"/>
        <v>737</v>
      </c>
      <c r="BV937" s="3">
        <f t="shared" si="363"/>
        <v>555.69211581753416</v>
      </c>
      <c r="BW937" s="3">
        <f t="shared" si="374"/>
        <v>27175.174282247994</v>
      </c>
      <c r="BX937" s="3">
        <f t="shared" si="364"/>
        <v>27175.174282247994</v>
      </c>
      <c r="BY937" s="3">
        <f t="shared" si="375"/>
        <v>333286.97508000047</v>
      </c>
    </row>
    <row r="938" spans="1:77" x14ac:dyDescent="0.25">
      <c r="A938">
        <v>237905</v>
      </c>
      <c r="B938" t="s">
        <v>991</v>
      </c>
      <c r="C938" s="37">
        <v>42779.493055555555</v>
      </c>
      <c r="D938" s="5" t="s">
        <v>75</v>
      </c>
      <c r="E938" s="2">
        <v>1912.8910000000001</v>
      </c>
      <c r="F938" s="2">
        <v>116.154</v>
      </c>
      <c r="G938" s="2">
        <v>54.106000000000002</v>
      </c>
      <c r="H938" s="2">
        <v>0</v>
      </c>
      <c r="I938" s="2">
        <v>0</v>
      </c>
      <c r="J938" s="2">
        <v>0</v>
      </c>
      <c r="K938" s="2">
        <v>0</v>
      </c>
      <c r="L938" s="2">
        <v>250</v>
      </c>
      <c r="M938" s="2">
        <v>82.238</v>
      </c>
      <c r="N938" s="2">
        <v>1948</v>
      </c>
      <c r="O938" s="2">
        <v>0.40699999999999997</v>
      </c>
      <c r="P938" s="2">
        <v>683.64899999999898</v>
      </c>
      <c r="Q938" s="2">
        <v>0</v>
      </c>
      <c r="R938" s="3">
        <v>157033</v>
      </c>
      <c r="S938" s="3">
        <v>0</v>
      </c>
      <c r="T938" s="3">
        <v>-11696</v>
      </c>
      <c r="U938" s="3">
        <v>-452</v>
      </c>
      <c r="V938" s="3">
        <v>0</v>
      </c>
      <c r="W938" s="3">
        <v>236345</v>
      </c>
      <c r="X938" s="3">
        <v>413403</v>
      </c>
      <c r="Y938" s="4">
        <v>1</v>
      </c>
      <c r="Z938" s="4">
        <v>1.1299999999999999</v>
      </c>
      <c r="AA938" s="5" t="s">
        <v>75</v>
      </c>
      <c r="AB938" s="3">
        <v>475063</v>
      </c>
      <c r="AC938" s="3">
        <v>4136031</v>
      </c>
      <c r="AD938" s="2">
        <v>1702.1101077999999</v>
      </c>
      <c r="AE938" s="3">
        <v>221077138</v>
      </c>
      <c r="AF938" s="3">
        <v>11232722</v>
      </c>
      <c r="AG938" s="3">
        <v>0</v>
      </c>
      <c r="AH938" s="3">
        <v>11682031</v>
      </c>
      <c r="AI938" s="4">
        <v>1.04</v>
      </c>
      <c r="AJ938" s="3">
        <v>1040851132</v>
      </c>
      <c r="AK938" s="3">
        <v>818979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5140</v>
      </c>
      <c r="AR938" s="3">
        <v>5614</v>
      </c>
      <c r="AS938" s="3">
        <v>17886546</v>
      </c>
      <c r="AT938" s="2">
        <v>3261.9290000000001</v>
      </c>
      <c r="AV938" s="5" t="s">
        <v>1953</v>
      </c>
      <c r="AX938" s="3">
        <v>0</v>
      </c>
      <c r="AZ938" s="3">
        <v>0</v>
      </c>
      <c r="BA938" s="3">
        <f t="shared" si="365"/>
        <v>6047</v>
      </c>
      <c r="BB938" s="3">
        <f t="shared" si="351"/>
        <v>5140</v>
      </c>
      <c r="BC938" s="3">
        <f t="shared" si="352"/>
        <v>5614</v>
      </c>
      <c r="BD938" s="3">
        <f t="shared" si="353"/>
        <v>6047</v>
      </c>
      <c r="BE938" s="3">
        <f t="shared" si="354"/>
        <v>17886544.748709999</v>
      </c>
      <c r="BF938" s="3">
        <f t="shared" si="366"/>
        <v>17504862.748709999</v>
      </c>
      <c r="BG938" s="2">
        <f t="shared" si="355"/>
        <v>3261.8442429159754</v>
      </c>
      <c r="BH938" s="6">
        <f t="shared" si="356"/>
        <v>1.4999999999999999E-2</v>
      </c>
      <c r="BI938" s="3">
        <f t="shared" si="367"/>
        <v>8017505.9891436603</v>
      </c>
      <c r="BJ938" s="3">
        <f t="shared" si="357"/>
        <v>1676587940.8588114</v>
      </c>
      <c r="BK938" s="3">
        <f t="shared" si="368"/>
        <v>0</v>
      </c>
      <c r="BL938" s="3">
        <f t="shared" si="369"/>
        <v>0</v>
      </c>
      <c r="BM938" s="3">
        <f t="shared" si="358"/>
        <v>0</v>
      </c>
      <c r="BN938" s="3">
        <f t="shared" si="359"/>
        <v>0</v>
      </c>
      <c r="BO938" s="3">
        <f t="shared" si="370"/>
        <v>0</v>
      </c>
      <c r="BP938" s="3">
        <f t="shared" si="371"/>
        <v>0</v>
      </c>
      <c r="BQ938" s="3">
        <f t="shared" si="360"/>
        <v>1042159235.6116542</v>
      </c>
      <c r="BR938" s="3">
        <f t="shared" si="372"/>
        <v>0</v>
      </c>
      <c r="BS938" s="3">
        <f t="shared" si="373"/>
        <v>0</v>
      </c>
      <c r="BT938" s="3">
        <f t="shared" si="361"/>
        <v>0</v>
      </c>
      <c r="BU938" s="3">
        <f t="shared" si="362"/>
        <v>0</v>
      </c>
      <c r="BV938" s="3">
        <f t="shared" si="363"/>
        <v>0</v>
      </c>
      <c r="BW938" s="3">
        <f t="shared" si="374"/>
        <v>0</v>
      </c>
      <c r="BX938" s="3">
        <f t="shared" si="364"/>
        <v>0</v>
      </c>
      <c r="BY938" s="3">
        <f t="shared" si="375"/>
        <v>7478033.4287099987</v>
      </c>
    </row>
    <row r="939" spans="1:77" x14ac:dyDescent="0.25">
      <c r="A939">
        <v>199902</v>
      </c>
      <c r="B939" t="s">
        <v>992</v>
      </c>
      <c r="C939" s="37">
        <v>42779.493055555555</v>
      </c>
      <c r="D939" s="5" t="s">
        <v>75</v>
      </c>
      <c r="E939" s="2">
        <v>4698.3310000000001</v>
      </c>
      <c r="F939" s="2">
        <v>383.33199999999999</v>
      </c>
      <c r="G939" s="2">
        <v>17.172999999999998</v>
      </c>
      <c r="H939" s="2">
        <v>0.253</v>
      </c>
      <c r="I939" s="2">
        <v>0</v>
      </c>
      <c r="J939" s="2">
        <v>0</v>
      </c>
      <c r="K939" s="2">
        <v>0</v>
      </c>
      <c r="L939" s="2">
        <v>330.41699999999997</v>
      </c>
      <c r="M939" s="2">
        <v>257.59699999999998</v>
      </c>
      <c r="N939" s="2">
        <v>2337.1289999999999</v>
      </c>
      <c r="O939" s="2">
        <v>4.7E-2</v>
      </c>
      <c r="P939" s="2">
        <v>411.51299999999998</v>
      </c>
      <c r="Q939" s="2">
        <v>0</v>
      </c>
      <c r="R939" s="3">
        <v>392540</v>
      </c>
      <c r="S939" s="3">
        <v>0</v>
      </c>
      <c r="T939" s="3">
        <v>-14290</v>
      </c>
      <c r="U939" s="3">
        <v>-553</v>
      </c>
      <c r="V939" s="3">
        <v>0</v>
      </c>
      <c r="W939" s="3">
        <v>479968</v>
      </c>
      <c r="X939" s="3">
        <v>228266</v>
      </c>
      <c r="Y939" s="4">
        <v>1</v>
      </c>
      <c r="Z939" s="4">
        <v>1.1000000000000001</v>
      </c>
      <c r="AA939" s="5" t="s">
        <v>75</v>
      </c>
      <c r="AB939" s="3">
        <v>0</v>
      </c>
      <c r="AC939" s="3">
        <v>4140352</v>
      </c>
      <c r="AD939" s="2">
        <v>1689.6462220999999</v>
      </c>
      <c r="AE939" s="3">
        <v>116276453</v>
      </c>
      <c r="AF939" s="3">
        <v>13571615</v>
      </c>
      <c r="AG939" s="3">
        <v>1492877</v>
      </c>
      <c r="AH939" s="3">
        <v>15878789</v>
      </c>
      <c r="AI939" s="4">
        <v>1.17</v>
      </c>
      <c r="AJ939" s="3">
        <v>1271632573</v>
      </c>
      <c r="AK939" s="3">
        <v>1929258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5140</v>
      </c>
      <c r="AR939" s="3">
        <v>5505</v>
      </c>
      <c r="AS939" s="3">
        <v>34623531</v>
      </c>
      <c r="AT939" s="2">
        <v>6351.4530000000004</v>
      </c>
      <c r="AV939" s="5" t="s">
        <v>1869</v>
      </c>
      <c r="BA939" s="3">
        <f t="shared" si="365"/>
        <v>5547</v>
      </c>
      <c r="BB939" s="3">
        <f t="shared" si="351"/>
        <v>5140</v>
      </c>
      <c r="BC939" s="3">
        <f t="shared" si="352"/>
        <v>5505</v>
      </c>
      <c r="BD939" s="3">
        <f t="shared" si="353"/>
        <v>5547</v>
      </c>
      <c r="BE939" s="3">
        <f t="shared" si="354"/>
        <v>34623531.252220005</v>
      </c>
      <c r="BF939" s="3">
        <f t="shared" si="366"/>
        <v>33765313.252220005</v>
      </c>
      <c r="BG939" s="2">
        <f t="shared" si="355"/>
        <v>6351.3494907332552</v>
      </c>
      <c r="BH939" s="6">
        <f t="shared" si="356"/>
        <v>1.4999999999999999E-2</v>
      </c>
      <c r="BI939" s="3">
        <f t="shared" si="367"/>
        <v>13634250.042513805</v>
      </c>
      <c r="BJ939" s="3">
        <f t="shared" si="357"/>
        <v>3264593638.2368932</v>
      </c>
      <c r="BK939" s="3">
        <f t="shared" si="368"/>
        <v>0</v>
      </c>
      <c r="BL939" s="3">
        <f t="shared" si="369"/>
        <v>0</v>
      </c>
      <c r="BM939" s="3">
        <f t="shared" si="358"/>
        <v>0</v>
      </c>
      <c r="BN939" s="3">
        <f t="shared" si="359"/>
        <v>0</v>
      </c>
      <c r="BO939" s="3">
        <f t="shared" si="370"/>
        <v>0</v>
      </c>
      <c r="BP939" s="3">
        <f t="shared" si="371"/>
        <v>0</v>
      </c>
      <c r="BQ939" s="3">
        <f t="shared" si="360"/>
        <v>2029256162.2892749</v>
      </c>
      <c r="BR939" s="3">
        <f t="shared" si="372"/>
        <v>0</v>
      </c>
      <c r="BS939" s="3">
        <f t="shared" si="373"/>
        <v>0</v>
      </c>
      <c r="BT939" s="3">
        <f t="shared" si="361"/>
        <v>0</v>
      </c>
      <c r="BU939" s="3">
        <f t="shared" si="362"/>
        <v>0</v>
      </c>
      <c r="BV939" s="3">
        <f t="shared" si="363"/>
        <v>0</v>
      </c>
      <c r="BW939" s="3">
        <f t="shared" si="374"/>
        <v>0</v>
      </c>
      <c r="BX939" s="3">
        <f t="shared" si="364"/>
        <v>0</v>
      </c>
      <c r="BY939" s="3">
        <f t="shared" si="375"/>
        <v>21907205.522220004</v>
      </c>
    </row>
    <row r="940" spans="1:77" x14ac:dyDescent="0.25">
      <c r="A940">
        <v>104903</v>
      </c>
      <c r="B940" t="s">
        <v>993</v>
      </c>
      <c r="C940" s="37">
        <v>42776.52847222222</v>
      </c>
      <c r="D940" s="5" t="s">
        <v>75</v>
      </c>
      <c r="E940" s="2">
        <v>130</v>
      </c>
      <c r="F940" s="2">
        <v>8.2189999999999994</v>
      </c>
      <c r="G940" s="2">
        <v>4.9169999999999998</v>
      </c>
      <c r="H940" s="2">
        <v>0</v>
      </c>
      <c r="I940" s="2">
        <v>0</v>
      </c>
      <c r="J940" s="2">
        <v>0</v>
      </c>
      <c r="K940" s="2">
        <v>0</v>
      </c>
      <c r="L940" s="2">
        <v>9</v>
      </c>
      <c r="M940" s="2">
        <v>5.8</v>
      </c>
      <c r="N940" s="2">
        <v>92</v>
      </c>
      <c r="O940" s="2">
        <v>1</v>
      </c>
      <c r="P940" s="2">
        <v>6.1070000000000002</v>
      </c>
      <c r="Q940" s="2">
        <v>0</v>
      </c>
      <c r="R940" s="3">
        <v>8800</v>
      </c>
      <c r="S940" s="3">
        <v>0</v>
      </c>
      <c r="T940" s="3">
        <v>-471</v>
      </c>
      <c r="U940" s="3">
        <v>-19</v>
      </c>
      <c r="V940" s="3">
        <v>0</v>
      </c>
      <c r="W940" s="3">
        <v>23909</v>
      </c>
      <c r="X940" s="3">
        <v>4445</v>
      </c>
      <c r="Y940" s="4">
        <v>1</v>
      </c>
      <c r="Z940" s="4">
        <v>1.05</v>
      </c>
      <c r="AA940" s="5" t="s">
        <v>75</v>
      </c>
      <c r="AB940" s="3">
        <v>89884</v>
      </c>
      <c r="AC940" s="3">
        <v>709032</v>
      </c>
      <c r="AD940" s="2">
        <v>322.77003930000001</v>
      </c>
      <c r="AE940" s="3">
        <v>29076454</v>
      </c>
      <c r="AF940" s="3">
        <v>433042</v>
      </c>
      <c r="AG940" s="3">
        <v>47634</v>
      </c>
      <c r="AH940" s="3">
        <v>506659</v>
      </c>
      <c r="AI940" s="4">
        <v>1.17</v>
      </c>
      <c r="AJ940" s="3">
        <v>41826357</v>
      </c>
      <c r="AK940" s="3">
        <v>46448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5140</v>
      </c>
      <c r="AR940" s="3">
        <v>5322</v>
      </c>
      <c r="AS940" s="3">
        <v>1326935</v>
      </c>
      <c r="AT940" s="2">
        <v>247.583</v>
      </c>
      <c r="AV940" s="5" t="s">
        <v>1603</v>
      </c>
      <c r="BA940" s="3">
        <f t="shared" si="365"/>
        <v>7278</v>
      </c>
      <c r="BB940" s="3">
        <f t="shared" si="351"/>
        <v>5140</v>
      </c>
      <c r="BC940" s="3">
        <f t="shared" si="352"/>
        <v>5322</v>
      </c>
      <c r="BD940" s="3">
        <f t="shared" si="353"/>
        <v>7278</v>
      </c>
      <c r="BE940" s="3">
        <f t="shared" si="354"/>
        <v>1326934.4432000001</v>
      </c>
      <c r="BF940" s="3">
        <f t="shared" si="366"/>
        <v>1294696.4432000001</v>
      </c>
      <c r="BG940" s="2">
        <f t="shared" si="355"/>
        <v>247.57950239513832</v>
      </c>
      <c r="BH940" s="6">
        <f t="shared" si="356"/>
        <v>1.4999999999999999E-2</v>
      </c>
      <c r="BI940" s="3">
        <f t="shared" si="367"/>
        <v>566357.40834731155</v>
      </c>
      <c r="BJ940" s="3">
        <f t="shared" si="357"/>
        <v>127255864.2311011</v>
      </c>
      <c r="BK940" s="3">
        <f t="shared" si="368"/>
        <v>0</v>
      </c>
      <c r="BL940" s="3">
        <f t="shared" si="369"/>
        <v>0</v>
      </c>
      <c r="BM940" s="3">
        <f t="shared" si="358"/>
        <v>0</v>
      </c>
      <c r="BN940" s="3">
        <f t="shared" si="359"/>
        <v>0</v>
      </c>
      <c r="BO940" s="3">
        <f t="shared" si="370"/>
        <v>0</v>
      </c>
      <c r="BP940" s="3">
        <f t="shared" si="371"/>
        <v>0</v>
      </c>
      <c r="BQ940" s="3">
        <f t="shared" si="360"/>
        <v>79101651.015246689</v>
      </c>
      <c r="BR940" s="3">
        <f t="shared" si="372"/>
        <v>0</v>
      </c>
      <c r="BS940" s="3">
        <f t="shared" si="373"/>
        <v>0</v>
      </c>
      <c r="BT940" s="3">
        <f t="shared" si="361"/>
        <v>0</v>
      </c>
      <c r="BU940" s="3">
        <f t="shared" si="362"/>
        <v>0</v>
      </c>
      <c r="BV940" s="3">
        <f t="shared" si="363"/>
        <v>0</v>
      </c>
      <c r="BW940" s="3">
        <f t="shared" si="374"/>
        <v>0</v>
      </c>
      <c r="BX940" s="3">
        <f t="shared" si="364"/>
        <v>0</v>
      </c>
      <c r="BY940" s="3">
        <f t="shared" si="375"/>
        <v>908670.87320000003</v>
      </c>
    </row>
    <row r="941" spans="1:77" x14ac:dyDescent="0.25">
      <c r="A941">
        <v>128903</v>
      </c>
      <c r="B941" t="s">
        <v>994</v>
      </c>
      <c r="C941" s="37">
        <v>42779.493055555555</v>
      </c>
      <c r="D941" s="5" t="s">
        <v>75</v>
      </c>
      <c r="E941" s="2">
        <v>280.43700000000001</v>
      </c>
      <c r="F941" s="2">
        <v>20.745000000000001</v>
      </c>
      <c r="G941" s="2">
        <v>7.0339999999999998</v>
      </c>
      <c r="H941" s="2">
        <v>0</v>
      </c>
      <c r="I941" s="2">
        <v>0</v>
      </c>
      <c r="J941" s="2">
        <v>0</v>
      </c>
      <c r="K941" s="2">
        <v>0</v>
      </c>
      <c r="L941" s="2">
        <v>18.672000000000001</v>
      </c>
      <c r="M941" s="2">
        <v>15.282</v>
      </c>
      <c r="N941" s="2">
        <v>229</v>
      </c>
      <c r="O941" s="2">
        <v>0</v>
      </c>
      <c r="P941" s="2">
        <v>0.4</v>
      </c>
      <c r="Q941" s="2">
        <v>0</v>
      </c>
      <c r="R941" s="3">
        <v>25196</v>
      </c>
      <c r="S941" s="3">
        <v>0</v>
      </c>
      <c r="T941" s="3">
        <v>0</v>
      </c>
      <c r="U941" s="3">
        <v>0</v>
      </c>
      <c r="V941" s="3">
        <v>0</v>
      </c>
      <c r="W941" s="3">
        <v>2705</v>
      </c>
      <c r="X941" s="3">
        <v>285</v>
      </c>
      <c r="Y941" s="4">
        <v>1</v>
      </c>
      <c r="Z941" s="4">
        <v>1.06</v>
      </c>
      <c r="AA941" s="5" t="s">
        <v>75</v>
      </c>
      <c r="AB941" s="3">
        <v>170027</v>
      </c>
      <c r="AC941" s="3">
        <v>1286161</v>
      </c>
      <c r="AD941" s="2">
        <v>573.34634070000004</v>
      </c>
      <c r="AE941" s="3">
        <v>31758982</v>
      </c>
      <c r="AF941" s="3">
        <v>5860001</v>
      </c>
      <c r="AG941" s="3">
        <v>0</v>
      </c>
      <c r="AH941" s="3">
        <v>6094401</v>
      </c>
      <c r="AI941" s="4">
        <v>1.04</v>
      </c>
      <c r="AJ941" s="3">
        <v>562675068</v>
      </c>
      <c r="AK941" s="3">
        <v>103105</v>
      </c>
      <c r="AL941" s="3">
        <v>0</v>
      </c>
      <c r="AM941" s="3">
        <v>0</v>
      </c>
      <c r="AN941" s="3">
        <v>61521</v>
      </c>
      <c r="AO941" s="3">
        <v>0</v>
      </c>
      <c r="AP941" s="3">
        <v>0</v>
      </c>
      <c r="AQ941" s="3">
        <v>5140</v>
      </c>
      <c r="AR941" s="3">
        <v>5359</v>
      </c>
      <c r="AS941" s="3">
        <v>2748993</v>
      </c>
      <c r="AT941" s="2">
        <v>518.57799999999997</v>
      </c>
      <c r="AU941" s="2">
        <v>472.21600000000001</v>
      </c>
      <c r="AV941" s="5" t="s">
        <v>1698</v>
      </c>
      <c r="AW941" s="3">
        <v>1889083</v>
      </c>
      <c r="AX941" s="3">
        <v>0</v>
      </c>
      <c r="AY941" s="3">
        <v>49799</v>
      </c>
      <c r="AZ941" s="3">
        <v>0</v>
      </c>
      <c r="BA941" s="3">
        <f t="shared" si="365"/>
        <v>7127</v>
      </c>
      <c r="BB941" s="3">
        <f t="shared" si="351"/>
        <v>5140</v>
      </c>
      <c r="BC941" s="3">
        <f t="shared" si="352"/>
        <v>5359</v>
      </c>
      <c r="BD941" s="3">
        <f t="shared" si="353"/>
        <v>7127</v>
      </c>
      <c r="BE941" s="3">
        <f t="shared" si="354"/>
        <v>2748992.7358800001</v>
      </c>
      <c r="BF941" s="3">
        <f t="shared" si="366"/>
        <v>2721091.7358800001</v>
      </c>
      <c r="BG941" s="2">
        <f t="shared" si="355"/>
        <v>518.57818976847773</v>
      </c>
      <c r="BH941" s="6">
        <f t="shared" si="356"/>
        <v>1.4999999999999999E-2</v>
      </c>
      <c r="BI941" s="3">
        <f t="shared" si="367"/>
        <v>1213982.5671424337</v>
      </c>
      <c r="BJ941" s="3">
        <f t="shared" si="357"/>
        <v>266549189.54099756</v>
      </c>
      <c r="BK941" s="3">
        <f t="shared" si="368"/>
        <v>296125878.45900244</v>
      </c>
      <c r="BL941" s="3">
        <f t="shared" si="369"/>
        <v>3084014.2785491836</v>
      </c>
      <c r="BM941" s="3">
        <f t="shared" si="358"/>
        <v>5353.0726440504031</v>
      </c>
      <c r="BN941" s="3">
        <f t="shared" si="359"/>
        <v>46089.630888560685</v>
      </c>
      <c r="BO941" s="3">
        <f t="shared" si="370"/>
        <v>31132.123145592868</v>
      </c>
      <c r="BP941" s="3">
        <f t="shared" si="371"/>
        <v>3037924.6476606233</v>
      </c>
      <c r="BQ941" s="3">
        <f t="shared" si="360"/>
        <v>165685731.63102862</v>
      </c>
      <c r="BR941" s="3">
        <f t="shared" si="372"/>
        <v>396989336.36897135</v>
      </c>
      <c r="BS941" s="3">
        <f t="shared" si="373"/>
        <v>0</v>
      </c>
      <c r="BT941" s="3">
        <f t="shared" si="361"/>
        <v>0</v>
      </c>
      <c r="BU941" s="3">
        <f t="shared" si="362"/>
        <v>0</v>
      </c>
      <c r="BV941" s="3">
        <f t="shared" si="363"/>
        <v>0</v>
      </c>
      <c r="BW941" s="3">
        <f t="shared" si="374"/>
        <v>0</v>
      </c>
      <c r="BX941" s="3">
        <f t="shared" si="364"/>
        <v>3037924.6476606233</v>
      </c>
      <c r="BY941" s="3">
        <f t="shared" si="375"/>
        <v>0</v>
      </c>
    </row>
    <row r="942" spans="1:77" x14ac:dyDescent="0.25">
      <c r="A942">
        <v>37907</v>
      </c>
      <c r="B942" t="s">
        <v>995</v>
      </c>
      <c r="C942" s="37">
        <v>42779.493055555555</v>
      </c>
      <c r="D942" s="5" t="s">
        <v>75</v>
      </c>
      <c r="E942" s="2">
        <v>1988.6510000000001</v>
      </c>
      <c r="F942" s="2">
        <v>222.49700000000001</v>
      </c>
      <c r="G942" s="2">
        <v>33.128999999999998</v>
      </c>
      <c r="H942" s="2">
        <v>0.64099999999999902</v>
      </c>
      <c r="I942" s="2">
        <v>0</v>
      </c>
      <c r="J942" s="2">
        <v>0</v>
      </c>
      <c r="K942" s="2">
        <v>0</v>
      </c>
      <c r="L942" s="2">
        <v>88.905000000000001</v>
      </c>
      <c r="M942" s="2">
        <v>107.54799999999901</v>
      </c>
      <c r="N942" s="2">
        <v>1408.146</v>
      </c>
      <c r="O942" s="2">
        <v>1.117</v>
      </c>
      <c r="P942" s="2">
        <v>117.373</v>
      </c>
      <c r="Q942" s="2">
        <v>0</v>
      </c>
      <c r="R942" s="3">
        <v>161889</v>
      </c>
      <c r="S942" s="3">
        <v>0</v>
      </c>
      <c r="T942" s="3">
        <v>-4067</v>
      </c>
      <c r="U942" s="3">
        <v>-158</v>
      </c>
      <c r="V942" s="3">
        <v>0</v>
      </c>
      <c r="W942" s="3">
        <v>285534</v>
      </c>
      <c r="X942" s="3">
        <v>67173</v>
      </c>
      <c r="Y942" s="4">
        <v>1</v>
      </c>
      <c r="Z942" s="4">
        <v>1.05</v>
      </c>
      <c r="AA942" s="5" t="s">
        <v>76</v>
      </c>
      <c r="AB942" s="3">
        <v>140369</v>
      </c>
      <c r="AC942" s="3">
        <v>4877528</v>
      </c>
      <c r="AD942" s="2">
        <v>2019.5504801</v>
      </c>
      <c r="AE942" s="3">
        <v>151061062</v>
      </c>
      <c r="AF942" s="3">
        <v>3817265</v>
      </c>
      <c r="AG942" s="3">
        <v>0</v>
      </c>
      <c r="AH942" s="3">
        <v>3969956</v>
      </c>
      <c r="AI942" s="4">
        <v>1.04</v>
      </c>
      <c r="AJ942" s="3">
        <v>361892906</v>
      </c>
      <c r="AK942" s="3">
        <v>779094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5140</v>
      </c>
      <c r="AR942" s="3">
        <v>5322</v>
      </c>
      <c r="AS942" s="3">
        <v>15775918</v>
      </c>
      <c r="AT942" s="2">
        <v>2932.0129999999999</v>
      </c>
      <c r="AV942" s="5" t="s">
        <v>1400</v>
      </c>
      <c r="AX942" s="3">
        <v>0</v>
      </c>
      <c r="AZ942" s="3">
        <v>0</v>
      </c>
      <c r="BA942" s="3">
        <f t="shared" si="365"/>
        <v>5723</v>
      </c>
      <c r="BB942" s="3">
        <f t="shared" si="351"/>
        <v>5140</v>
      </c>
      <c r="BC942" s="3">
        <f t="shared" si="352"/>
        <v>5322</v>
      </c>
      <c r="BD942" s="3">
        <f t="shared" si="353"/>
        <v>5723</v>
      </c>
      <c r="BE942" s="3">
        <f t="shared" si="354"/>
        <v>15775915.533239996</v>
      </c>
      <c r="BF942" s="3">
        <f t="shared" si="366"/>
        <v>15332559.533239996</v>
      </c>
      <c r="BG942" s="2">
        <f t="shared" si="355"/>
        <v>2931.9826123110743</v>
      </c>
      <c r="BH942" s="6">
        <f t="shared" si="356"/>
        <v>1.4999999999999999E-2</v>
      </c>
      <c r="BI942" s="3">
        <f t="shared" si="367"/>
        <v>6505886.9397383351</v>
      </c>
      <c r="BJ942" s="3">
        <f t="shared" si="357"/>
        <v>1507039062.7278922</v>
      </c>
      <c r="BK942" s="3">
        <f t="shared" si="368"/>
        <v>0</v>
      </c>
      <c r="BL942" s="3">
        <f t="shared" si="369"/>
        <v>0</v>
      </c>
      <c r="BM942" s="3">
        <f t="shared" si="358"/>
        <v>0</v>
      </c>
      <c r="BN942" s="3">
        <f t="shared" si="359"/>
        <v>0</v>
      </c>
      <c r="BO942" s="3">
        <f t="shared" si="370"/>
        <v>0</v>
      </c>
      <c r="BP942" s="3">
        <f t="shared" si="371"/>
        <v>0</v>
      </c>
      <c r="BQ942" s="3">
        <f t="shared" si="360"/>
        <v>936768444.63338828</v>
      </c>
      <c r="BR942" s="3">
        <f t="shared" si="372"/>
        <v>0</v>
      </c>
      <c r="BS942" s="3">
        <f t="shared" si="373"/>
        <v>0</v>
      </c>
      <c r="BT942" s="3">
        <f t="shared" si="361"/>
        <v>0</v>
      </c>
      <c r="BU942" s="3">
        <f t="shared" si="362"/>
        <v>0</v>
      </c>
      <c r="BV942" s="3">
        <f t="shared" si="363"/>
        <v>0</v>
      </c>
      <c r="BW942" s="3">
        <f t="shared" si="374"/>
        <v>0</v>
      </c>
      <c r="BX942" s="3">
        <f t="shared" si="364"/>
        <v>0</v>
      </c>
      <c r="BY942" s="3">
        <f t="shared" si="375"/>
        <v>12156986.473239996</v>
      </c>
    </row>
    <row r="943" spans="1:77" x14ac:dyDescent="0.25">
      <c r="A943">
        <v>91914</v>
      </c>
      <c r="B943" t="s">
        <v>996</v>
      </c>
      <c r="C943" s="37">
        <v>42779.493055555555</v>
      </c>
      <c r="D943" s="5" t="s">
        <v>75</v>
      </c>
      <c r="E943" s="2">
        <v>682.7</v>
      </c>
      <c r="F943" s="2">
        <v>84.45</v>
      </c>
      <c r="G943" s="2">
        <v>6.5</v>
      </c>
      <c r="H943" s="2">
        <v>0</v>
      </c>
      <c r="I943" s="2">
        <v>0</v>
      </c>
      <c r="J943" s="2">
        <v>0</v>
      </c>
      <c r="K943" s="2">
        <v>0</v>
      </c>
      <c r="L943" s="2">
        <v>70</v>
      </c>
      <c r="M943" s="2">
        <v>24</v>
      </c>
      <c r="N943" s="2">
        <v>445</v>
      </c>
      <c r="O943" s="2">
        <v>0</v>
      </c>
      <c r="P943" s="2">
        <v>18.5</v>
      </c>
      <c r="Q943" s="2">
        <v>0</v>
      </c>
      <c r="R943" s="3">
        <v>74250</v>
      </c>
      <c r="S943" s="3">
        <v>0</v>
      </c>
      <c r="T943" s="3">
        <v>-3878</v>
      </c>
      <c r="U943" s="3">
        <v>-150</v>
      </c>
      <c r="V943" s="3">
        <v>0</v>
      </c>
      <c r="W943" s="3">
        <v>96724</v>
      </c>
      <c r="X943" s="3">
        <v>12234</v>
      </c>
      <c r="Y943" s="4">
        <v>0.99690000000000001</v>
      </c>
      <c r="Z943" s="4">
        <v>1.07</v>
      </c>
      <c r="AA943" s="5" t="s">
        <v>75</v>
      </c>
      <c r="AB943" s="3">
        <v>274177</v>
      </c>
      <c r="AC943" s="3">
        <v>2493122</v>
      </c>
      <c r="AD943" s="2">
        <v>1000.957006</v>
      </c>
      <c r="AE943" s="3">
        <v>125579157</v>
      </c>
      <c r="AF943" s="3">
        <v>3661522</v>
      </c>
      <c r="AG943" s="3">
        <v>415406</v>
      </c>
      <c r="AH943" s="3">
        <v>4297302</v>
      </c>
      <c r="AI943" s="4">
        <v>1.17</v>
      </c>
      <c r="AJ943" s="3">
        <v>345022503</v>
      </c>
      <c r="AK943" s="3">
        <v>312246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5124</v>
      </c>
      <c r="AR943" s="3">
        <v>5379</v>
      </c>
      <c r="AS943" s="3">
        <v>6532157</v>
      </c>
      <c r="AT943" s="2">
        <v>1212.7819999999999</v>
      </c>
      <c r="AV943" s="5" t="s">
        <v>1564</v>
      </c>
      <c r="BA943" s="3">
        <f t="shared" si="365"/>
        <v>6613</v>
      </c>
      <c r="BB943" s="3">
        <f t="shared" si="351"/>
        <v>5124</v>
      </c>
      <c r="BC943" s="3">
        <f t="shared" si="352"/>
        <v>5379</v>
      </c>
      <c r="BD943" s="3">
        <f t="shared" si="353"/>
        <v>6613</v>
      </c>
      <c r="BE943" s="3">
        <f t="shared" si="354"/>
        <v>6532156.8900000006</v>
      </c>
      <c r="BF943" s="3">
        <f t="shared" si="366"/>
        <v>6365060.8900000006</v>
      </c>
      <c r="BG943" s="2">
        <f t="shared" si="355"/>
        <v>1212.7611245511755</v>
      </c>
      <c r="BH943" s="6">
        <f t="shared" si="356"/>
        <v>1.4999999999999999E-2</v>
      </c>
      <c r="BI943" s="3">
        <f t="shared" si="367"/>
        <v>3040617.9363051159</v>
      </c>
      <c r="BJ943" s="3">
        <f t="shared" si="357"/>
        <v>623359218.01930416</v>
      </c>
      <c r="BK943" s="3">
        <f t="shared" si="368"/>
        <v>0</v>
      </c>
      <c r="BL943" s="3">
        <f t="shared" si="369"/>
        <v>0</v>
      </c>
      <c r="BM943" s="3">
        <f t="shared" si="358"/>
        <v>0</v>
      </c>
      <c r="BN943" s="3">
        <f t="shared" si="359"/>
        <v>0</v>
      </c>
      <c r="BO943" s="3">
        <f t="shared" si="370"/>
        <v>0</v>
      </c>
      <c r="BP943" s="3">
        <f t="shared" si="371"/>
        <v>0</v>
      </c>
      <c r="BQ943" s="3">
        <f t="shared" si="360"/>
        <v>387477179.29410058</v>
      </c>
      <c r="BR943" s="3">
        <f t="shared" si="372"/>
        <v>0</v>
      </c>
      <c r="BS943" s="3">
        <f t="shared" si="373"/>
        <v>0</v>
      </c>
      <c r="BT943" s="3">
        <f t="shared" si="361"/>
        <v>0</v>
      </c>
      <c r="BU943" s="3">
        <f t="shared" si="362"/>
        <v>0</v>
      </c>
      <c r="BV943" s="3">
        <f t="shared" si="363"/>
        <v>0</v>
      </c>
      <c r="BW943" s="3">
        <f t="shared" si="374"/>
        <v>0</v>
      </c>
      <c r="BX943" s="3">
        <f t="shared" si="364"/>
        <v>0</v>
      </c>
      <c r="BY943" s="3">
        <f t="shared" si="375"/>
        <v>3092627.5575930006</v>
      </c>
    </row>
    <row r="944" spans="1:77" x14ac:dyDescent="0.25">
      <c r="A944">
        <v>232902</v>
      </c>
      <c r="B944" t="s">
        <v>997</v>
      </c>
      <c r="C944" s="37">
        <v>42779.493055555555</v>
      </c>
      <c r="D944" s="5" t="s">
        <v>75</v>
      </c>
      <c r="E944" s="2">
        <v>450.1</v>
      </c>
      <c r="F944" s="2">
        <v>16.7</v>
      </c>
      <c r="G944" s="2">
        <v>30.202000000000002</v>
      </c>
      <c r="H944" s="2">
        <v>0</v>
      </c>
      <c r="I944" s="2">
        <v>0</v>
      </c>
      <c r="J944" s="2">
        <v>0</v>
      </c>
      <c r="K944" s="2">
        <v>0</v>
      </c>
      <c r="L944" s="2">
        <v>30</v>
      </c>
      <c r="M944" s="2">
        <v>24</v>
      </c>
      <c r="N944" s="2">
        <v>375</v>
      </c>
      <c r="O944" s="2">
        <v>0</v>
      </c>
      <c r="P944" s="2">
        <v>25</v>
      </c>
      <c r="Q944" s="2">
        <v>0</v>
      </c>
      <c r="R944" s="3">
        <v>41800</v>
      </c>
      <c r="S944" s="3">
        <v>0</v>
      </c>
      <c r="T944" s="3">
        <v>-3318</v>
      </c>
      <c r="U944" s="3">
        <v>-129</v>
      </c>
      <c r="V944" s="3">
        <v>0</v>
      </c>
      <c r="W944" s="3">
        <v>34468</v>
      </c>
      <c r="X944" s="3">
        <v>14830</v>
      </c>
      <c r="Y944" s="4">
        <v>0.74790000000000001</v>
      </c>
      <c r="Z944" s="4">
        <v>1.08</v>
      </c>
      <c r="AA944" s="5" t="s">
        <v>76</v>
      </c>
      <c r="AB944" s="3">
        <v>34122</v>
      </c>
      <c r="AC944" s="3">
        <v>2018634</v>
      </c>
      <c r="AD944" s="2">
        <v>876.81260029999999</v>
      </c>
      <c r="AE944" s="3">
        <v>64762254</v>
      </c>
      <c r="AF944" s="3">
        <v>1991601</v>
      </c>
      <c r="AG944" s="3">
        <v>325144</v>
      </c>
      <c r="AH944" s="3">
        <v>2476520</v>
      </c>
      <c r="AI944" s="4">
        <v>0.93</v>
      </c>
      <c r="AJ944" s="3">
        <v>295258654</v>
      </c>
      <c r="AK944" s="3">
        <v>187239</v>
      </c>
      <c r="AL944" s="3">
        <v>0</v>
      </c>
      <c r="AM944" s="3">
        <v>0</v>
      </c>
      <c r="AN944" s="3">
        <v>56000</v>
      </c>
      <c r="AO944" s="3">
        <v>0</v>
      </c>
      <c r="AP944" s="3">
        <v>0</v>
      </c>
      <c r="AQ944" s="3">
        <v>3844</v>
      </c>
      <c r="AR944" s="3">
        <v>4063</v>
      </c>
      <c r="AS944" s="3">
        <v>3756012</v>
      </c>
      <c r="AT944" s="2">
        <v>932.31700000000001</v>
      </c>
      <c r="AV944" s="5" t="s">
        <v>1941</v>
      </c>
      <c r="BA944" s="3">
        <f t="shared" si="365"/>
        <v>5932</v>
      </c>
      <c r="BB944" s="3">
        <f t="shared" si="351"/>
        <v>3844</v>
      </c>
      <c r="BC944" s="3">
        <f t="shared" si="352"/>
        <v>4063</v>
      </c>
      <c r="BD944" s="3">
        <f t="shared" si="353"/>
        <v>5932</v>
      </c>
      <c r="BE944" s="3">
        <f t="shared" si="354"/>
        <v>3756012.8503999999</v>
      </c>
      <c r="BF944" s="3">
        <f t="shared" si="366"/>
        <v>3683062.8503999999</v>
      </c>
      <c r="BG944" s="2">
        <f t="shared" si="355"/>
        <v>932.3107069800742</v>
      </c>
      <c r="BH944" s="6">
        <f t="shared" si="356"/>
        <v>1.4999999999999999E-2</v>
      </c>
      <c r="BI944" s="3">
        <f t="shared" si="367"/>
        <v>1995446.7836700608</v>
      </c>
      <c r="BJ944" s="3">
        <f t="shared" si="357"/>
        <v>479207703.38775814</v>
      </c>
      <c r="BK944" s="3">
        <f t="shared" si="368"/>
        <v>0</v>
      </c>
      <c r="BL944" s="3">
        <f t="shared" si="369"/>
        <v>0</v>
      </c>
      <c r="BM944" s="3">
        <f t="shared" si="358"/>
        <v>0</v>
      </c>
      <c r="BN944" s="3">
        <f t="shared" si="359"/>
        <v>0</v>
      </c>
      <c r="BO944" s="3">
        <f t="shared" si="370"/>
        <v>0</v>
      </c>
      <c r="BP944" s="3">
        <f t="shared" si="371"/>
        <v>0</v>
      </c>
      <c r="BQ944" s="3">
        <f t="shared" si="360"/>
        <v>297873270.88013369</v>
      </c>
      <c r="BR944" s="3">
        <f t="shared" si="372"/>
        <v>0</v>
      </c>
      <c r="BS944" s="3">
        <f t="shared" si="373"/>
        <v>0</v>
      </c>
      <c r="BT944" s="3">
        <f t="shared" si="361"/>
        <v>0</v>
      </c>
      <c r="BU944" s="3">
        <f t="shared" si="362"/>
        <v>0</v>
      </c>
      <c r="BV944" s="3">
        <f t="shared" si="363"/>
        <v>0</v>
      </c>
      <c r="BW944" s="3">
        <f t="shared" si="374"/>
        <v>0</v>
      </c>
      <c r="BX944" s="3">
        <f t="shared" si="364"/>
        <v>0</v>
      </c>
      <c r="BY944" s="3">
        <f t="shared" si="375"/>
        <v>1547773.377134</v>
      </c>
    </row>
    <row r="945" spans="1:77" x14ac:dyDescent="0.25">
      <c r="A945">
        <v>92906</v>
      </c>
      <c r="B945" t="s">
        <v>998</v>
      </c>
      <c r="C945" s="37">
        <v>42779.493055555555</v>
      </c>
      <c r="D945" s="5" t="s">
        <v>75</v>
      </c>
      <c r="E945" s="2">
        <v>1200.876</v>
      </c>
      <c r="F945" s="2">
        <v>80.475999999999999</v>
      </c>
      <c r="G945" s="2">
        <v>36.177999999999997</v>
      </c>
      <c r="H945" s="2">
        <v>0.59699999999999998</v>
      </c>
      <c r="I945" s="2">
        <v>0</v>
      </c>
      <c r="J945" s="2">
        <v>0</v>
      </c>
      <c r="K945" s="2">
        <v>0</v>
      </c>
      <c r="L945" s="2">
        <v>93.06</v>
      </c>
      <c r="M945" s="2">
        <v>66.034999999999997</v>
      </c>
      <c r="N945" s="2">
        <v>655</v>
      </c>
      <c r="O945" s="2">
        <v>3.4000000000000002E-2</v>
      </c>
      <c r="P945" s="2">
        <v>88.584999999999994</v>
      </c>
      <c r="Q945" s="2">
        <v>0</v>
      </c>
      <c r="R945" s="3">
        <v>100722</v>
      </c>
      <c r="S945" s="3">
        <v>0</v>
      </c>
      <c r="T945" s="3">
        <v>-4686</v>
      </c>
      <c r="U945" s="3">
        <v>-182</v>
      </c>
      <c r="V945" s="3">
        <v>0</v>
      </c>
      <c r="W945" s="3">
        <v>105900</v>
      </c>
      <c r="X945" s="3">
        <v>51849</v>
      </c>
      <c r="Y945" s="4">
        <v>1</v>
      </c>
      <c r="Z945" s="4">
        <v>1.05</v>
      </c>
      <c r="AA945" s="5" t="s">
        <v>75</v>
      </c>
      <c r="AB945" s="3">
        <v>602707</v>
      </c>
      <c r="AC945" s="3">
        <v>3811290</v>
      </c>
      <c r="AD945" s="2">
        <v>1548.1152144</v>
      </c>
      <c r="AE945" s="3">
        <v>199879299</v>
      </c>
      <c r="AF945" s="3">
        <v>4362165</v>
      </c>
      <c r="AG945" s="3">
        <v>0</v>
      </c>
      <c r="AH945" s="3">
        <v>4536652</v>
      </c>
      <c r="AI945" s="4">
        <v>1.04</v>
      </c>
      <c r="AJ945" s="3">
        <v>417014951</v>
      </c>
      <c r="AK945" s="3">
        <v>532737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5140</v>
      </c>
      <c r="AR945" s="3">
        <v>5322</v>
      </c>
      <c r="AS945" s="3">
        <v>9549180</v>
      </c>
      <c r="AT945" s="2">
        <v>1787.47</v>
      </c>
      <c r="AV945" s="5" t="s">
        <v>1567</v>
      </c>
      <c r="AX945" s="3">
        <v>0</v>
      </c>
      <c r="AZ945" s="3">
        <v>0</v>
      </c>
      <c r="BA945" s="3">
        <f t="shared" si="365"/>
        <v>5853</v>
      </c>
      <c r="BB945" s="3">
        <f t="shared" si="351"/>
        <v>5140</v>
      </c>
      <c r="BC945" s="3">
        <f t="shared" si="352"/>
        <v>5322</v>
      </c>
      <c r="BD945" s="3">
        <f t="shared" si="353"/>
        <v>5853</v>
      </c>
      <c r="BE945" s="3">
        <f t="shared" si="354"/>
        <v>9549179.0183199998</v>
      </c>
      <c r="BF945" s="3">
        <f t="shared" si="366"/>
        <v>9347243.0183199998</v>
      </c>
      <c r="BG945" s="2">
        <f t="shared" si="355"/>
        <v>1787.4350295751983</v>
      </c>
      <c r="BH945" s="6">
        <f t="shared" si="356"/>
        <v>1.4999999999999999E-2</v>
      </c>
      <c r="BI945" s="3">
        <f t="shared" si="367"/>
        <v>4563610.3421438113</v>
      </c>
      <c r="BJ945" s="3">
        <f t="shared" si="357"/>
        <v>918741605.20165193</v>
      </c>
      <c r="BK945" s="3">
        <f t="shared" si="368"/>
        <v>0</v>
      </c>
      <c r="BL945" s="3">
        <f t="shared" si="369"/>
        <v>0</v>
      </c>
      <c r="BM945" s="3">
        <f t="shared" si="358"/>
        <v>0</v>
      </c>
      <c r="BN945" s="3">
        <f t="shared" si="359"/>
        <v>0</v>
      </c>
      <c r="BO945" s="3">
        <f t="shared" si="370"/>
        <v>0</v>
      </c>
      <c r="BP945" s="3">
        <f t="shared" si="371"/>
        <v>0</v>
      </c>
      <c r="BQ945" s="3">
        <f t="shared" si="360"/>
        <v>571085491.94927585</v>
      </c>
      <c r="BR945" s="3">
        <f t="shared" si="372"/>
        <v>0</v>
      </c>
      <c r="BS945" s="3">
        <f t="shared" si="373"/>
        <v>0</v>
      </c>
      <c r="BT945" s="3">
        <f t="shared" si="361"/>
        <v>0</v>
      </c>
      <c r="BU945" s="3">
        <f t="shared" si="362"/>
        <v>0</v>
      </c>
      <c r="BV945" s="3">
        <f t="shared" si="363"/>
        <v>0</v>
      </c>
      <c r="BW945" s="3">
        <f t="shared" si="374"/>
        <v>0</v>
      </c>
      <c r="BX945" s="3">
        <f t="shared" si="364"/>
        <v>0</v>
      </c>
      <c r="BY945" s="3">
        <f t="shared" si="375"/>
        <v>5379029.50832</v>
      </c>
    </row>
    <row r="946" spans="1:77" x14ac:dyDescent="0.25">
      <c r="A946">
        <v>123913</v>
      </c>
      <c r="B946" t="s">
        <v>999</v>
      </c>
      <c r="C946" s="37">
        <v>42779.493055555555</v>
      </c>
      <c r="D946" s="5" t="s">
        <v>75</v>
      </c>
      <c r="E946" s="2">
        <v>358.95100000000002</v>
      </c>
      <c r="F946" s="2">
        <v>11.097</v>
      </c>
      <c r="G946" s="2">
        <v>1.0569999999999999</v>
      </c>
      <c r="H946" s="2">
        <v>0</v>
      </c>
      <c r="I946" s="2">
        <v>0</v>
      </c>
      <c r="J946" s="2">
        <v>1.1319999999999999</v>
      </c>
      <c r="K946" s="2">
        <v>0</v>
      </c>
      <c r="L946" s="2">
        <v>45.386000000000003</v>
      </c>
      <c r="M946" s="2">
        <v>20.398</v>
      </c>
      <c r="N946" s="2">
        <v>248.321</v>
      </c>
      <c r="O946" s="2">
        <v>0</v>
      </c>
      <c r="P946" s="2">
        <v>2.2559999999999998</v>
      </c>
      <c r="Q946" s="2">
        <v>0</v>
      </c>
      <c r="R946" s="3">
        <v>41178</v>
      </c>
      <c r="S946" s="3">
        <v>0</v>
      </c>
      <c r="T946" s="3">
        <v>0</v>
      </c>
      <c r="U946" s="3">
        <v>0</v>
      </c>
      <c r="V946" s="3">
        <v>0</v>
      </c>
      <c r="W946" s="3">
        <v>45914</v>
      </c>
      <c r="X946" s="3">
        <v>1846</v>
      </c>
      <c r="Y946" s="4">
        <v>1</v>
      </c>
      <c r="Z946" s="4">
        <v>1.0900000000000001</v>
      </c>
      <c r="AA946" s="5" t="s">
        <v>76</v>
      </c>
      <c r="AB946" s="3">
        <v>1031146</v>
      </c>
      <c r="AC946" s="3">
        <v>860193</v>
      </c>
      <c r="AD946" s="2">
        <v>349.83573460000002</v>
      </c>
      <c r="AE946" s="3">
        <v>311364499</v>
      </c>
      <c r="AF946" s="3">
        <v>6047918</v>
      </c>
      <c r="AG946" s="3">
        <v>0</v>
      </c>
      <c r="AH946" s="3">
        <v>6289835</v>
      </c>
      <c r="AI946" s="4">
        <v>1.04</v>
      </c>
      <c r="AJ946" s="3">
        <v>574587959</v>
      </c>
      <c r="AK946" s="3">
        <v>135013</v>
      </c>
      <c r="AL946" s="3">
        <v>0</v>
      </c>
      <c r="AM946" s="3">
        <v>0</v>
      </c>
      <c r="AN946" s="3">
        <v>0</v>
      </c>
      <c r="AO946" s="3">
        <v>98000</v>
      </c>
      <c r="AP946" s="3">
        <v>22343</v>
      </c>
      <c r="AQ946" s="3">
        <v>5140</v>
      </c>
      <c r="AR946" s="3">
        <v>5468</v>
      </c>
      <c r="AS946" s="3">
        <v>4069629</v>
      </c>
      <c r="AT946" s="2">
        <v>751.57399999999996</v>
      </c>
      <c r="AU946" s="2">
        <v>715</v>
      </c>
      <c r="AV946" s="5" t="s">
        <v>1679</v>
      </c>
      <c r="AW946" s="3">
        <v>0</v>
      </c>
      <c r="AX946" s="3">
        <v>0</v>
      </c>
      <c r="AY946" s="3">
        <v>18251</v>
      </c>
      <c r="AZ946" s="3">
        <v>0</v>
      </c>
      <c r="BA946" s="3">
        <f t="shared" si="365"/>
        <v>8182</v>
      </c>
      <c r="BB946" s="3">
        <f t="shared" si="351"/>
        <v>5140</v>
      </c>
      <c r="BC946" s="3">
        <f t="shared" si="352"/>
        <v>5468</v>
      </c>
      <c r="BD946" s="3">
        <f t="shared" si="353"/>
        <v>8182</v>
      </c>
      <c r="BE946" s="3">
        <f t="shared" si="354"/>
        <v>4069629.4443199998</v>
      </c>
      <c r="BF946" s="3">
        <f t="shared" si="366"/>
        <v>3982537.4443199998</v>
      </c>
      <c r="BG946" s="2">
        <f t="shared" si="355"/>
        <v>751.57401836625968</v>
      </c>
      <c r="BH946" s="6">
        <f t="shared" si="356"/>
        <v>1.4999999999999999E-2</v>
      </c>
      <c r="BI946" s="3">
        <f t="shared" si="367"/>
        <v>3928269.0256287884</v>
      </c>
      <c r="BJ946" s="3">
        <f t="shared" si="357"/>
        <v>456427448.69210678</v>
      </c>
      <c r="BK946" s="3">
        <f t="shared" si="368"/>
        <v>118160510.30789322</v>
      </c>
      <c r="BL946" s="3">
        <f t="shared" si="369"/>
        <v>1243717.4604633385</v>
      </c>
      <c r="BM946" s="3">
        <f t="shared" si="358"/>
        <v>6392.185496220096</v>
      </c>
      <c r="BN946" s="3">
        <f t="shared" si="359"/>
        <v>15565.473951890644</v>
      </c>
      <c r="BO946" s="3">
        <f t="shared" si="370"/>
        <v>120343</v>
      </c>
      <c r="BP946" s="3">
        <f t="shared" si="371"/>
        <v>1228151.9865114479</v>
      </c>
      <c r="BQ946" s="3">
        <f t="shared" si="360"/>
        <v>294724099.38315457</v>
      </c>
      <c r="BR946" s="3">
        <f t="shared" si="372"/>
        <v>279863859.61684543</v>
      </c>
      <c r="BS946" s="3">
        <f t="shared" si="373"/>
        <v>0</v>
      </c>
      <c r="BT946" s="3">
        <f t="shared" si="361"/>
        <v>0</v>
      </c>
      <c r="BU946" s="3">
        <f t="shared" si="362"/>
        <v>0</v>
      </c>
      <c r="BV946" s="3">
        <f t="shared" si="363"/>
        <v>120343</v>
      </c>
      <c r="BW946" s="3">
        <f t="shared" si="374"/>
        <v>0</v>
      </c>
      <c r="BX946" s="3">
        <f t="shared" si="364"/>
        <v>1228151.9865114479</v>
      </c>
      <c r="BY946" s="3">
        <f t="shared" si="375"/>
        <v>0</v>
      </c>
    </row>
    <row r="947" spans="1:77" x14ac:dyDescent="0.25">
      <c r="A947">
        <v>169911</v>
      </c>
      <c r="B947" t="s">
        <v>1000</v>
      </c>
      <c r="C947" s="37">
        <v>42779.493055555555</v>
      </c>
      <c r="D947" s="5" t="s">
        <v>75</v>
      </c>
      <c r="E947" s="2">
        <v>214.90199999999999</v>
      </c>
      <c r="F947" s="2">
        <v>23.044</v>
      </c>
      <c r="G947" s="2">
        <v>11.068</v>
      </c>
      <c r="H947" s="2">
        <v>0</v>
      </c>
      <c r="I947" s="2">
        <v>0</v>
      </c>
      <c r="J947" s="2">
        <v>0</v>
      </c>
      <c r="K947" s="2">
        <v>0</v>
      </c>
      <c r="L947" s="2">
        <v>15.727</v>
      </c>
      <c r="M947" s="2">
        <v>11.925000000000001</v>
      </c>
      <c r="N947" s="2">
        <v>131.953</v>
      </c>
      <c r="O947" s="2">
        <v>0</v>
      </c>
      <c r="P947" s="2">
        <v>0.27100000000000002</v>
      </c>
      <c r="Q947" s="2">
        <v>0</v>
      </c>
      <c r="R947" s="3">
        <v>17251</v>
      </c>
      <c r="S947" s="3">
        <v>0</v>
      </c>
      <c r="T947" s="3">
        <v>0</v>
      </c>
      <c r="U947" s="3">
        <v>0</v>
      </c>
      <c r="V947" s="3">
        <v>0</v>
      </c>
      <c r="W947" s="3">
        <v>34827</v>
      </c>
      <c r="X947" s="3">
        <v>194</v>
      </c>
      <c r="Y947" s="4">
        <v>1</v>
      </c>
      <c r="Z947" s="4">
        <v>1.05</v>
      </c>
      <c r="AA947" s="5" t="s">
        <v>75</v>
      </c>
      <c r="AB947" s="3">
        <v>149147</v>
      </c>
      <c r="AC947" s="3">
        <v>1212732</v>
      </c>
      <c r="AD947" s="2">
        <v>515.79220940000005</v>
      </c>
      <c r="AE947" s="3">
        <v>53963242</v>
      </c>
      <c r="AF947" s="3">
        <v>2677270</v>
      </c>
      <c r="AG947" s="3">
        <v>294500</v>
      </c>
      <c r="AH947" s="3">
        <v>3132406</v>
      </c>
      <c r="AI947" s="4">
        <v>1.17</v>
      </c>
      <c r="AJ947" s="3">
        <v>240715057</v>
      </c>
      <c r="AK947" s="3">
        <v>89190</v>
      </c>
      <c r="AL947" s="3">
        <v>0</v>
      </c>
      <c r="AM947" s="3">
        <v>0</v>
      </c>
      <c r="AN947" s="3">
        <v>60000</v>
      </c>
      <c r="AO947" s="3">
        <v>0</v>
      </c>
      <c r="AP947" s="3">
        <v>0</v>
      </c>
      <c r="AQ947" s="3">
        <v>5140</v>
      </c>
      <c r="AR947" s="3">
        <v>5322</v>
      </c>
      <c r="AS947" s="3">
        <v>2195852</v>
      </c>
      <c r="AT947" s="2">
        <v>409.94499999999999</v>
      </c>
      <c r="AU947" s="2">
        <v>429.16</v>
      </c>
      <c r="AV947" s="5" t="s">
        <v>1797</v>
      </c>
      <c r="AW947" s="3">
        <v>150567</v>
      </c>
      <c r="AX947" s="3">
        <v>83476</v>
      </c>
      <c r="AY947" s="3">
        <v>3133</v>
      </c>
      <c r="AZ947" s="3">
        <v>3549</v>
      </c>
      <c r="BA947" s="3">
        <f t="shared" si="365"/>
        <v>7165</v>
      </c>
      <c r="BB947" s="3">
        <f t="shared" si="351"/>
        <v>5140</v>
      </c>
      <c r="BC947" s="3">
        <f t="shared" si="352"/>
        <v>5322</v>
      </c>
      <c r="BD947" s="3">
        <f t="shared" si="353"/>
        <v>7165</v>
      </c>
      <c r="BE947" s="3">
        <f t="shared" si="354"/>
        <v>2195852.8067500005</v>
      </c>
      <c r="BF947" s="3">
        <f t="shared" si="366"/>
        <v>2143774.8067500005</v>
      </c>
      <c r="BG947" s="2">
        <f t="shared" si="355"/>
        <v>409.9452830739026</v>
      </c>
      <c r="BH947" s="6">
        <f t="shared" si="356"/>
        <v>1.4999999999999999E-2</v>
      </c>
      <c r="BI947" s="3">
        <f t="shared" si="367"/>
        <v>993214.62339833751</v>
      </c>
      <c r="BJ947" s="3">
        <f t="shared" si="357"/>
        <v>210711875.49998593</v>
      </c>
      <c r="BK947" s="3">
        <f t="shared" si="368"/>
        <v>30003181.500014067</v>
      </c>
      <c r="BL947" s="3">
        <f t="shared" si="369"/>
        <v>333700.01335040148</v>
      </c>
      <c r="BM947" s="3">
        <f t="shared" si="358"/>
        <v>5716.7872967747089</v>
      </c>
      <c r="BN947" s="3">
        <f t="shared" si="359"/>
        <v>3133</v>
      </c>
      <c r="BO947" s="3">
        <f t="shared" si="370"/>
        <v>6391.8919836777513</v>
      </c>
      <c r="BP947" s="3">
        <f t="shared" si="371"/>
        <v>330567.01335040154</v>
      </c>
      <c r="BQ947" s="3">
        <f t="shared" si="360"/>
        <v>130977517.94211188</v>
      </c>
      <c r="BR947" s="3">
        <f t="shared" si="372"/>
        <v>109737539.05788812</v>
      </c>
      <c r="BS947" s="3">
        <f t="shared" si="373"/>
        <v>134257.09905861042</v>
      </c>
      <c r="BT947" s="3">
        <f t="shared" si="361"/>
        <v>390.88851014417435</v>
      </c>
      <c r="BU947" s="3">
        <f t="shared" si="362"/>
        <v>3549</v>
      </c>
      <c r="BV947" s="3">
        <f t="shared" si="363"/>
        <v>2571.6417167878703</v>
      </c>
      <c r="BW947" s="3">
        <f t="shared" si="374"/>
        <v>128136.45734182255</v>
      </c>
      <c r="BX947" s="3">
        <f t="shared" si="364"/>
        <v>458703.4706922241</v>
      </c>
      <c r="BY947" s="3">
        <f t="shared" si="375"/>
        <v>0</v>
      </c>
    </row>
    <row r="948" spans="1:77" x14ac:dyDescent="0.25">
      <c r="A948">
        <v>14908</v>
      </c>
      <c r="B948" t="s">
        <v>1001</v>
      </c>
      <c r="C948" s="37">
        <v>42779.493055555555</v>
      </c>
      <c r="D948" s="5" t="s">
        <v>75</v>
      </c>
      <c r="E948" s="2">
        <v>1491.7</v>
      </c>
      <c r="F948" s="2">
        <v>52.822000000000003</v>
      </c>
      <c r="G948" s="2">
        <v>37.405999999999999</v>
      </c>
      <c r="H948" s="2">
        <v>0</v>
      </c>
      <c r="I948" s="2">
        <v>0</v>
      </c>
      <c r="J948" s="2">
        <v>0</v>
      </c>
      <c r="K948" s="2">
        <v>0</v>
      </c>
      <c r="L948" s="2">
        <v>90.516000000000005</v>
      </c>
      <c r="M948" s="2">
        <v>74.414000000000001</v>
      </c>
      <c r="N948" s="2">
        <v>434.91399999999999</v>
      </c>
      <c r="O948" s="2">
        <v>0</v>
      </c>
      <c r="P948" s="2">
        <v>101.313</v>
      </c>
      <c r="Q948" s="2">
        <v>0</v>
      </c>
      <c r="R948" s="3">
        <v>133751</v>
      </c>
      <c r="S948" s="3">
        <v>0</v>
      </c>
      <c r="T948" s="3">
        <v>-7804</v>
      </c>
      <c r="U948" s="3">
        <v>-302</v>
      </c>
      <c r="V948" s="3">
        <v>0</v>
      </c>
      <c r="W948" s="3">
        <v>147458</v>
      </c>
      <c r="X948" s="3">
        <v>57475</v>
      </c>
      <c r="Y948" s="4">
        <v>0.98</v>
      </c>
      <c r="Z948" s="4">
        <v>1.05</v>
      </c>
      <c r="AA948" s="5" t="s">
        <v>75</v>
      </c>
      <c r="AB948" s="3">
        <v>226446</v>
      </c>
      <c r="AC948" s="3">
        <v>2003145</v>
      </c>
      <c r="AD948" s="2">
        <v>880.92135050000002</v>
      </c>
      <c r="AE948" s="3">
        <v>103701932</v>
      </c>
      <c r="AF948" s="3">
        <v>7234624</v>
      </c>
      <c r="AG948" s="3">
        <v>0</v>
      </c>
      <c r="AH948" s="3">
        <v>7677560</v>
      </c>
      <c r="AI948" s="4">
        <v>1.04</v>
      </c>
      <c r="AJ948" s="3">
        <v>694491697</v>
      </c>
      <c r="AK948" s="3">
        <v>614484</v>
      </c>
      <c r="AL948" s="3">
        <v>0</v>
      </c>
      <c r="AM948" s="3">
        <v>0</v>
      </c>
      <c r="AN948" s="3">
        <v>100031</v>
      </c>
      <c r="AO948" s="3">
        <v>0</v>
      </c>
      <c r="AP948" s="3">
        <v>0</v>
      </c>
      <c r="AQ948" s="3">
        <v>5037</v>
      </c>
      <c r="AR948" s="3">
        <v>5216</v>
      </c>
      <c r="AS948" s="3">
        <v>10563405</v>
      </c>
      <c r="AT948" s="2">
        <v>2007.848</v>
      </c>
      <c r="AU948" s="2">
        <v>2101.3870000000002</v>
      </c>
      <c r="AV948" s="5" t="s">
        <v>1313</v>
      </c>
      <c r="AW948" s="3">
        <v>0</v>
      </c>
      <c r="AX948" s="3">
        <v>0</v>
      </c>
      <c r="AY948" s="3">
        <v>0</v>
      </c>
      <c r="AZ948" s="3">
        <v>0</v>
      </c>
      <c r="BA948" s="3">
        <f t="shared" si="365"/>
        <v>5673</v>
      </c>
      <c r="BB948" s="3">
        <f t="shared" si="351"/>
        <v>5037</v>
      </c>
      <c r="BC948" s="3">
        <f t="shared" si="352"/>
        <v>5216</v>
      </c>
      <c r="BD948" s="3">
        <f t="shared" si="353"/>
        <v>5673</v>
      </c>
      <c r="BE948" s="3">
        <f t="shared" si="354"/>
        <v>10563408.643539999</v>
      </c>
      <c r="BF948" s="3">
        <f t="shared" si="366"/>
        <v>10290003.643539999</v>
      </c>
      <c r="BG948" s="2">
        <f t="shared" si="355"/>
        <v>2007.830081880579</v>
      </c>
      <c r="BH948" s="6">
        <f t="shared" si="356"/>
        <v>1.4999999999999999E-2</v>
      </c>
      <c r="BI948" s="3">
        <f t="shared" si="367"/>
        <v>4467286.2142754486</v>
      </c>
      <c r="BJ948" s="3">
        <f t="shared" si="357"/>
        <v>1032024662.0866176</v>
      </c>
      <c r="BK948" s="3">
        <f t="shared" si="368"/>
        <v>0</v>
      </c>
      <c r="BL948" s="3">
        <f t="shared" si="369"/>
        <v>0</v>
      </c>
      <c r="BM948" s="3">
        <f t="shared" si="358"/>
        <v>0</v>
      </c>
      <c r="BN948" s="3">
        <f t="shared" si="359"/>
        <v>0</v>
      </c>
      <c r="BO948" s="3">
        <f t="shared" si="370"/>
        <v>0</v>
      </c>
      <c r="BP948" s="3">
        <f t="shared" si="371"/>
        <v>0</v>
      </c>
      <c r="BQ948" s="3">
        <f t="shared" si="360"/>
        <v>641501711.16084504</v>
      </c>
      <c r="BR948" s="3">
        <f t="shared" si="372"/>
        <v>52989985.839154959</v>
      </c>
      <c r="BS948" s="3">
        <f t="shared" si="373"/>
        <v>0</v>
      </c>
      <c r="BT948" s="3">
        <f t="shared" si="361"/>
        <v>0</v>
      </c>
      <c r="BU948" s="3">
        <f t="shared" si="362"/>
        <v>0</v>
      </c>
      <c r="BV948" s="3">
        <f t="shared" si="363"/>
        <v>0</v>
      </c>
      <c r="BW948" s="3">
        <f t="shared" si="374"/>
        <v>0</v>
      </c>
      <c r="BX948" s="3">
        <f t="shared" si="364"/>
        <v>0</v>
      </c>
      <c r="BY948" s="3">
        <f t="shared" si="375"/>
        <v>3757390.0129399989</v>
      </c>
    </row>
    <row r="949" spans="1:77" x14ac:dyDescent="0.25">
      <c r="A949">
        <v>112909</v>
      </c>
      <c r="B949" t="s">
        <v>1002</v>
      </c>
      <c r="C949" s="37">
        <v>42776.52847222222</v>
      </c>
      <c r="D949" s="5" t="s">
        <v>75</v>
      </c>
      <c r="E949" s="2">
        <v>212.464</v>
      </c>
      <c r="F949" s="2">
        <v>19.923999999999999</v>
      </c>
      <c r="G949" s="2">
        <v>15.864000000000001</v>
      </c>
      <c r="H949" s="2">
        <v>0</v>
      </c>
      <c r="I949" s="2">
        <v>0</v>
      </c>
      <c r="J949" s="2">
        <v>0</v>
      </c>
      <c r="K949" s="2">
        <v>0</v>
      </c>
      <c r="L949" s="2">
        <v>18.204000000000001</v>
      </c>
      <c r="M949" s="2">
        <v>2.9809999999999999</v>
      </c>
      <c r="N949" s="2">
        <v>178.69099999999901</v>
      </c>
      <c r="O949" s="2">
        <v>0</v>
      </c>
      <c r="P949" s="2">
        <v>17.088000000000001</v>
      </c>
      <c r="Q949" s="2">
        <v>0</v>
      </c>
      <c r="R949" s="3">
        <v>18156</v>
      </c>
      <c r="S949" s="3">
        <v>0</v>
      </c>
      <c r="T949" s="3">
        <v>-740</v>
      </c>
      <c r="U949" s="3">
        <v>-29</v>
      </c>
      <c r="V949" s="3">
        <v>0</v>
      </c>
      <c r="W949" s="3">
        <v>87226</v>
      </c>
      <c r="X949" s="3">
        <v>11922</v>
      </c>
      <c r="Y949" s="4">
        <v>0.98</v>
      </c>
      <c r="Z949" s="4">
        <v>1.04</v>
      </c>
      <c r="AA949" s="5" t="s">
        <v>75</v>
      </c>
      <c r="AB949" s="3">
        <v>25086</v>
      </c>
      <c r="AC949" s="3">
        <v>744192</v>
      </c>
      <c r="AD949" s="2">
        <v>318.4533687</v>
      </c>
      <c r="AE949" s="3">
        <v>19992380</v>
      </c>
      <c r="AF949" s="3">
        <v>541060</v>
      </c>
      <c r="AG949" s="3">
        <v>0</v>
      </c>
      <c r="AH949" s="3">
        <v>574186</v>
      </c>
      <c r="AI949" s="4">
        <v>1.04</v>
      </c>
      <c r="AJ949" s="3">
        <v>65827690</v>
      </c>
      <c r="AK949" s="3">
        <v>95866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5037</v>
      </c>
      <c r="AR949" s="3">
        <v>5180</v>
      </c>
      <c r="AS949" s="3">
        <v>2282964</v>
      </c>
      <c r="AT949" s="2">
        <v>426.49200000000002</v>
      </c>
      <c r="AV949" s="5" t="s">
        <v>1439</v>
      </c>
      <c r="AX949" s="3">
        <v>0</v>
      </c>
      <c r="AZ949" s="3">
        <v>0</v>
      </c>
      <c r="BA949" s="3">
        <f t="shared" si="365"/>
        <v>6977</v>
      </c>
      <c r="BB949" s="3">
        <f t="shared" si="351"/>
        <v>5037</v>
      </c>
      <c r="BC949" s="3">
        <f t="shared" si="352"/>
        <v>5180</v>
      </c>
      <c r="BD949" s="3">
        <f t="shared" si="353"/>
        <v>6977</v>
      </c>
      <c r="BE949" s="3">
        <f t="shared" si="354"/>
        <v>2282961.6140399985</v>
      </c>
      <c r="BF949" s="3">
        <f t="shared" si="366"/>
        <v>2178319.6140399985</v>
      </c>
      <c r="BG949" s="2">
        <f t="shared" si="355"/>
        <v>426.49435675320507</v>
      </c>
      <c r="BH949" s="6">
        <f t="shared" si="356"/>
        <v>1.4999999999999999E-2</v>
      </c>
      <c r="BI949" s="3">
        <f t="shared" si="367"/>
        <v>934403.28907595528</v>
      </c>
      <c r="BJ949" s="3">
        <f t="shared" si="357"/>
        <v>219218099.37114739</v>
      </c>
      <c r="BK949" s="3">
        <f t="shared" si="368"/>
        <v>0</v>
      </c>
      <c r="BL949" s="3">
        <f t="shared" si="369"/>
        <v>0</v>
      </c>
      <c r="BM949" s="3">
        <f t="shared" si="358"/>
        <v>0</v>
      </c>
      <c r="BN949" s="3">
        <f t="shared" si="359"/>
        <v>0</v>
      </c>
      <c r="BO949" s="3">
        <f t="shared" si="370"/>
        <v>0</v>
      </c>
      <c r="BP949" s="3">
        <f t="shared" si="371"/>
        <v>0</v>
      </c>
      <c r="BQ949" s="3">
        <f t="shared" si="360"/>
        <v>136264946.98264903</v>
      </c>
      <c r="BR949" s="3">
        <f t="shared" si="372"/>
        <v>0</v>
      </c>
      <c r="BS949" s="3">
        <f t="shared" si="373"/>
        <v>0</v>
      </c>
      <c r="BT949" s="3">
        <f t="shared" si="361"/>
        <v>0</v>
      </c>
      <c r="BU949" s="3">
        <f t="shared" si="362"/>
        <v>0</v>
      </c>
      <c r="BV949" s="3">
        <f t="shared" si="363"/>
        <v>0</v>
      </c>
      <c r="BW949" s="3">
        <f t="shared" si="374"/>
        <v>0</v>
      </c>
      <c r="BX949" s="3">
        <f t="shared" si="364"/>
        <v>0</v>
      </c>
      <c r="BY949" s="3">
        <f t="shared" si="375"/>
        <v>1637850.2520399985</v>
      </c>
    </row>
    <row r="950" spans="1:77" x14ac:dyDescent="0.25">
      <c r="A950">
        <v>74917</v>
      </c>
      <c r="B950" t="s">
        <v>1003</v>
      </c>
      <c r="C950" s="37">
        <v>42779.493055555555</v>
      </c>
      <c r="D950" s="5" t="s">
        <v>75</v>
      </c>
      <c r="E950" s="2">
        <v>439.4</v>
      </c>
      <c r="F950" s="2">
        <v>54.680999999999997</v>
      </c>
      <c r="G950" s="2">
        <v>1.0169999999999999</v>
      </c>
      <c r="H950" s="2">
        <v>0</v>
      </c>
      <c r="I950" s="2">
        <v>0</v>
      </c>
      <c r="J950" s="2">
        <v>0</v>
      </c>
      <c r="K950" s="2">
        <v>0</v>
      </c>
      <c r="L950" s="2">
        <v>50.424999999999997</v>
      </c>
      <c r="M950" s="2">
        <v>25.382999999999999</v>
      </c>
      <c r="N950" s="2">
        <v>299.48099999999999</v>
      </c>
      <c r="O950" s="2">
        <v>0</v>
      </c>
      <c r="P950" s="2">
        <v>14.859</v>
      </c>
      <c r="Q950" s="2">
        <v>0</v>
      </c>
      <c r="R950" s="3">
        <v>35084</v>
      </c>
      <c r="S950" s="3">
        <v>0</v>
      </c>
      <c r="T950" s="3">
        <v>-1046</v>
      </c>
      <c r="U950" s="3">
        <v>-41</v>
      </c>
      <c r="V950" s="3">
        <v>0</v>
      </c>
      <c r="W950" s="3">
        <v>73537</v>
      </c>
      <c r="X950" s="3">
        <v>10274</v>
      </c>
      <c r="Y950" s="4">
        <v>1</v>
      </c>
      <c r="Z950" s="4">
        <v>1.06</v>
      </c>
      <c r="AA950" s="5" t="s">
        <v>75</v>
      </c>
      <c r="AB950" s="3">
        <v>4689</v>
      </c>
      <c r="AC950" s="3">
        <v>1186707</v>
      </c>
      <c r="AD950" s="2">
        <v>511.4956517</v>
      </c>
      <c r="AE950" s="3">
        <v>30452837</v>
      </c>
      <c r="AF950" s="3">
        <v>1022084</v>
      </c>
      <c r="AG950" s="3">
        <v>112429</v>
      </c>
      <c r="AH950" s="3">
        <v>1195838</v>
      </c>
      <c r="AI950" s="4">
        <v>1.17</v>
      </c>
      <c r="AJ950" s="3">
        <v>93076509</v>
      </c>
      <c r="AK950" s="3">
        <v>178749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5140</v>
      </c>
      <c r="AR950" s="3">
        <v>5359</v>
      </c>
      <c r="AS950" s="3">
        <v>4447464</v>
      </c>
      <c r="AT950" s="2">
        <v>827.09199999999998</v>
      </c>
      <c r="AV950" s="5" t="s">
        <v>1519</v>
      </c>
      <c r="BA950" s="3">
        <f t="shared" si="365"/>
        <v>6914</v>
      </c>
      <c r="BB950" s="3">
        <f t="shared" si="351"/>
        <v>5140</v>
      </c>
      <c r="BC950" s="3">
        <f t="shared" si="352"/>
        <v>5359</v>
      </c>
      <c r="BD950" s="3">
        <f t="shared" si="353"/>
        <v>6914</v>
      </c>
      <c r="BE950" s="3">
        <f t="shared" si="354"/>
        <v>4447462.2401400004</v>
      </c>
      <c r="BF950" s="3">
        <f t="shared" si="366"/>
        <v>4339887.2401400004</v>
      </c>
      <c r="BG950" s="2">
        <f t="shared" si="355"/>
        <v>827.08379108111274</v>
      </c>
      <c r="BH950" s="6">
        <f t="shared" si="356"/>
        <v>1.4999999999999999E-2</v>
      </c>
      <c r="BI950" s="3">
        <f t="shared" si="367"/>
        <v>1747727.4364738262</v>
      </c>
      <c r="BJ950" s="3">
        <f t="shared" si="357"/>
        <v>425121068.61569196</v>
      </c>
      <c r="BK950" s="3">
        <f t="shared" si="368"/>
        <v>0</v>
      </c>
      <c r="BL950" s="3">
        <f t="shared" si="369"/>
        <v>0</v>
      </c>
      <c r="BM950" s="3">
        <f t="shared" si="358"/>
        <v>0</v>
      </c>
      <c r="BN950" s="3">
        <f t="shared" si="359"/>
        <v>0</v>
      </c>
      <c r="BO950" s="3">
        <f t="shared" si="370"/>
        <v>0</v>
      </c>
      <c r="BP950" s="3">
        <f t="shared" si="371"/>
        <v>0</v>
      </c>
      <c r="BQ950" s="3">
        <f t="shared" si="360"/>
        <v>264253271.25041553</v>
      </c>
      <c r="BR950" s="3">
        <f t="shared" si="372"/>
        <v>0</v>
      </c>
      <c r="BS950" s="3">
        <f t="shared" si="373"/>
        <v>0</v>
      </c>
      <c r="BT950" s="3">
        <f t="shared" si="361"/>
        <v>0</v>
      </c>
      <c r="BU950" s="3">
        <f t="shared" si="362"/>
        <v>0</v>
      </c>
      <c r="BV950" s="3">
        <f t="shared" si="363"/>
        <v>0</v>
      </c>
      <c r="BW950" s="3">
        <f t="shared" si="374"/>
        <v>0</v>
      </c>
      <c r="BX950" s="3">
        <f t="shared" si="364"/>
        <v>0</v>
      </c>
      <c r="BY950" s="3">
        <f t="shared" si="375"/>
        <v>3516697.1501400005</v>
      </c>
    </row>
    <row r="951" spans="1:77" x14ac:dyDescent="0.25">
      <c r="A951">
        <v>226903</v>
      </c>
      <c r="B951" t="s">
        <v>1004</v>
      </c>
      <c r="C951" s="37">
        <v>42779.493055555555</v>
      </c>
      <c r="D951" s="5" t="s">
        <v>75</v>
      </c>
      <c r="E951" s="2">
        <v>12966.043</v>
      </c>
      <c r="F951" s="2">
        <v>963.52099999999996</v>
      </c>
      <c r="G951" s="2">
        <v>500</v>
      </c>
      <c r="H951" s="2">
        <v>6.9749999999999996</v>
      </c>
      <c r="I951" s="2">
        <v>0</v>
      </c>
      <c r="J951" s="2">
        <v>0</v>
      </c>
      <c r="K951" s="2">
        <v>0</v>
      </c>
      <c r="L951" s="2">
        <v>720</v>
      </c>
      <c r="M951" s="2">
        <v>575</v>
      </c>
      <c r="N951" s="2">
        <v>9050</v>
      </c>
      <c r="O951" s="2">
        <v>6</v>
      </c>
      <c r="P951" s="2">
        <v>660</v>
      </c>
      <c r="Q951" s="2">
        <v>0</v>
      </c>
      <c r="R951" s="3">
        <v>1038125</v>
      </c>
      <c r="S951" s="3">
        <v>0</v>
      </c>
      <c r="T951" s="3">
        <v>-51078</v>
      </c>
      <c r="U951" s="3">
        <v>-1974</v>
      </c>
      <c r="V951" s="3">
        <v>0</v>
      </c>
      <c r="W951" s="3">
        <v>1019633</v>
      </c>
      <c r="X951" s="3">
        <v>358512</v>
      </c>
      <c r="Y951" s="4">
        <v>1</v>
      </c>
      <c r="Z951" s="4">
        <v>1.08</v>
      </c>
      <c r="AA951" s="5" t="s">
        <v>75</v>
      </c>
      <c r="AB951" s="3">
        <v>3573760</v>
      </c>
      <c r="AC951" s="3">
        <v>44550282</v>
      </c>
      <c r="AD951" s="2">
        <v>19147.641152100001</v>
      </c>
      <c r="AE951" s="3">
        <v>1868145204</v>
      </c>
      <c r="AF951" s="3">
        <v>47729952</v>
      </c>
      <c r="AG951" s="3">
        <v>0</v>
      </c>
      <c r="AH951" s="3">
        <v>49639150</v>
      </c>
      <c r="AI951" s="4">
        <v>1.04</v>
      </c>
      <c r="AJ951" s="3">
        <v>4545509107</v>
      </c>
      <c r="AK951" s="3">
        <v>5356363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5140</v>
      </c>
      <c r="AR951" s="3">
        <v>5432</v>
      </c>
      <c r="AS951" s="3">
        <v>96732939</v>
      </c>
      <c r="AT951" s="2">
        <v>17934.27</v>
      </c>
      <c r="AV951" s="5" t="s">
        <v>1309</v>
      </c>
      <c r="AX951" s="3">
        <v>0</v>
      </c>
      <c r="AZ951" s="3">
        <v>0</v>
      </c>
      <c r="BA951" s="3">
        <f t="shared" si="365"/>
        <v>5432</v>
      </c>
      <c r="BB951" s="3">
        <f t="shared" si="351"/>
        <v>5140</v>
      </c>
      <c r="BC951" s="3">
        <f t="shared" si="352"/>
        <v>5432</v>
      </c>
      <c r="BD951" s="3">
        <f t="shared" si="353"/>
        <v>5432</v>
      </c>
      <c r="BE951" s="3">
        <f t="shared" si="354"/>
        <v>96732941.167999998</v>
      </c>
      <c r="BF951" s="3">
        <f t="shared" si="366"/>
        <v>94726261.167999998</v>
      </c>
      <c r="BG951" s="2">
        <f t="shared" si="355"/>
        <v>17933.897144105256</v>
      </c>
      <c r="BH951" s="6">
        <f t="shared" si="356"/>
        <v>1.4999999999999999E-2</v>
      </c>
      <c r="BI951" s="3">
        <f t="shared" si="367"/>
        <v>39717158.721601047</v>
      </c>
      <c r="BJ951" s="3">
        <f t="shared" si="357"/>
        <v>9218023132.0701027</v>
      </c>
      <c r="BK951" s="3">
        <f t="shared" si="368"/>
        <v>0</v>
      </c>
      <c r="BL951" s="3">
        <f t="shared" si="369"/>
        <v>0</v>
      </c>
      <c r="BM951" s="3">
        <f t="shared" si="358"/>
        <v>0</v>
      </c>
      <c r="BN951" s="3">
        <f t="shared" si="359"/>
        <v>0</v>
      </c>
      <c r="BO951" s="3">
        <f t="shared" si="370"/>
        <v>0</v>
      </c>
      <c r="BP951" s="3">
        <f t="shared" si="371"/>
        <v>0</v>
      </c>
      <c r="BQ951" s="3">
        <f t="shared" si="360"/>
        <v>5729880137.5416298</v>
      </c>
      <c r="BR951" s="3">
        <f t="shared" si="372"/>
        <v>0</v>
      </c>
      <c r="BS951" s="3">
        <f t="shared" si="373"/>
        <v>0</v>
      </c>
      <c r="BT951" s="3">
        <f t="shared" si="361"/>
        <v>0</v>
      </c>
      <c r="BU951" s="3">
        <f t="shared" si="362"/>
        <v>0</v>
      </c>
      <c r="BV951" s="3">
        <f t="shared" si="363"/>
        <v>0</v>
      </c>
      <c r="BW951" s="3">
        <f t="shared" si="374"/>
        <v>0</v>
      </c>
      <c r="BX951" s="3">
        <f t="shared" si="364"/>
        <v>0</v>
      </c>
      <c r="BY951" s="3">
        <f t="shared" si="375"/>
        <v>51277850.097999997</v>
      </c>
    </row>
    <row r="952" spans="1:77" x14ac:dyDescent="0.25">
      <c r="A952">
        <v>15907</v>
      </c>
      <c r="B952" t="s">
        <v>1005</v>
      </c>
      <c r="C952" s="37">
        <v>42779.493055555555</v>
      </c>
      <c r="D952" s="5" t="s">
        <v>75</v>
      </c>
      <c r="E952" s="2">
        <v>44255.457999999999</v>
      </c>
      <c r="F952" s="2">
        <v>3229.8069999999998</v>
      </c>
      <c r="G952" s="2">
        <v>2552.96</v>
      </c>
      <c r="H952" s="2">
        <v>25.957999999999998</v>
      </c>
      <c r="I952" s="2">
        <v>0</v>
      </c>
      <c r="J952" s="2">
        <v>0</v>
      </c>
      <c r="K952" s="2">
        <v>0</v>
      </c>
      <c r="L952" s="2">
        <v>2328.9960000000001</v>
      </c>
      <c r="M952" s="2">
        <v>2379.913</v>
      </c>
      <c r="N952" s="2">
        <v>52918</v>
      </c>
      <c r="O952" s="2">
        <v>20</v>
      </c>
      <c r="P952" s="2">
        <v>7631.8190000000004</v>
      </c>
      <c r="Q952" s="2">
        <v>0</v>
      </c>
      <c r="R952" s="3">
        <v>3137033</v>
      </c>
      <c r="S952" s="3">
        <v>0</v>
      </c>
      <c r="T952" s="3">
        <v>-161346</v>
      </c>
      <c r="U952" s="3">
        <v>-6235</v>
      </c>
      <c r="V952" s="3">
        <v>0</v>
      </c>
      <c r="W952" s="3">
        <v>2728814</v>
      </c>
      <c r="X952" s="3">
        <v>4312741</v>
      </c>
      <c r="Y952" s="4">
        <v>1</v>
      </c>
      <c r="Z952" s="4">
        <v>1.1399999999999999</v>
      </c>
      <c r="AA952" s="5" t="s">
        <v>75</v>
      </c>
      <c r="AB952" s="3">
        <v>22539495</v>
      </c>
      <c r="AC952" s="3">
        <v>177866907</v>
      </c>
      <c r="AD952" s="2">
        <v>75627.174778300003</v>
      </c>
      <c r="AE952" s="3">
        <v>6019043328</v>
      </c>
      <c r="AF952" s="3">
        <v>147530333</v>
      </c>
      <c r="AG952" s="3">
        <v>16228337</v>
      </c>
      <c r="AH952" s="3">
        <v>172610490</v>
      </c>
      <c r="AI952" s="4">
        <v>1.17</v>
      </c>
      <c r="AJ952" s="3">
        <v>14358452226</v>
      </c>
      <c r="AK952" s="3">
        <v>18496200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5140</v>
      </c>
      <c r="AR952" s="3">
        <v>5651</v>
      </c>
      <c r="AS952" s="3">
        <v>374268178</v>
      </c>
      <c r="AT952" s="2">
        <v>68464.138999999996</v>
      </c>
      <c r="AV952" s="5" t="s">
        <v>1321</v>
      </c>
      <c r="BA952" s="3">
        <f t="shared" si="365"/>
        <v>5651</v>
      </c>
      <c r="BB952" s="3">
        <f t="shared" si="351"/>
        <v>5140</v>
      </c>
      <c r="BC952" s="3">
        <f t="shared" si="352"/>
        <v>5651</v>
      </c>
      <c r="BD952" s="3">
        <f t="shared" si="353"/>
        <v>5651</v>
      </c>
      <c r="BE952" s="3">
        <f t="shared" si="354"/>
        <v>374268178.25806004</v>
      </c>
      <c r="BF952" s="3">
        <f t="shared" si="366"/>
        <v>368563677.25806004</v>
      </c>
      <c r="BG952" s="2">
        <f t="shared" si="355"/>
        <v>68462.98064547863</v>
      </c>
      <c r="BH952" s="6">
        <f t="shared" si="356"/>
        <v>1.4999999999999999E-2</v>
      </c>
      <c r="BI952" s="3">
        <f t="shared" si="367"/>
        <v>162925619.09581083</v>
      </c>
      <c r="BJ952" s="3">
        <f t="shared" si="357"/>
        <v>35189972051.776016</v>
      </c>
      <c r="BK952" s="3">
        <f t="shared" si="368"/>
        <v>0</v>
      </c>
      <c r="BL952" s="3">
        <f t="shared" si="369"/>
        <v>0</v>
      </c>
      <c r="BM952" s="3">
        <f t="shared" si="358"/>
        <v>0</v>
      </c>
      <c r="BN952" s="3">
        <f t="shared" si="359"/>
        <v>0</v>
      </c>
      <c r="BO952" s="3">
        <f t="shared" si="370"/>
        <v>0</v>
      </c>
      <c r="BP952" s="3">
        <f t="shared" si="371"/>
        <v>0</v>
      </c>
      <c r="BQ952" s="3">
        <f t="shared" si="360"/>
        <v>21873922316.230423</v>
      </c>
      <c r="BR952" s="3">
        <f t="shared" si="372"/>
        <v>0</v>
      </c>
      <c r="BS952" s="3">
        <f t="shared" si="373"/>
        <v>0</v>
      </c>
      <c r="BT952" s="3">
        <f t="shared" si="361"/>
        <v>0</v>
      </c>
      <c r="BU952" s="3">
        <f t="shared" si="362"/>
        <v>0</v>
      </c>
      <c r="BV952" s="3">
        <f t="shared" si="363"/>
        <v>0</v>
      </c>
      <c r="BW952" s="3">
        <f t="shared" si="374"/>
        <v>0</v>
      </c>
      <c r="BX952" s="3">
        <f t="shared" si="364"/>
        <v>0</v>
      </c>
      <c r="BY952" s="3">
        <f t="shared" si="375"/>
        <v>230683655.99806005</v>
      </c>
    </row>
    <row r="953" spans="1:77" x14ac:dyDescent="0.25">
      <c r="A953">
        <v>15820</v>
      </c>
      <c r="B953" t="s">
        <v>1006</v>
      </c>
      <c r="C953" s="37">
        <v>42776.52847222222</v>
      </c>
      <c r="D953" s="5" t="s">
        <v>76</v>
      </c>
      <c r="E953" s="2">
        <v>349.916</v>
      </c>
      <c r="F953" s="2">
        <v>20.315000000000001</v>
      </c>
      <c r="G953" s="2">
        <v>52.478000000000002</v>
      </c>
      <c r="H953" s="2">
        <v>0</v>
      </c>
      <c r="I953" s="2">
        <v>0</v>
      </c>
      <c r="J953" s="2">
        <v>0</v>
      </c>
      <c r="K953" s="2">
        <v>0</v>
      </c>
      <c r="L953" s="2">
        <v>179.09299999999999</v>
      </c>
      <c r="M953" s="2">
        <v>5.8330000000000002</v>
      </c>
      <c r="N953" s="2">
        <v>419.83</v>
      </c>
      <c r="O953" s="2">
        <v>0.249</v>
      </c>
      <c r="P953" s="2">
        <v>19.998000000000001</v>
      </c>
      <c r="Q953" s="2">
        <v>0</v>
      </c>
      <c r="R953" s="3">
        <v>31676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12929</v>
      </c>
      <c r="Y953" s="4">
        <v>0</v>
      </c>
      <c r="Z953" s="4">
        <v>1</v>
      </c>
      <c r="AA953" s="5" t="s">
        <v>75</v>
      </c>
      <c r="AB953" s="3">
        <v>0</v>
      </c>
      <c r="AC953" s="3">
        <v>0</v>
      </c>
      <c r="AD953" s="2">
        <v>0</v>
      </c>
      <c r="AE953" s="3">
        <v>0</v>
      </c>
      <c r="AF953" s="3">
        <v>0</v>
      </c>
      <c r="AG953" s="3">
        <v>0</v>
      </c>
      <c r="AH953" s="3">
        <v>0</v>
      </c>
      <c r="AI953" s="4">
        <v>0</v>
      </c>
      <c r="AJ953" s="3">
        <v>0</v>
      </c>
      <c r="AK953" s="3">
        <v>154306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5050</v>
      </c>
      <c r="AR953" s="3">
        <v>5334</v>
      </c>
      <c r="AS953" s="3">
        <v>4925669</v>
      </c>
      <c r="AT953" s="2">
        <v>943.33500000000004</v>
      </c>
      <c r="AV953" s="5" t="s">
        <v>2031</v>
      </c>
      <c r="AX953" s="3">
        <v>0</v>
      </c>
      <c r="AZ953" s="3">
        <v>0</v>
      </c>
      <c r="BA953" s="3">
        <f t="shared" si="365"/>
        <v>6465</v>
      </c>
      <c r="BB953" s="3">
        <f t="shared" si="351"/>
        <v>5050</v>
      </c>
      <c r="BC953" s="3">
        <f t="shared" si="352"/>
        <v>5335</v>
      </c>
      <c r="BD953" s="3">
        <f t="shared" si="353"/>
        <v>6465</v>
      </c>
      <c r="BE953" s="3">
        <f t="shared" si="354"/>
        <v>4925669.3630000008</v>
      </c>
      <c r="BF953" s="3">
        <f t="shared" si="366"/>
        <v>4893993.3630000008</v>
      </c>
      <c r="BG953" s="2">
        <f t="shared" si="355"/>
        <v>943.22234217812513</v>
      </c>
      <c r="BH953" s="6">
        <f t="shared" si="356"/>
        <v>1.4999999999999999E-2</v>
      </c>
      <c r="BI953" s="3">
        <f t="shared" si="367"/>
        <v>0</v>
      </c>
      <c r="BJ953" s="3">
        <f t="shared" si="357"/>
        <v>484816283.8795563</v>
      </c>
      <c r="BK953" s="3">
        <f t="shared" si="368"/>
        <v>0</v>
      </c>
      <c r="BL953" s="3">
        <f t="shared" si="369"/>
        <v>0</v>
      </c>
      <c r="BM953" s="3">
        <f t="shared" si="358"/>
        <v>0</v>
      </c>
      <c r="BN953" s="3">
        <f t="shared" si="359"/>
        <v>0</v>
      </c>
      <c r="BO953" s="3">
        <f t="shared" si="370"/>
        <v>0</v>
      </c>
      <c r="BP953" s="3">
        <f t="shared" si="371"/>
        <v>0</v>
      </c>
      <c r="BQ953" s="3">
        <f t="shared" si="360"/>
        <v>301359538.32591099</v>
      </c>
      <c r="BR953" s="3">
        <f t="shared" si="372"/>
        <v>0</v>
      </c>
      <c r="BS953" s="3">
        <f t="shared" si="373"/>
        <v>0</v>
      </c>
      <c r="BT953" s="3">
        <f t="shared" si="361"/>
        <v>0</v>
      </c>
      <c r="BU953" s="3">
        <f t="shared" si="362"/>
        <v>0</v>
      </c>
      <c r="BV953" s="3">
        <f t="shared" si="363"/>
        <v>0</v>
      </c>
      <c r="BW953" s="3">
        <f t="shared" si="374"/>
        <v>0</v>
      </c>
      <c r="BX953" s="3">
        <f t="shared" si="364"/>
        <v>0</v>
      </c>
      <c r="BY953" s="3">
        <f t="shared" si="375"/>
        <v>4925669.3630000008</v>
      </c>
    </row>
    <row r="954" spans="1:77" x14ac:dyDescent="0.25">
      <c r="A954">
        <v>203901</v>
      </c>
      <c r="B954" t="s">
        <v>1007</v>
      </c>
      <c r="C954" s="37">
        <v>42779.493055555555</v>
      </c>
      <c r="D954" s="5" t="s">
        <v>75</v>
      </c>
      <c r="E954" s="2">
        <v>639.49099999999999</v>
      </c>
      <c r="F954" s="2">
        <v>49.802999999999997</v>
      </c>
      <c r="G954" s="2">
        <v>39.9</v>
      </c>
      <c r="H954" s="2">
        <v>0</v>
      </c>
      <c r="I954" s="2">
        <v>0</v>
      </c>
      <c r="J954" s="2">
        <v>0</v>
      </c>
      <c r="K954" s="2">
        <v>0</v>
      </c>
      <c r="L954" s="2">
        <v>64.8</v>
      </c>
      <c r="M954" s="2">
        <v>35.975000000000001</v>
      </c>
      <c r="N954" s="2">
        <v>761.83</v>
      </c>
      <c r="O954" s="2">
        <v>0.153</v>
      </c>
      <c r="P954" s="2">
        <v>66.55</v>
      </c>
      <c r="Q954" s="2">
        <v>0</v>
      </c>
      <c r="R954" s="3">
        <v>52869</v>
      </c>
      <c r="S954" s="3">
        <v>0</v>
      </c>
      <c r="T954" s="3">
        <v>-5555</v>
      </c>
      <c r="U954" s="3">
        <v>-215</v>
      </c>
      <c r="V954" s="3">
        <v>0</v>
      </c>
      <c r="W954" s="3">
        <v>117706</v>
      </c>
      <c r="X954" s="3">
        <v>44229</v>
      </c>
      <c r="Y954" s="4">
        <v>1</v>
      </c>
      <c r="Z954" s="4">
        <v>1.06</v>
      </c>
      <c r="AA954" s="5" t="s">
        <v>75</v>
      </c>
      <c r="AB954" s="3">
        <v>136167</v>
      </c>
      <c r="AC954" s="3">
        <v>3976036</v>
      </c>
      <c r="AD954" s="2">
        <v>1678.7821226000001</v>
      </c>
      <c r="AE954" s="3">
        <v>87348505</v>
      </c>
      <c r="AF954" s="3">
        <v>4859055</v>
      </c>
      <c r="AG954" s="3">
        <v>0</v>
      </c>
      <c r="AH954" s="3">
        <v>5150598</v>
      </c>
      <c r="AI954" s="4">
        <v>1.06</v>
      </c>
      <c r="AJ954" s="3">
        <v>494268912</v>
      </c>
      <c r="AK954" s="3">
        <v>260496</v>
      </c>
      <c r="AL954" s="3">
        <v>0</v>
      </c>
      <c r="AM954" s="3">
        <v>0</v>
      </c>
      <c r="AN954" s="3">
        <v>177278</v>
      </c>
      <c r="AO954" s="3">
        <v>0</v>
      </c>
      <c r="AP954" s="3">
        <v>0</v>
      </c>
      <c r="AQ954" s="3">
        <v>5140</v>
      </c>
      <c r="AR954" s="3">
        <v>5359</v>
      </c>
      <c r="AS954" s="3">
        <v>6706933</v>
      </c>
      <c r="AT954" s="2">
        <v>1246.7809999999999</v>
      </c>
      <c r="AU954" s="2">
        <v>1185.0830000000001</v>
      </c>
      <c r="AV954" s="5" t="s">
        <v>1881</v>
      </c>
      <c r="AW954" s="3">
        <v>0</v>
      </c>
      <c r="AX954" s="3">
        <v>0</v>
      </c>
      <c r="AY954" s="3">
        <v>0</v>
      </c>
      <c r="AZ954" s="3">
        <v>0</v>
      </c>
      <c r="BA954" s="3">
        <f t="shared" si="365"/>
        <v>6646</v>
      </c>
      <c r="BB954" s="3">
        <f t="shared" si="351"/>
        <v>5140</v>
      </c>
      <c r="BC954" s="3">
        <f t="shared" si="352"/>
        <v>5359</v>
      </c>
      <c r="BD954" s="3">
        <f t="shared" si="353"/>
        <v>6646</v>
      </c>
      <c r="BE954" s="3">
        <f t="shared" si="354"/>
        <v>6706932.87158</v>
      </c>
      <c r="BF954" s="3">
        <f t="shared" si="366"/>
        <v>6541912.87158</v>
      </c>
      <c r="BG954" s="2">
        <f t="shared" si="355"/>
        <v>1246.7397882379478</v>
      </c>
      <c r="BH954" s="6">
        <f t="shared" si="356"/>
        <v>1.4999999999999999E-2</v>
      </c>
      <c r="BI954" s="3">
        <f t="shared" si="367"/>
        <v>2793412.5616847593</v>
      </c>
      <c r="BJ954" s="3">
        <f t="shared" si="357"/>
        <v>640824251.1543051</v>
      </c>
      <c r="BK954" s="3">
        <f t="shared" si="368"/>
        <v>0</v>
      </c>
      <c r="BL954" s="3">
        <f t="shared" si="369"/>
        <v>0</v>
      </c>
      <c r="BM954" s="3">
        <f t="shared" si="358"/>
        <v>0</v>
      </c>
      <c r="BN954" s="3">
        <f t="shared" si="359"/>
        <v>0</v>
      </c>
      <c r="BO954" s="3">
        <f t="shared" si="370"/>
        <v>0</v>
      </c>
      <c r="BP954" s="3">
        <f t="shared" si="371"/>
        <v>0</v>
      </c>
      <c r="BQ954" s="3">
        <f t="shared" si="360"/>
        <v>398333362.34202433</v>
      </c>
      <c r="BR954" s="3">
        <f t="shared" si="372"/>
        <v>95935549.657975674</v>
      </c>
      <c r="BS954" s="3">
        <f t="shared" si="373"/>
        <v>0</v>
      </c>
      <c r="BT954" s="3">
        <f t="shared" si="361"/>
        <v>0</v>
      </c>
      <c r="BU954" s="3">
        <f t="shared" si="362"/>
        <v>0</v>
      </c>
      <c r="BV954" s="3">
        <f t="shared" si="363"/>
        <v>0</v>
      </c>
      <c r="BW954" s="3">
        <f t="shared" si="374"/>
        <v>0</v>
      </c>
      <c r="BX954" s="3">
        <f t="shared" si="364"/>
        <v>0</v>
      </c>
      <c r="BY954" s="3">
        <f t="shared" si="375"/>
        <v>1764243.7515799999</v>
      </c>
    </row>
    <row r="955" spans="1:77" x14ac:dyDescent="0.25">
      <c r="A955">
        <v>31912</v>
      </c>
      <c r="B955" t="s">
        <v>1008</v>
      </c>
      <c r="C955" s="37">
        <v>42779.493055555555</v>
      </c>
      <c r="D955" s="5" t="s">
        <v>75</v>
      </c>
      <c r="E955" s="2">
        <v>8891.1509999999998</v>
      </c>
      <c r="F955" s="2">
        <v>751.08</v>
      </c>
      <c r="G955" s="2">
        <v>130.83500000000001</v>
      </c>
      <c r="H955" s="2">
        <v>18.562999999999999</v>
      </c>
      <c r="I955" s="2">
        <v>0</v>
      </c>
      <c r="J955" s="2">
        <v>0</v>
      </c>
      <c r="K955" s="2">
        <v>0</v>
      </c>
      <c r="L955" s="2">
        <v>715.71199999999999</v>
      </c>
      <c r="M955" s="2">
        <v>373.416</v>
      </c>
      <c r="N955" s="2">
        <v>9766.7250000000004</v>
      </c>
      <c r="O955" s="2">
        <v>0.8</v>
      </c>
      <c r="P955" s="2">
        <v>1972.3409999999999</v>
      </c>
      <c r="Q955" s="2">
        <v>0</v>
      </c>
      <c r="R955" s="3">
        <v>722161</v>
      </c>
      <c r="S955" s="3">
        <v>0</v>
      </c>
      <c r="T955" s="3">
        <v>-9955</v>
      </c>
      <c r="U955" s="3">
        <v>-385</v>
      </c>
      <c r="V955" s="3">
        <v>0</v>
      </c>
      <c r="W955" s="3">
        <v>857401</v>
      </c>
      <c r="X955" s="3">
        <v>1143366</v>
      </c>
      <c r="Y955" s="4">
        <v>1</v>
      </c>
      <c r="Z955" s="4">
        <v>1.18</v>
      </c>
      <c r="AA955" s="5" t="s">
        <v>75</v>
      </c>
      <c r="AB955" s="3">
        <v>1244</v>
      </c>
      <c r="AC955" s="3">
        <v>23637886</v>
      </c>
      <c r="AD955" s="2">
        <v>9699.7591542999999</v>
      </c>
      <c r="AE955" s="3">
        <v>309485652</v>
      </c>
      <c r="AF955" s="3">
        <v>9256718</v>
      </c>
      <c r="AG955" s="3">
        <v>1018239</v>
      </c>
      <c r="AH955" s="3">
        <v>10830360</v>
      </c>
      <c r="AI955" s="4">
        <v>1.17</v>
      </c>
      <c r="AJ955" s="3">
        <v>885868060</v>
      </c>
      <c r="AK955" s="3">
        <v>3894577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5140</v>
      </c>
      <c r="AR955" s="3">
        <v>5797</v>
      </c>
      <c r="AS955" s="3">
        <v>77068943</v>
      </c>
      <c r="AT955" s="2">
        <v>13856.296</v>
      </c>
      <c r="AV955" s="5" t="s">
        <v>1378</v>
      </c>
      <c r="BA955" s="3">
        <f t="shared" si="365"/>
        <v>5797</v>
      </c>
      <c r="BB955" s="3">
        <f t="shared" si="351"/>
        <v>5140</v>
      </c>
      <c r="BC955" s="3">
        <f t="shared" si="352"/>
        <v>5797</v>
      </c>
      <c r="BD955" s="3">
        <f t="shared" si="353"/>
        <v>5797</v>
      </c>
      <c r="BE955" s="3">
        <f t="shared" si="354"/>
        <v>77068942.586839989</v>
      </c>
      <c r="BF955" s="3">
        <f t="shared" si="366"/>
        <v>75499335.586839989</v>
      </c>
      <c r="BG955" s="2">
        <f t="shared" si="355"/>
        <v>13856.224998192225</v>
      </c>
      <c r="BH955" s="6">
        <f t="shared" si="356"/>
        <v>1.4999999999999999E-2</v>
      </c>
      <c r="BI955" s="3">
        <f t="shared" si="367"/>
        <v>29874210.330797791</v>
      </c>
      <c r="BJ955" s="3">
        <f t="shared" si="357"/>
        <v>7122099649.0708036</v>
      </c>
      <c r="BK955" s="3">
        <f t="shared" si="368"/>
        <v>0</v>
      </c>
      <c r="BL955" s="3">
        <f t="shared" si="369"/>
        <v>0</v>
      </c>
      <c r="BM955" s="3">
        <f t="shared" si="358"/>
        <v>0</v>
      </c>
      <c r="BN955" s="3">
        <f t="shared" si="359"/>
        <v>0</v>
      </c>
      <c r="BO955" s="3">
        <f t="shared" si="370"/>
        <v>0</v>
      </c>
      <c r="BP955" s="3">
        <f t="shared" si="371"/>
        <v>0</v>
      </c>
      <c r="BQ955" s="3">
        <f t="shared" si="360"/>
        <v>4427063886.9224157</v>
      </c>
      <c r="BR955" s="3">
        <f t="shared" si="372"/>
        <v>0</v>
      </c>
      <c r="BS955" s="3">
        <f t="shared" si="373"/>
        <v>0</v>
      </c>
      <c r="BT955" s="3">
        <f t="shared" si="361"/>
        <v>0</v>
      </c>
      <c r="BU955" s="3">
        <f t="shared" si="362"/>
        <v>0</v>
      </c>
      <c r="BV955" s="3">
        <f t="shared" si="363"/>
        <v>0</v>
      </c>
      <c r="BW955" s="3">
        <f t="shared" si="374"/>
        <v>0</v>
      </c>
      <c r="BX955" s="3">
        <f t="shared" si="364"/>
        <v>0</v>
      </c>
      <c r="BY955" s="3">
        <f t="shared" si="375"/>
        <v>68210261.986839995</v>
      </c>
    </row>
    <row r="956" spans="1:77" x14ac:dyDescent="0.25">
      <c r="A956">
        <v>66902</v>
      </c>
      <c r="B956" t="s">
        <v>1009</v>
      </c>
      <c r="C956" s="37">
        <v>42779.493055555555</v>
      </c>
      <c r="D956" s="5" t="s">
        <v>75</v>
      </c>
      <c r="E956" s="2">
        <v>1099.2380000000001</v>
      </c>
      <c r="F956" s="2">
        <v>88.63</v>
      </c>
      <c r="G956" s="2">
        <v>13.019</v>
      </c>
      <c r="H956" s="2">
        <v>3.0439999999999898</v>
      </c>
      <c r="I956" s="2">
        <v>0</v>
      </c>
      <c r="J956" s="2">
        <v>0</v>
      </c>
      <c r="K956" s="2">
        <v>0</v>
      </c>
      <c r="L956" s="2">
        <v>52.501999999999903</v>
      </c>
      <c r="M956" s="2">
        <v>59.174999999999997</v>
      </c>
      <c r="N956" s="2">
        <v>1171.671</v>
      </c>
      <c r="O956" s="2">
        <v>0</v>
      </c>
      <c r="P956" s="2">
        <v>34.430999999999997</v>
      </c>
      <c r="Q956" s="2">
        <v>0</v>
      </c>
      <c r="R956" s="3">
        <v>85472</v>
      </c>
      <c r="S956" s="3">
        <v>0</v>
      </c>
      <c r="T956" s="3">
        <v>-2022</v>
      </c>
      <c r="U956" s="3">
        <v>-79</v>
      </c>
      <c r="V956" s="3">
        <v>62647</v>
      </c>
      <c r="W956" s="3">
        <v>50067</v>
      </c>
      <c r="X956" s="3">
        <v>23052</v>
      </c>
      <c r="Y956" s="4">
        <v>1</v>
      </c>
      <c r="Z956" s="4">
        <v>1.1200000000000001</v>
      </c>
      <c r="AA956" s="5" t="s">
        <v>76</v>
      </c>
      <c r="AB956" s="3">
        <v>671330</v>
      </c>
      <c r="AC956" s="3">
        <v>4917749</v>
      </c>
      <c r="AD956" s="2">
        <v>2081.3901808999999</v>
      </c>
      <c r="AE956" s="3">
        <v>137315712</v>
      </c>
      <c r="AF956" s="3">
        <v>1873317</v>
      </c>
      <c r="AG956" s="3">
        <v>0</v>
      </c>
      <c r="AH956" s="3">
        <v>1948250</v>
      </c>
      <c r="AI956" s="4">
        <v>1.04</v>
      </c>
      <c r="AJ956" s="3">
        <v>179912186</v>
      </c>
      <c r="AK956" s="3">
        <v>485485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5140</v>
      </c>
      <c r="AR956" s="3">
        <v>5578</v>
      </c>
      <c r="AS956" s="3">
        <v>10440240</v>
      </c>
      <c r="AT956" s="2">
        <v>1914.777</v>
      </c>
      <c r="AV956" s="5" t="s">
        <v>1481</v>
      </c>
      <c r="AX956" s="3">
        <v>0</v>
      </c>
      <c r="AZ956" s="3">
        <v>0</v>
      </c>
      <c r="BA956" s="3">
        <f t="shared" si="365"/>
        <v>6695</v>
      </c>
      <c r="BB956" s="3">
        <f t="shared" si="351"/>
        <v>5140</v>
      </c>
      <c r="BC956" s="3">
        <f t="shared" si="352"/>
        <v>5578</v>
      </c>
      <c r="BD956" s="3">
        <f t="shared" si="353"/>
        <v>6695</v>
      </c>
      <c r="BE956" s="3">
        <f t="shared" si="354"/>
        <v>10440244.425499998</v>
      </c>
      <c r="BF956" s="3">
        <f t="shared" si="366"/>
        <v>10244080.425499998</v>
      </c>
      <c r="BG956" s="2">
        <f t="shared" si="355"/>
        <v>1914.763356050468</v>
      </c>
      <c r="BH956" s="6">
        <f t="shared" si="356"/>
        <v>1.4999999999999999E-2</v>
      </c>
      <c r="BI956" s="3">
        <f t="shared" si="367"/>
        <v>4656157.2357886387</v>
      </c>
      <c r="BJ956" s="3">
        <f t="shared" si="357"/>
        <v>984188365.00994051</v>
      </c>
      <c r="BK956" s="3">
        <f t="shared" si="368"/>
        <v>0</v>
      </c>
      <c r="BL956" s="3">
        <f t="shared" si="369"/>
        <v>0</v>
      </c>
      <c r="BM956" s="3">
        <f t="shared" si="358"/>
        <v>0</v>
      </c>
      <c r="BN956" s="3">
        <f t="shared" si="359"/>
        <v>0</v>
      </c>
      <c r="BO956" s="3">
        <f t="shared" si="370"/>
        <v>0</v>
      </c>
      <c r="BP956" s="3">
        <f t="shared" si="371"/>
        <v>0</v>
      </c>
      <c r="BQ956" s="3">
        <f t="shared" si="360"/>
        <v>611766892.25812459</v>
      </c>
      <c r="BR956" s="3">
        <f t="shared" si="372"/>
        <v>0</v>
      </c>
      <c r="BS956" s="3">
        <f t="shared" si="373"/>
        <v>0</v>
      </c>
      <c r="BT956" s="3">
        <f t="shared" si="361"/>
        <v>0</v>
      </c>
      <c r="BU956" s="3">
        <f t="shared" si="362"/>
        <v>0</v>
      </c>
      <c r="BV956" s="3">
        <f t="shared" si="363"/>
        <v>0</v>
      </c>
      <c r="BW956" s="3">
        <f t="shared" si="374"/>
        <v>0</v>
      </c>
      <c r="BX956" s="3">
        <f t="shared" si="364"/>
        <v>0</v>
      </c>
      <c r="BY956" s="3">
        <f t="shared" si="375"/>
        <v>8641122.5654999986</v>
      </c>
    </row>
    <row r="957" spans="1:77" x14ac:dyDescent="0.25">
      <c r="A957">
        <v>71904</v>
      </c>
      <c r="B957" t="s">
        <v>1010</v>
      </c>
      <c r="C957" s="37">
        <v>42779.493055555555</v>
      </c>
      <c r="D957" s="5" t="s">
        <v>75</v>
      </c>
      <c r="E957" s="2">
        <v>3422.9079999999999</v>
      </c>
      <c r="F957" s="2">
        <v>245.73599999999999</v>
      </c>
      <c r="G957" s="2">
        <v>85.125</v>
      </c>
      <c r="H957" s="2">
        <v>0</v>
      </c>
      <c r="I957" s="2">
        <v>0</v>
      </c>
      <c r="J957" s="2">
        <v>0</v>
      </c>
      <c r="K957" s="2">
        <v>0</v>
      </c>
      <c r="L957" s="2">
        <v>270</v>
      </c>
      <c r="M957" s="2">
        <v>188.50299999999999</v>
      </c>
      <c r="N957" s="2">
        <v>4000</v>
      </c>
      <c r="O957" s="2">
        <v>2.3039999999999998</v>
      </c>
      <c r="P957" s="2">
        <v>1550</v>
      </c>
      <c r="Q957" s="2">
        <v>0</v>
      </c>
      <c r="R957" s="3">
        <v>273703</v>
      </c>
      <c r="S957" s="3">
        <v>0</v>
      </c>
      <c r="T957" s="3">
        <v>-2139</v>
      </c>
      <c r="U957" s="3">
        <v>-83</v>
      </c>
      <c r="V957" s="3">
        <v>0</v>
      </c>
      <c r="W957" s="3">
        <v>239287</v>
      </c>
      <c r="X957" s="3">
        <v>910470</v>
      </c>
      <c r="Y957" s="4">
        <v>1</v>
      </c>
      <c r="Z957" s="4">
        <v>1.1399999999999999</v>
      </c>
      <c r="AA957" s="5" t="s">
        <v>75</v>
      </c>
      <c r="AB957" s="3">
        <v>0</v>
      </c>
      <c r="AC957" s="3">
        <v>7351548</v>
      </c>
      <c r="AD957" s="2">
        <v>3061.0503644</v>
      </c>
      <c r="AE957" s="3">
        <v>41579040</v>
      </c>
      <c r="AF957" s="3">
        <v>1813356</v>
      </c>
      <c r="AG957" s="3">
        <v>88674</v>
      </c>
      <c r="AH957" s="3">
        <v>2154814</v>
      </c>
      <c r="AI957" s="4">
        <v>1.1089</v>
      </c>
      <c r="AJ957" s="3">
        <v>190303184</v>
      </c>
      <c r="AK957" s="3">
        <v>1413041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5140</v>
      </c>
      <c r="AR957" s="3">
        <v>5651</v>
      </c>
      <c r="AS957" s="3">
        <v>30526641</v>
      </c>
      <c r="AT957" s="2">
        <v>5575.634</v>
      </c>
      <c r="AV957" s="5" t="s">
        <v>1499</v>
      </c>
      <c r="BA957" s="3">
        <f t="shared" si="365"/>
        <v>5874</v>
      </c>
      <c r="BB957" s="3">
        <f t="shared" si="351"/>
        <v>5140</v>
      </c>
      <c r="BC957" s="3">
        <f t="shared" si="352"/>
        <v>5651</v>
      </c>
      <c r="BD957" s="3">
        <f t="shared" si="353"/>
        <v>5874</v>
      </c>
      <c r="BE957" s="3">
        <f t="shared" si="354"/>
        <v>30526640.732999995</v>
      </c>
      <c r="BF957" s="3">
        <f t="shared" si="366"/>
        <v>30015789.732999995</v>
      </c>
      <c r="BG957" s="2">
        <f t="shared" si="355"/>
        <v>5575.6184300014211</v>
      </c>
      <c r="BH957" s="6">
        <f t="shared" si="356"/>
        <v>1.4999999999999999E-2</v>
      </c>
      <c r="BI957" s="3">
        <f t="shared" si="367"/>
        <v>11977600.001711996</v>
      </c>
      <c r="BJ957" s="3">
        <f t="shared" si="357"/>
        <v>2865867873.0207305</v>
      </c>
      <c r="BK957" s="3">
        <f t="shared" si="368"/>
        <v>0</v>
      </c>
      <c r="BL957" s="3">
        <f t="shared" si="369"/>
        <v>0</v>
      </c>
      <c r="BM957" s="3">
        <f t="shared" si="358"/>
        <v>0</v>
      </c>
      <c r="BN957" s="3">
        <f t="shared" si="359"/>
        <v>0</v>
      </c>
      <c r="BO957" s="3">
        <f t="shared" si="370"/>
        <v>0</v>
      </c>
      <c r="BP957" s="3">
        <f t="shared" si="371"/>
        <v>0</v>
      </c>
      <c r="BQ957" s="3">
        <f t="shared" si="360"/>
        <v>1781410088.3854539</v>
      </c>
      <c r="BR957" s="3">
        <f t="shared" si="372"/>
        <v>0</v>
      </c>
      <c r="BS957" s="3">
        <f t="shared" si="373"/>
        <v>0</v>
      </c>
      <c r="BT957" s="3">
        <f t="shared" si="361"/>
        <v>0</v>
      </c>
      <c r="BU957" s="3">
        <f t="shared" si="362"/>
        <v>0</v>
      </c>
      <c r="BV957" s="3">
        <f t="shared" si="363"/>
        <v>0</v>
      </c>
      <c r="BW957" s="3">
        <f t="shared" si="374"/>
        <v>0</v>
      </c>
      <c r="BX957" s="3">
        <f t="shared" si="364"/>
        <v>0</v>
      </c>
      <c r="BY957" s="3">
        <f t="shared" si="375"/>
        <v>28623608.892999995</v>
      </c>
    </row>
    <row r="958" spans="1:77" x14ac:dyDescent="0.25">
      <c r="A958">
        <v>233901</v>
      </c>
      <c r="B958" t="s">
        <v>1011</v>
      </c>
      <c r="C958" s="37">
        <v>42779.493055555555</v>
      </c>
      <c r="D958" s="5" t="s">
        <v>75</v>
      </c>
      <c r="E958" s="2">
        <v>9119.3909999999996</v>
      </c>
      <c r="F958" s="2">
        <v>471.29899999999998</v>
      </c>
      <c r="G958" s="2">
        <v>358</v>
      </c>
      <c r="H958" s="2">
        <v>0</v>
      </c>
      <c r="I958" s="2">
        <v>0</v>
      </c>
      <c r="J958" s="2">
        <v>0</v>
      </c>
      <c r="K958" s="2">
        <v>0</v>
      </c>
      <c r="L958" s="2">
        <v>726.85799999999995</v>
      </c>
      <c r="M958" s="2">
        <v>497</v>
      </c>
      <c r="N958" s="2">
        <v>8153</v>
      </c>
      <c r="O958" s="2">
        <v>4.4000000000000004</v>
      </c>
      <c r="P958" s="2">
        <v>1450</v>
      </c>
      <c r="Q958" s="2">
        <v>0</v>
      </c>
      <c r="R958" s="3">
        <v>771238</v>
      </c>
      <c r="S958" s="3">
        <v>0</v>
      </c>
      <c r="T958" s="3">
        <v>-18955</v>
      </c>
      <c r="U958" s="3">
        <v>-733</v>
      </c>
      <c r="V958" s="3">
        <v>0</v>
      </c>
      <c r="W958" s="3">
        <v>498260</v>
      </c>
      <c r="X958" s="3">
        <v>797790</v>
      </c>
      <c r="Y958" s="4">
        <v>0.98</v>
      </c>
      <c r="Z958" s="4">
        <v>1.1299999999999999</v>
      </c>
      <c r="AA958" s="5" t="s">
        <v>76</v>
      </c>
      <c r="AB958" s="3">
        <v>1644563</v>
      </c>
      <c r="AC958" s="3">
        <v>28567066</v>
      </c>
      <c r="AD958" s="2">
        <v>11948.0543788</v>
      </c>
      <c r="AE958" s="3">
        <v>563768201</v>
      </c>
      <c r="AF958" s="3">
        <v>15977070</v>
      </c>
      <c r="AG958" s="3">
        <v>0</v>
      </c>
      <c r="AH958" s="3">
        <v>16955258</v>
      </c>
      <c r="AI958" s="4">
        <v>1.04</v>
      </c>
      <c r="AJ958" s="3">
        <v>1686796184</v>
      </c>
      <c r="AK958" s="3">
        <v>3772596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5037</v>
      </c>
      <c r="AR958" s="3">
        <v>5502</v>
      </c>
      <c r="AS958" s="3">
        <v>71739188</v>
      </c>
      <c r="AT958" s="2">
        <v>13402.677</v>
      </c>
      <c r="AV958" s="5" t="s">
        <v>1798</v>
      </c>
      <c r="AX958" s="3">
        <v>0</v>
      </c>
      <c r="AZ958" s="3">
        <v>0</v>
      </c>
      <c r="BA958" s="3">
        <f t="shared" si="365"/>
        <v>5502</v>
      </c>
      <c r="BB958" s="3">
        <f t="shared" si="351"/>
        <v>5037</v>
      </c>
      <c r="BC958" s="3">
        <f t="shared" si="352"/>
        <v>5502</v>
      </c>
      <c r="BD958" s="3">
        <f t="shared" si="353"/>
        <v>5502</v>
      </c>
      <c r="BE958" s="3">
        <f t="shared" si="354"/>
        <v>71739190.834599987</v>
      </c>
      <c r="BF958" s="3">
        <f t="shared" si="366"/>
        <v>70488647.834599987</v>
      </c>
      <c r="BG958" s="2">
        <f t="shared" si="355"/>
        <v>13402.815882369578</v>
      </c>
      <c r="BH958" s="6">
        <f t="shared" si="356"/>
        <v>1.4999999999999999E-2</v>
      </c>
      <c r="BI958" s="3">
        <f t="shared" si="367"/>
        <v>30117515.99278836</v>
      </c>
      <c r="BJ958" s="3">
        <f t="shared" si="357"/>
        <v>6889047363.5379629</v>
      </c>
      <c r="BK958" s="3">
        <f t="shared" si="368"/>
        <v>0</v>
      </c>
      <c r="BL958" s="3">
        <f t="shared" si="369"/>
        <v>0</v>
      </c>
      <c r="BM958" s="3">
        <f t="shared" si="358"/>
        <v>0</v>
      </c>
      <c r="BN958" s="3">
        <f t="shared" si="359"/>
        <v>0</v>
      </c>
      <c r="BO958" s="3">
        <f t="shared" si="370"/>
        <v>0</v>
      </c>
      <c r="BP958" s="3">
        <f t="shared" si="371"/>
        <v>0</v>
      </c>
      <c r="BQ958" s="3">
        <f t="shared" si="360"/>
        <v>4282199674.4170799</v>
      </c>
      <c r="BR958" s="3">
        <f t="shared" si="372"/>
        <v>0</v>
      </c>
      <c r="BS958" s="3">
        <f t="shared" si="373"/>
        <v>0</v>
      </c>
      <c r="BT958" s="3">
        <f t="shared" si="361"/>
        <v>0</v>
      </c>
      <c r="BU958" s="3">
        <f t="shared" si="362"/>
        <v>0</v>
      </c>
      <c r="BV958" s="3">
        <f t="shared" si="363"/>
        <v>0</v>
      </c>
      <c r="BW958" s="3">
        <f t="shared" si="374"/>
        <v>0</v>
      </c>
      <c r="BX958" s="3">
        <f t="shared" si="364"/>
        <v>0</v>
      </c>
      <c r="BY958" s="3">
        <f t="shared" si="375"/>
        <v>55208588.231399983</v>
      </c>
    </row>
    <row r="959" spans="1:77" x14ac:dyDescent="0.25">
      <c r="A959">
        <v>214902</v>
      </c>
      <c r="B959" t="s">
        <v>1012</v>
      </c>
      <c r="C959" s="37">
        <v>42779.493055555555</v>
      </c>
      <c r="D959" s="5" t="s">
        <v>75</v>
      </c>
      <c r="E959" s="2">
        <v>207.77799999999999</v>
      </c>
      <c r="F959" s="2">
        <v>33.552999999999997</v>
      </c>
      <c r="G959" s="2">
        <v>0.878</v>
      </c>
      <c r="H959" s="2">
        <v>0</v>
      </c>
      <c r="I959" s="2">
        <v>0</v>
      </c>
      <c r="J959" s="2">
        <v>0</v>
      </c>
      <c r="K959" s="2">
        <v>0</v>
      </c>
      <c r="L959" s="2">
        <v>8.4320000000000004</v>
      </c>
      <c r="M959" s="2">
        <v>2.895</v>
      </c>
      <c r="N959" s="2">
        <v>213.06899999999999</v>
      </c>
      <c r="O959" s="2">
        <v>0</v>
      </c>
      <c r="P959" s="2">
        <v>34.232999999999997</v>
      </c>
      <c r="Q959" s="2">
        <v>0</v>
      </c>
      <c r="R959" s="3">
        <v>19326</v>
      </c>
      <c r="S959" s="3">
        <v>0</v>
      </c>
      <c r="T959" s="3">
        <v>-2051</v>
      </c>
      <c r="U959" s="3">
        <v>-80</v>
      </c>
      <c r="V959" s="3">
        <v>0</v>
      </c>
      <c r="W959" s="3">
        <v>0</v>
      </c>
      <c r="X959" s="3">
        <v>25740</v>
      </c>
      <c r="Y959" s="4">
        <v>1</v>
      </c>
      <c r="Z959" s="4">
        <v>1.1200000000000001</v>
      </c>
      <c r="AA959" s="5" t="s">
        <v>75</v>
      </c>
      <c r="AB959" s="3">
        <v>632405</v>
      </c>
      <c r="AC959" s="3">
        <v>1402649</v>
      </c>
      <c r="AD959" s="2">
        <v>517.09252609999999</v>
      </c>
      <c r="AE959" s="3">
        <v>140325468</v>
      </c>
      <c r="AF959" s="3">
        <v>1937115</v>
      </c>
      <c r="AG959" s="3">
        <v>213083</v>
      </c>
      <c r="AH959" s="3">
        <v>2266425</v>
      </c>
      <c r="AI959" s="4">
        <v>1.17</v>
      </c>
      <c r="AJ959" s="3">
        <v>182502255</v>
      </c>
      <c r="AK959" s="3">
        <v>88465</v>
      </c>
      <c r="AL959" s="3">
        <v>0</v>
      </c>
      <c r="AM959" s="3">
        <v>0</v>
      </c>
      <c r="AN959" s="3">
        <v>61618</v>
      </c>
      <c r="AO959" s="3">
        <v>0</v>
      </c>
      <c r="AP959" s="3">
        <v>0</v>
      </c>
      <c r="AQ959" s="3">
        <v>5140</v>
      </c>
      <c r="AR959" s="3">
        <v>5578</v>
      </c>
      <c r="AS959" s="3">
        <v>2273380</v>
      </c>
      <c r="AT959" s="2">
        <v>421.71300000000002</v>
      </c>
      <c r="AU959" s="2">
        <v>422.17899999999997</v>
      </c>
      <c r="AV959" s="5" t="s">
        <v>1906</v>
      </c>
      <c r="AW959" s="3">
        <v>0</v>
      </c>
      <c r="AX959" s="3">
        <v>38994</v>
      </c>
      <c r="AY959" s="3">
        <v>0</v>
      </c>
      <c r="AZ959" s="3">
        <v>1672</v>
      </c>
      <c r="BA959" s="3">
        <f t="shared" si="365"/>
        <v>7519</v>
      </c>
      <c r="BB959" s="3">
        <f t="shared" si="351"/>
        <v>5140</v>
      </c>
      <c r="BC959" s="3">
        <f t="shared" si="352"/>
        <v>5578</v>
      </c>
      <c r="BD959" s="3">
        <f t="shared" si="353"/>
        <v>7519</v>
      </c>
      <c r="BE959" s="3">
        <f t="shared" si="354"/>
        <v>2273379.9754999997</v>
      </c>
      <c r="BF959" s="3">
        <f t="shared" si="366"/>
        <v>2256104.9754999997</v>
      </c>
      <c r="BG959" s="2">
        <f t="shared" si="355"/>
        <v>421.69789332551932</v>
      </c>
      <c r="BH959" s="6">
        <f t="shared" si="356"/>
        <v>1.4999999999999999E-2</v>
      </c>
      <c r="BI959" s="3">
        <f t="shared" si="367"/>
        <v>1571156.7142726779</v>
      </c>
      <c r="BJ959" s="3">
        <f t="shared" si="357"/>
        <v>216752717.16931692</v>
      </c>
      <c r="BK959" s="3">
        <f t="shared" si="368"/>
        <v>0</v>
      </c>
      <c r="BL959" s="3">
        <f t="shared" si="369"/>
        <v>0</v>
      </c>
      <c r="BM959" s="3">
        <f t="shared" si="358"/>
        <v>0</v>
      </c>
      <c r="BN959" s="3">
        <f t="shared" si="359"/>
        <v>0</v>
      </c>
      <c r="BO959" s="3">
        <f t="shared" si="370"/>
        <v>0</v>
      </c>
      <c r="BP959" s="3">
        <f t="shared" si="371"/>
        <v>0</v>
      </c>
      <c r="BQ959" s="3">
        <f t="shared" si="360"/>
        <v>134732476.91750342</v>
      </c>
      <c r="BR959" s="3">
        <f t="shared" si="372"/>
        <v>47769778.082496583</v>
      </c>
      <c r="BS959" s="3">
        <f t="shared" si="373"/>
        <v>55774.256724403873</v>
      </c>
      <c r="BT959" s="3">
        <f t="shared" si="361"/>
        <v>373.03658795887208</v>
      </c>
      <c r="BU959" s="3">
        <f t="shared" si="362"/>
        <v>1672</v>
      </c>
      <c r="BV959" s="3">
        <f t="shared" si="363"/>
        <v>1516.3520305522211</v>
      </c>
      <c r="BW959" s="3">
        <f t="shared" si="374"/>
        <v>52585.904693851655</v>
      </c>
      <c r="BX959" s="3">
        <f t="shared" si="364"/>
        <v>52585.904693851655</v>
      </c>
      <c r="BY959" s="3">
        <f t="shared" si="375"/>
        <v>448357.42549999966</v>
      </c>
    </row>
    <row r="960" spans="1:77" x14ac:dyDescent="0.25">
      <c r="A960">
        <v>105902</v>
      </c>
      <c r="B960" t="s">
        <v>1013</v>
      </c>
      <c r="C960" s="37">
        <v>42779.493055555555</v>
      </c>
      <c r="D960" s="5" t="s">
        <v>75</v>
      </c>
      <c r="E960" s="2">
        <v>6602.7219999999998</v>
      </c>
      <c r="F960" s="2">
        <v>561.65700000000004</v>
      </c>
      <c r="G960" s="2">
        <v>261.60700000000003</v>
      </c>
      <c r="H960" s="2">
        <v>5.4629999999999903</v>
      </c>
      <c r="I960" s="2">
        <v>0</v>
      </c>
      <c r="J960" s="2">
        <v>0</v>
      </c>
      <c r="K960" s="2">
        <v>0</v>
      </c>
      <c r="L960" s="2">
        <v>388.12900000000002</v>
      </c>
      <c r="M960" s="2">
        <v>358.017</v>
      </c>
      <c r="N960" s="2">
        <v>5780.2629999999999</v>
      </c>
      <c r="O960" s="2">
        <v>2.2130000000000001</v>
      </c>
      <c r="P960" s="2">
        <v>631.98</v>
      </c>
      <c r="Q960" s="2">
        <v>0</v>
      </c>
      <c r="R960" s="3">
        <v>547187</v>
      </c>
      <c r="S960" s="3">
        <v>0</v>
      </c>
      <c r="T960" s="3">
        <v>-49426</v>
      </c>
      <c r="U960" s="3">
        <v>-1910</v>
      </c>
      <c r="V960" s="3">
        <v>0</v>
      </c>
      <c r="W960" s="3">
        <v>962446</v>
      </c>
      <c r="X960" s="3">
        <v>347905</v>
      </c>
      <c r="Y960" s="4">
        <v>1</v>
      </c>
      <c r="Z960" s="4">
        <v>1.1000000000000001</v>
      </c>
      <c r="AA960" s="5" t="s">
        <v>75</v>
      </c>
      <c r="AB960" s="3">
        <v>2420777</v>
      </c>
      <c r="AC960" s="3">
        <v>17750187</v>
      </c>
      <c r="AD960" s="2">
        <v>7498.7874616999998</v>
      </c>
      <c r="AE960" s="3">
        <v>822227254</v>
      </c>
      <c r="AF960" s="3">
        <v>45866858</v>
      </c>
      <c r="AG960" s="3">
        <v>0</v>
      </c>
      <c r="AH960" s="3">
        <v>48618870</v>
      </c>
      <c r="AI960" s="4">
        <v>1.06</v>
      </c>
      <c r="AJ960" s="3">
        <v>4398511925</v>
      </c>
      <c r="AK960" s="3">
        <v>2836739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5140</v>
      </c>
      <c r="AR960" s="3">
        <v>5505</v>
      </c>
      <c r="AS960" s="3">
        <v>52464980</v>
      </c>
      <c r="AT960" s="2">
        <v>9594.4989999999998</v>
      </c>
      <c r="AU960" s="2">
        <v>9594.4989999999998</v>
      </c>
      <c r="AV960" s="5" t="s">
        <v>1297</v>
      </c>
      <c r="AW960" s="3">
        <v>0</v>
      </c>
      <c r="AX960" s="3">
        <v>0</v>
      </c>
      <c r="AY960" s="3">
        <v>0</v>
      </c>
      <c r="AZ960" s="3">
        <v>0</v>
      </c>
      <c r="BA960" s="3">
        <f t="shared" si="365"/>
        <v>5505</v>
      </c>
      <c r="BB960" s="3">
        <f t="shared" si="351"/>
        <v>5140</v>
      </c>
      <c r="BC960" s="3">
        <f t="shared" si="352"/>
        <v>5505</v>
      </c>
      <c r="BD960" s="3">
        <f t="shared" si="353"/>
        <v>5505</v>
      </c>
      <c r="BE960" s="3">
        <f t="shared" si="354"/>
        <v>52464978.104099996</v>
      </c>
      <c r="BF960" s="3">
        <f t="shared" si="366"/>
        <v>51004771.104099996</v>
      </c>
      <c r="BG960" s="2">
        <f t="shared" si="355"/>
        <v>9594.1395406924803</v>
      </c>
      <c r="BH960" s="6">
        <f t="shared" si="356"/>
        <v>1.4999999999999999E-2</v>
      </c>
      <c r="BI960" s="3">
        <f t="shared" si="367"/>
        <v>22970505.741193429</v>
      </c>
      <c r="BJ960" s="3">
        <f t="shared" si="357"/>
        <v>4931387723.9159346</v>
      </c>
      <c r="BK960" s="3">
        <f t="shared" si="368"/>
        <v>0</v>
      </c>
      <c r="BL960" s="3">
        <f t="shared" si="369"/>
        <v>0</v>
      </c>
      <c r="BM960" s="3">
        <f t="shared" si="358"/>
        <v>0</v>
      </c>
      <c r="BN960" s="3">
        <f t="shared" si="359"/>
        <v>0</v>
      </c>
      <c r="BO960" s="3">
        <f t="shared" si="370"/>
        <v>0</v>
      </c>
      <c r="BP960" s="3">
        <f t="shared" si="371"/>
        <v>0</v>
      </c>
      <c r="BQ960" s="3">
        <f t="shared" si="360"/>
        <v>3065327583.2512474</v>
      </c>
      <c r="BR960" s="3">
        <f t="shared" si="372"/>
        <v>1333184341.7487526</v>
      </c>
      <c r="BS960" s="3">
        <f t="shared" si="373"/>
        <v>0</v>
      </c>
      <c r="BT960" s="3">
        <f t="shared" si="361"/>
        <v>0</v>
      </c>
      <c r="BU960" s="3">
        <f t="shared" si="362"/>
        <v>0</v>
      </c>
      <c r="BV960" s="3">
        <f t="shared" si="363"/>
        <v>0</v>
      </c>
      <c r="BW960" s="3">
        <f t="shared" si="374"/>
        <v>0</v>
      </c>
      <c r="BX960" s="3">
        <f t="shared" si="364"/>
        <v>0</v>
      </c>
      <c r="BY960" s="3">
        <f t="shared" si="375"/>
        <v>8479858.8540999964</v>
      </c>
    </row>
    <row r="961" spans="1:77" x14ac:dyDescent="0.25">
      <c r="A961">
        <v>245904</v>
      </c>
      <c r="B961" t="s">
        <v>1014</v>
      </c>
      <c r="C961" s="37">
        <v>42779.493055555555</v>
      </c>
      <c r="D961" s="5" t="s">
        <v>75</v>
      </c>
      <c r="E961" s="2">
        <v>234.8</v>
      </c>
      <c r="F961" s="2">
        <v>13.2</v>
      </c>
      <c r="G961" s="2">
        <v>12</v>
      </c>
      <c r="H961" s="2">
        <v>0</v>
      </c>
      <c r="I961" s="2">
        <v>0</v>
      </c>
      <c r="J961" s="2">
        <v>0</v>
      </c>
      <c r="K961" s="2">
        <v>0</v>
      </c>
      <c r="L961" s="2">
        <v>14</v>
      </c>
      <c r="M961" s="2">
        <v>4</v>
      </c>
      <c r="N961" s="2">
        <v>203</v>
      </c>
      <c r="O961" s="2">
        <v>0</v>
      </c>
      <c r="P961" s="2">
        <v>21</v>
      </c>
      <c r="Q961" s="2">
        <v>0</v>
      </c>
      <c r="R961" s="3">
        <v>22825</v>
      </c>
      <c r="S961" s="3">
        <v>0</v>
      </c>
      <c r="T961" s="3">
        <v>-930</v>
      </c>
      <c r="U961" s="3">
        <v>-36</v>
      </c>
      <c r="V961" s="3">
        <v>0</v>
      </c>
      <c r="W961" s="3">
        <v>30344</v>
      </c>
      <c r="X961" s="3">
        <v>18348</v>
      </c>
      <c r="Y961" s="4">
        <v>1</v>
      </c>
      <c r="Z961" s="4">
        <v>1.1399999999999999</v>
      </c>
      <c r="AA961" s="5" t="s">
        <v>76</v>
      </c>
      <c r="AB961" s="3">
        <v>81661</v>
      </c>
      <c r="AC961" s="3">
        <v>1357250</v>
      </c>
      <c r="AD961" s="2">
        <v>542.6659932</v>
      </c>
      <c r="AE961" s="3">
        <v>59724287</v>
      </c>
      <c r="AF961" s="3">
        <v>793339</v>
      </c>
      <c r="AG961" s="3">
        <v>0</v>
      </c>
      <c r="AH961" s="3">
        <v>825073</v>
      </c>
      <c r="AI961" s="4">
        <v>1.04</v>
      </c>
      <c r="AJ961" s="3">
        <v>82703358</v>
      </c>
      <c r="AK961" s="3">
        <v>101878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5140</v>
      </c>
      <c r="AR961" s="3">
        <v>5651</v>
      </c>
      <c r="AS961" s="3">
        <v>2876700</v>
      </c>
      <c r="AT961" s="2">
        <v>524.66800000000001</v>
      </c>
      <c r="AV961" s="5" t="s">
        <v>1972</v>
      </c>
      <c r="AX961" s="3">
        <v>0</v>
      </c>
      <c r="AZ961" s="3">
        <v>0</v>
      </c>
      <c r="BA961" s="3">
        <f t="shared" si="365"/>
        <v>8737</v>
      </c>
      <c r="BB961" s="3">
        <f t="shared" si="351"/>
        <v>5140</v>
      </c>
      <c r="BC961" s="3">
        <f t="shared" si="352"/>
        <v>5651</v>
      </c>
      <c r="BD961" s="3">
        <f t="shared" si="353"/>
        <v>8737</v>
      </c>
      <c r="BE961" s="3">
        <f t="shared" si="354"/>
        <v>2876700.3600000003</v>
      </c>
      <c r="BF961" s="3">
        <f t="shared" si="366"/>
        <v>2824461.3600000003</v>
      </c>
      <c r="BG961" s="2">
        <f t="shared" si="355"/>
        <v>524.66115180468057</v>
      </c>
      <c r="BH961" s="6">
        <f t="shared" si="356"/>
        <v>1.4999999999999999E-2</v>
      </c>
      <c r="BI961" s="3">
        <f t="shared" si="367"/>
        <v>1289292.0973792009</v>
      </c>
      <c r="BJ961" s="3">
        <f t="shared" si="357"/>
        <v>269675832.02760583</v>
      </c>
      <c r="BK961" s="3">
        <f t="shared" si="368"/>
        <v>0</v>
      </c>
      <c r="BL961" s="3">
        <f t="shared" si="369"/>
        <v>0</v>
      </c>
      <c r="BM961" s="3">
        <f t="shared" si="358"/>
        <v>0</v>
      </c>
      <c r="BN961" s="3">
        <f t="shared" si="359"/>
        <v>0</v>
      </c>
      <c r="BO961" s="3">
        <f t="shared" si="370"/>
        <v>0</v>
      </c>
      <c r="BP961" s="3">
        <f t="shared" si="371"/>
        <v>0</v>
      </c>
      <c r="BQ961" s="3">
        <f t="shared" si="360"/>
        <v>167629238.00159544</v>
      </c>
      <c r="BR961" s="3">
        <f t="shared" si="372"/>
        <v>0</v>
      </c>
      <c r="BS961" s="3">
        <f t="shared" si="373"/>
        <v>0</v>
      </c>
      <c r="BT961" s="3">
        <f t="shared" si="361"/>
        <v>0</v>
      </c>
      <c r="BU961" s="3">
        <f t="shared" si="362"/>
        <v>0</v>
      </c>
      <c r="BV961" s="3">
        <f t="shared" si="363"/>
        <v>0</v>
      </c>
      <c r="BW961" s="3">
        <f t="shared" si="374"/>
        <v>0</v>
      </c>
      <c r="BX961" s="3">
        <f t="shared" si="364"/>
        <v>0</v>
      </c>
      <c r="BY961" s="3">
        <f t="shared" si="375"/>
        <v>2049666.7800000003</v>
      </c>
    </row>
    <row r="962" spans="1:77" x14ac:dyDescent="0.25">
      <c r="A962">
        <v>206901</v>
      </c>
      <c r="B962" t="s">
        <v>1015</v>
      </c>
      <c r="C962" s="37">
        <v>42779.493055555555</v>
      </c>
      <c r="D962" s="5" t="s">
        <v>75</v>
      </c>
      <c r="E962" s="2">
        <v>594.6</v>
      </c>
      <c r="F962" s="2">
        <v>30.79</v>
      </c>
      <c r="G962" s="2">
        <v>26</v>
      </c>
      <c r="H962" s="2">
        <v>0</v>
      </c>
      <c r="I962" s="2">
        <v>0</v>
      </c>
      <c r="J962" s="2">
        <v>0</v>
      </c>
      <c r="K962" s="2">
        <v>0</v>
      </c>
      <c r="L962" s="2">
        <v>46</v>
      </c>
      <c r="M962" s="2">
        <v>32</v>
      </c>
      <c r="N962" s="2">
        <v>470</v>
      </c>
      <c r="O962" s="2">
        <v>0</v>
      </c>
      <c r="P962" s="2">
        <v>100</v>
      </c>
      <c r="Q962" s="2">
        <v>0</v>
      </c>
      <c r="R962" s="3">
        <v>44000</v>
      </c>
      <c r="S962" s="3">
        <v>0</v>
      </c>
      <c r="T962" s="3">
        <v>-2135</v>
      </c>
      <c r="U962" s="3">
        <v>-83</v>
      </c>
      <c r="V962" s="3">
        <v>0</v>
      </c>
      <c r="W962" s="3">
        <v>30221</v>
      </c>
      <c r="X962" s="3">
        <v>71640</v>
      </c>
      <c r="Y962" s="4">
        <v>0.98</v>
      </c>
      <c r="Z962" s="4">
        <v>1.02</v>
      </c>
      <c r="AA962" s="5" t="s">
        <v>76</v>
      </c>
      <c r="AB962" s="3">
        <v>232893</v>
      </c>
      <c r="AC962" s="3">
        <v>2912130</v>
      </c>
      <c r="AD962" s="2">
        <v>1230.0447015</v>
      </c>
      <c r="AE962" s="3">
        <v>96482675</v>
      </c>
      <c r="AF962" s="3">
        <v>1987696</v>
      </c>
      <c r="AG962" s="3">
        <v>0</v>
      </c>
      <c r="AH962" s="3">
        <v>2109392</v>
      </c>
      <c r="AI962" s="4">
        <v>1.04</v>
      </c>
      <c r="AJ962" s="3">
        <v>189979284</v>
      </c>
      <c r="AK962" s="3">
        <v>261933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5037</v>
      </c>
      <c r="AR962" s="3">
        <v>5109</v>
      </c>
      <c r="AS962" s="3">
        <v>5974637</v>
      </c>
      <c r="AT962" s="2">
        <v>1163.5740000000001</v>
      </c>
      <c r="AV962" s="5" t="s">
        <v>1748</v>
      </c>
      <c r="AX962" s="3">
        <v>0</v>
      </c>
      <c r="AZ962" s="3">
        <v>0</v>
      </c>
      <c r="BA962" s="3">
        <f t="shared" si="365"/>
        <v>7164</v>
      </c>
      <c r="BB962" s="3">
        <f t="shared" ref="BB962:BB1025" si="376">IF(D962="Y",EWLev1/100*AQ962/5140,ROUND(EWLev1*MIN(1, IF(Y962&lt;0.1,1,Y962))/100,0))</f>
        <v>5037</v>
      </c>
      <c r="BC962" s="3">
        <f t="shared" ref="BC962:BC1025" si="377">ROUND((IF(D962="Y",EWLev1/100*AQ962/5140,EWLev1*MIN(1, IF(Y962&lt;0.1,1,Y962))/100))*(1+(IF(D962="Y",CharterSchoolAdjCEI,Z962)-1)*0.71),0)</f>
        <v>5109</v>
      </c>
      <c r="BD962" s="3">
        <f t="shared" ref="BD962:BD1025" si="378">ROUND(IF(D962="Y",EWLev1/100*BA962/5140,BC962*MAX(1,1 + IF(E962&lt;SmallDistrictADACap,(SmallDistrictADACap-E962)*IF(AA962="Y",SparseSmallDistrictMult,SmallDistrictMult),0),1+IF(E962&lt;MedDistrictADACap,(MedDistrictADACap-E962)*MedDistrictMult,0))),0)</f>
        <v>7164</v>
      </c>
      <c r="BE962" s="3">
        <f t="shared" ref="BE962:BE1025" si="379">BD962*(E962*RegularProgramTIAAWeight+F962*RegularSpEdTIAAWeight+G962*MainstreamSpEdTIAAWeight+H962*ResCareSpEdTIAAWeight+I962*StateSchoolsSpEdTIAAWeight+J962*NonPublicContractSpEdTIAAWeight+K962*ExtYearSpEdTIAAWeight+L962*RegCTETIAAWeight+M962*GTTIAAWeight+N962*StateCompEdTIAAWeight+O962*PregnantTIAAWeight+P962*BilingualTIAAWeight+Q962*PegTIAAWeight)+SUM(R962:W962)+IF(P962=0,X962*EWLev1/514000,0)</f>
        <v>5974637.5200000005</v>
      </c>
      <c r="BF962" s="3">
        <f t="shared" si="366"/>
        <v>5902551.5200000005</v>
      </c>
      <c r="BG962" s="2">
        <f t="shared" ref="BG962:BG1025" si="380">IF(UseCoRWADA,AU962,BF962/BB962*(BC962+BB962)/(2*BC962))</f>
        <v>1163.5814666500196</v>
      </c>
      <c r="BH962" s="6">
        <f t="shared" ref="BH962:BH1025" si="381">MAX(HHTaxRateFloor,IFERROR(AB962/AE962,0)+HHCEDRate)</f>
        <v>1.4999999999999999E-2</v>
      </c>
      <c r="BI962" s="3">
        <f t="shared" si="367"/>
        <v>2713154.3854628322</v>
      </c>
      <c r="BJ962" s="3">
        <f t="shared" ref="BJ962:BJ1025" si="382">IFERROR(BG962*MAX(EWLev1, BI962/BH962/BG962*((EWLev1/HHEWL-1)*AI962/HHMOTaxRate+1)),0)</f>
        <v>598080873.85811007</v>
      </c>
      <c r="BK962" s="3">
        <f t="shared" si="368"/>
        <v>0</v>
      </c>
      <c r="BL962" s="3">
        <f t="shared" si="369"/>
        <v>0</v>
      </c>
      <c r="BM962" s="3">
        <f t="shared" ref="BM962:BM1025" si="383">IF(BL962=0,0,MAX(CostPerWADAFloorLev1,BL962/(BK962/(BJ962/BG962))))</f>
        <v>0</v>
      </c>
      <c r="BN962" s="3">
        <f t="shared" ref="BN962:BN1025" si="384">IFERROR(MIN(BL962*EarlyAgreementCreditPct,BK962/(BJ962/BG962)*EarlyAgreementCreditPerWADA,AY962),0)</f>
        <v>0</v>
      </c>
      <c r="BO962" s="3">
        <f t="shared" si="370"/>
        <v>0</v>
      </c>
      <c r="BP962" s="3">
        <f t="shared" si="371"/>
        <v>0</v>
      </c>
      <c r="BQ962" s="3">
        <f t="shared" ref="BQ962:BQ1025" si="385">IFERROR(BG962*MAX(EWLev3, BI962/BH962/BG962*((EWLev3/HHEWL-1)*AI962/HHMOTaxRate+1)),0)</f>
        <v>371764278.59468126</v>
      </c>
      <c r="BR962" s="3">
        <f t="shared" si="372"/>
        <v>0</v>
      </c>
      <c r="BS962" s="3">
        <f t="shared" si="373"/>
        <v>0</v>
      </c>
      <c r="BT962" s="3">
        <f t="shared" ref="BT962:BT1025" si="386">IF(BS962=0,0,MAX(CostPerWADAFloorLev3,BS962/(BR962/(BQ962/BG962))))</f>
        <v>0</v>
      </c>
      <c r="BU962" s="3">
        <f t="shared" ref="BU962:BU1025" si="387">IFERROR(MIN(BR962/(BQ962/BG962)*BT962*EarlyAgreementCreditPct,BR962/(BQ962/BG962)*EarlyAgreementCreditPerWADA,AZ962),0)</f>
        <v>0</v>
      </c>
      <c r="BV962" s="3">
        <f t="shared" ref="BV962:BV1025" si="388">IFERROR(AN962*BS962/AH962+AO962+AP962,0)</f>
        <v>0</v>
      </c>
      <c r="BW962" s="3">
        <f t="shared" si="374"/>
        <v>0</v>
      </c>
      <c r="BX962" s="3">
        <f t="shared" ref="BX962:BX1025" si="389">BW962+BP962</f>
        <v>0</v>
      </c>
      <c r="BY962" s="3">
        <f t="shared" si="375"/>
        <v>4112840.5368000008</v>
      </c>
    </row>
    <row r="963" spans="1:77" x14ac:dyDescent="0.25">
      <c r="A963">
        <v>22903</v>
      </c>
      <c r="B963" t="s">
        <v>1016</v>
      </c>
      <c r="C963" s="37">
        <v>42776.52847222222</v>
      </c>
      <c r="D963" s="5" t="s">
        <v>75</v>
      </c>
      <c r="E963" s="2">
        <v>75</v>
      </c>
      <c r="F963" s="2">
        <v>1.40699999999999</v>
      </c>
      <c r="G963" s="2">
        <v>1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1</v>
      </c>
      <c r="N963" s="2">
        <v>7</v>
      </c>
      <c r="O963" s="2">
        <v>0</v>
      </c>
      <c r="P963" s="2">
        <v>0.22</v>
      </c>
      <c r="Q963" s="2">
        <v>0</v>
      </c>
      <c r="R963" s="3">
        <v>0</v>
      </c>
      <c r="S963" s="3">
        <v>0</v>
      </c>
      <c r="T963" s="3">
        <v>-99</v>
      </c>
      <c r="U963" s="3">
        <v>-4</v>
      </c>
      <c r="V963" s="3">
        <v>0</v>
      </c>
      <c r="W963" s="3">
        <v>4080</v>
      </c>
      <c r="X963" s="3">
        <v>159</v>
      </c>
      <c r="Y963" s="4">
        <v>0.82</v>
      </c>
      <c r="Z963" s="4">
        <v>1.0900000000000001</v>
      </c>
      <c r="AA963" s="5" t="s">
        <v>76</v>
      </c>
      <c r="AB963" s="3">
        <v>555</v>
      </c>
      <c r="AC963" s="3">
        <v>319587</v>
      </c>
      <c r="AD963" s="2">
        <v>124.768419199999</v>
      </c>
      <c r="AE963" s="3">
        <v>5146777</v>
      </c>
      <c r="AF963" s="3">
        <v>73940</v>
      </c>
      <c r="AG963" s="3">
        <v>14427</v>
      </c>
      <c r="AH963" s="3">
        <v>93777</v>
      </c>
      <c r="AI963" s="4">
        <v>1.04</v>
      </c>
      <c r="AJ963" s="3">
        <v>8791921</v>
      </c>
      <c r="AK963" s="3">
        <v>11180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4215</v>
      </c>
      <c r="AR963" s="3">
        <v>4484</v>
      </c>
      <c r="AS963" s="3">
        <v>574632</v>
      </c>
      <c r="AT963" s="2">
        <v>131.32900000000001</v>
      </c>
      <c r="AV963" s="5" t="s">
        <v>1354</v>
      </c>
      <c r="BA963" s="3">
        <f t="shared" ref="BA963:BA1026" si="390">RIGHT(AV963,6)*1</f>
        <v>7219</v>
      </c>
      <c r="BB963" s="3">
        <f t="shared" si="376"/>
        <v>4215</v>
      </c>
      <c r="BC963" s="3">
        <f t="shared" si="377"/>
        <v>4484</v>
      </c>
      <c r="BD963" s="3">
        <f t="shared" si="378"/>
        <v>7219</v>
      </c>
      <c r="BE963" s="3">
        <f t="shared" si="379"/>
        <v>574631.73100000003</v>
      </c>
      <c r="BF963" s="3">
        <f t="shared" ref="BF963:BF1026" si="391">BE963-W963-V963-R963-T963</f>
        <v>570650.73100000003</v>
      </c>
      <c r="BG963" s="2">
        <f t="shared" si="380"/>
        <v>131.3247341270081</v>
      </c>
      <c r="BH963" s="6">
        <f t="shared" si="381"/>
        <v>1.4999999999999999E-2</v>
      </c>
      <c r="BI963" s="3">
        <f t="shared" ref="BI963:BI1026" si="392">IFERROR((AB963+AC963)*BG963/AD963-AK963,0)</f>
        <v>325784.78085128265</v>
      </c>
      <c r="BJ963" s="3">
        <f t="shared" si="382"/>
        <v>67500913.341282159</v>
      </c>
      <c r="BK963" s="3">
        <f t="shared" ref="BK963:BK1026" si="393">MAX(0,AJ963-BJ963)</f>
        <v>0</v>
      </c>
      <c r="BL963" s="3">
        <f t="shared" ref="BL963:BL1026" si="394">IFERROR(BK963/AJ963*AF963,0)</f>
        <v>0</v>
      </c>
      <c r="BM963" s="3">
        <f t="shared" si="383"/>
        <v>0</v>
      </c>
      <c r="BN963" s="3">
        <f t="shared" si="384"/>
        <v>0</v>
      </c>
      <c r="BO963" s="3">
        <f t="shared" ref="BO963:BO1026" si="395">IFERROR(AN963*BL963/AH963+AO963+AP963,0)</f>
        <v>0</v>
      </c>
      <c r="BP963" s="3">
        <f t="shared" ref="BP963:BP1026" si="396">MAX(0, IFERROR(BM963*BK963/(BJ963/BG963)-BN963-BO963*0-AL963*AM963-V963,0))</f>
        <v>0</v>
      </c>
      <c r="BQ963" s="3">
        <f t="shared" si="385"/>
        <v>41958252.553579085</v>
      </c>
      <c r="BR963" s="3">
        <f t="shared" ref="BR963:BR1026" si="397">MAX(0,AJ963-BQ963)</f>
        <v>0</v>
      </c>
      <c r="BS963" s="3">
        <f t="shared" ref="BS963:BS1026" si="398">IFERROR(BR963/AJ963*AG963,0)</f>
        <v>0</v>
      </c>
      <c r="BT963" s="3">
        <f t="shared" si="386"/>
        <v>0</v>
      </c>
      <c r="BU963" s="3">
        <f t="shared" si="387"/>
        <v>0</v>
      </c>
      <c r="BV963" s="3">
        <f t="shared" si="388"/>
        <v>0</v>
      </c>
      <c r="BW963" s="3">
        <f t="shared" ref="BW963:BW1026" si="399">MAX(0, IFERROR(BT963*BR963/(BQ963/BG963)-BU963-BV963-AL963*AM963-V963,0))</f>
        <v>0</v>
      </c>
      <c r="BX963" s="3">
        <f t="shared" si="389"/>
        <v>0</v>
      </c>
      <c r="BY963" s="3">
        <f t="shared" ref="BY963:BY1026" si="400">MAX(0,BE963-AJ963*Y963/100)</f>
        <v>502537.97880000004</v>
      </c>
    </row>
    <row r="964" spans="1:77" x14ac:dyDescent="0.25">
      <c r="A964">
        <v>58909</v>
      </c>
      <c r="B964" t="s">
        <v>1017</v>
      </c>
      <c r="C964" s="37">
        <v>42779.493055555555</v>
      </c>
      <c r="D964" s="5" t="s">
        <v>75</v>
      </c>
      <c r="E964" s="2">
        <v>183.85499999999999</v>
      </c>
      <c r="F964" s="2">
        <v>11.225</v>
      </c>
      <c r="G964" s="2">
        <v>7.5</v>
      </c>
      <c r="H964" s="2">
        <v>0</v>
      </c>
      <c r="I964" s="2">
        <v>0</v>
      </c>
      <c r="J964" s="2">
        <v>0</v>
      </c>
      <c r="K964" s="2">
        <v>0</v>
      </c>
      <c r="L964" s="2">
        <v>12.5</v>
      </c>
      <c r="M964" s="2">
        <v>6</v>
      </c>
      <c r="N964" s="2">
        <v>135.5</v>
      </c>
      <c r="O964" s="2">
        <v>0</v>
      </c>
      <c r="P964" s="2">
        <v>26.5</v>
      </c>
      <c r="Q964" s="2">
        <v>0</v>
      </c>
      <c r="R964" s="3">
        <v>14163</v>
      </c>
      <c r="S964" s="3">
        <v>0</v>
      </c>
      <c r="T964" s="3">
        <v>0</v>
      </c>
      <c r="U964" s="3">
        <v>0</v>
      </c>
      <c r="V964" s="3">
        <v>0</v>
      </c>
      <c r="W964" s="3">
        <v>45288</v>
      </c>
      <c r="X964" s="3">
        <v>19491</v>
      </c>
      <c r="Y964" s="4">
        <v>1</v>
      </c>
      <c r="Z964" s="4">
        <v>1.08</v>
      </c>
      <c r="AA964" s="5" t="s">
        <v>75</v>
      </c>
      <c r="AB964" s="3">
        <v>183938</v>
      </c>
      <c r="AC964" s="3">
        <v>800053</v>
      </c>
      <c r="AD964" s="2">
        <v>286.06914130000001</v>
      </c>
      <c r="AE964" s="3">
        <v>84669572</v>
      </c>
      <c r="AF964" s="3">
        <v>8516552</v>
      </c>
      <c r="AG964" s="3">
        <v>0</v>
      </c>
      <c r="AH964" s="3">
        <v>9027545</v>
      </c>
      <c r="AI964" s="4">
        <v>1.06</v>
      </c>
      <c r="AJ964" s="3">
        <v>816439995</v>
      </c>
      <c r="AK964" s="3">
        <v>92623</v>
      </c>
      <c r="AL964" s="3">
        <v>0</v>
      </c>
      <c r="AM964" s="3">
        <v>0</v>
      </c>
      <c r="AN964" s="3">
        <v>115000</v>
      </c>
      <c r="AO964" s="3">
        <v>0</v>
      </c>
      <c r="AP964" s="3">
        <v>0</v>
      </c>
      <c r="AQ964" s="3">
        <v>5140</v>
      </c>
      <c r="AR964" s="3">
        <v>5432</v>
      </c>
      <c r="AS964" s="3">
        <v>1903168</v>
      </c>
      <c r="AT964" s="2">
        <v>349.05900000000003</v>
      </c>
      <c r="AU964" s="2">
        <v>374.01</v>
      </c>
      <c r="AV964" s="5" t="s">
        <v>1458</v>
      </c>
      <c r="AW964" s="3">
        <v>3872700</v>
      </c>
      <c r="AX964" s="3">
        <v>0</v>
      </c>
      <c r="AY964" s="3">
        <v>96981</v>
      </c>
      <c r="AZ964" s="3">
        <v>0</v>
      </c>
      <c r="BA964" s="3">
        <f t="shared" si="390"/>
        <v>7355</v>
      </c>
      <c r="BB964" s="3">
        <f t="shared" si="376"/>
        <v>5140</v>
      </c>
      <c r="BC964" s="3">
        <f t="shared" si="377"/>
        <v>5432</v>
      </c>
      <c r="BD964" s="3">
        <f t="shared" si="378"/>
        <v>7355</v>
      </c>
      <c r="BE964" s="3">
        <f t="shared" si="379"/>
        <v>1903165.6249999998</v>
      </c>
      <c r="BF964" s="3">
        <f t="shared" si="391"/>
        <v>1843714.6249999998</v>
      </c>
      <c r="BG964" s="2">
        <f t="shared" si="380"/>
        <v>349.05830801440374</v>
      </c>
      <c r="BH964" s="6">
        <f t="shared" si="381"/>
        <v>1.4999999999999999E-2</v>
      </c>
      <c r="BI964" s="3">
        <f t="shared" si="392"/>
        <v>1108031.6109816323</v>
      </c>
      <c r="BJ964" s="3">
        <f t="shared" si="382"/>
        <v>179415970.31940353</v>
      </c>
      <c r="BK964" s="3">
        <f t="shared" si="393"/>
        <v>637024024.68059647</v>
      </c>
      <c r="BL964" s="3">
        <f t="shared" si="394"/>
        <v>6645005.4684564825</v>
      </c>
      <c r="BM964" s="3">
        <f t="shared" si="383"/>
        <v>5361.7017231009122</v>
      </c>
      <c r="BN964" s="3">
        <f t="shared" si="384"/>
        <v>96981</v>
      </c>
      <c r="BO964" s="3">
        <f t="shared" si="395"/>
        <v>84649.329233196346</v>
      </c>
      <c r="BP964" s="3">
        <f t="shared" si="396"/>
        <v>6548024.4684564834</v>
      </c>
      <c r="BQ964" s="3">
        <f t="shared" si="385"/>
        <v>111524129.41060199</v>
      </c>
      <c r="BR964" s="3">
        <f t="shared" si="397"/>
        <v>704915865.58939803</v>
      </c>
      <c r="BS964" s="3">
        <f t="shared" si="398"/>
        <v>0</v>
      </c>
      <c r="BT964" s="3">
        <f t="shared" si="386"/>
        <v>0</v>
      </c>
      <c r="BU964" s="3">
        <f t="shared" si="387"/>
        <v>0</v>
      </c>
      <c r="BV964" s="3">
        <f t="shared" si="388"/>
        <v>0</v>
      </c>
      <c r="BW964" s="3">
        <f t="shared" si="399"/>
        <v>0</v>
      </c>
      <c r="BX964" s="3">
        <f t="shared" si="389"/>
        <v>6548024.4684564834</v>
      </c>
      <c r="BY964" s="3">
        <f t="shared" si="400"/>
        <v>0</v>
      </c>
    </row>
    <row r="965" spans="1:77" x14ac:dyDescent="0.25">
      <c r="A965">
        <v>117903</v>
      </c>
      <c r="B965" t="s">
        <v>1018</v>
      </c>
      <c r="C965" s="37">
        <v>42779.493055555555</v>
      </c>
      <c r="D965" s="5" t="s">
        <v>75</v>
      </c>
      <c r="E965" s="2">
        <v>671</v>
      </c>
      <c r="F965" s="2">
        <v>104</v>
      </c>
      <c r="G965" s="2">
        <v>19</v>
      </c>
      <c r="H965" s="2">
        <v>0</v>
      </c>
      <c r="I965" s="2">
        <v>0</v>
      </c>
      <c r="J965" s="2">
        <v>0</v>
      </c>
      <c r="K965" s="2">
        <v>0</v>
      </c>
      <c r="L965" s="2">
        <v>37</v>
      </c>
      <c r="M965" s="2">
        <v>35</v>
      </c>
      <c r="N965" s="2">
        <v>368</v>
      </c>
      <c r="O965" s="2">
        <v>0</v>
      </c>
      <c r="P965" s="2">
        <v>0</v>
      </c>
      <c r="Q965" s="2">
        <v>0</v>
      </c>
      <c r="R965" s="3">
        <v>58575</v>
      </c>
      <c r="S965" s="3">
        <v>0</v>
      </c>
      <c r="T965" s="3">
        <v>-1495</v>
      </c>
      <c r="U965" s="3">
        <v>-58</v>
      </c>
      <c r="V965" s="3">
        <v>0</v>
      </c>
      <c r="W965" s="3">
        <v>26559</v>
      </c>
      <c r="X965" s="3">
        <v>0</v>
      </c>
      <c r="Y965" s="4">
        <v>0.92669999999999997</v>
      </c>
      <c r="Z965" s="4">
        <v>1.07</v>
      </c>
      <c r="AA965" s="5" t="s">
        <v>75</v>
      </c>
      <c r="AB965" s="3">
        <v>361883</v>
      </c>
      <c r="AC965" s="3">
        <v>3694515</v>
      </c>
      <c r="AD965" s="2">
        <v>1583.1441677</v>
      </c>
      <c r="AE965" s="3">
        <v>144130565</v>
      </c>
      <c r="AF965" s="3">
        <v>1313322</v>
      </c>
      <c r="AG965" s="3">
        <v>75537</v>
      </c>
      <c r="AH965" s="3">
        <v>1473891</v>
      </c>
      <c r="AI965" s="4">
        <v>1.04</v>
      </c>
      <c r="AJ965" s="3">
        <v>133027821</v>
      </c>
      <c r="AK965" s="3">
        <v>273791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4763</v>
      </c>
      <c r="AR965" s="3">
        <v>5000</v>
      </c>
      <c r="AS965" s="3">
        <v>5774189</v>
      </c>
      <c r="AT965" s="2">
        <v>1166.4069999999999</v>
      </c>
      <c r="AV965" s="5" t="s">
        <v>1377</v>
      </c>
      <c r="BA965" s="3">
        <f t="shared" si="390"/>
        <v>6161</v>
      </c>
      <c r="BB965" s="3">
        <f t="shared" si="376"/>
        <v>4763</v>
      </c>
      <c r="BC965" s="3">
        <f t="shared" si="377"/>
        <v>5000</v>
      </c>
      <c r="BD965" s="3">
        <f t="shared" si="378"/>
        <v>6161</v>
      </c>
      <c r="BE965" s="3">
        <f t="shared" si="379"/>
        <v>5774188.6500000004</v>
      </c>
      <c r="BF965" s="3">
        <f t="shared" si="391"/>
        <v>5690549.6500000004</v>
      </c>
      <c r="BG965" s="2">
        <f t="shared" si="380"/>
        <v>1166.4252830768426</v>
      </c>
      <c r="BH965" s="6">
        <f t="shared" si="381"/>
        <v>1.4999999999999999E-2</v>
      </c>
      <c r="BI965" s="3">
        <f t="shared" si="392"/>
        <v>2714872.4975867448</v>
      </c>
      <c r="BJ965" s="3">
        <f t="shared" si="382"/>
        <v>599542595.50149703</v>
      </c>
      <c r="BK965" s="3">
        <f t="shared" si="393"/>
        <v>0</v>
      </c>
      <c r="BL965" s="3">
        <f t="shared" si="394"/>
        <v>0</v>
      </c>
      <c r="BM965" s="3">
        <f t="shared" si="383"/>
        <v>0</v>
      </c>
      <c r="BN965" s="3">
        <f t="shared" si="384"/>
        <v>0</v>
      </c>
      <c r="BO965" s="3">
        <f t="shared" si="395"/>
        <v>0</v>
      </c>
      <c r="BP965" s="3">
        <f t="shared" si="396"/>
        <v>0</v>
      </c>
      <c r="BQ965" s="3">
        <f t="shared" si="385"/>
        <v>372672877.94305122</v>
      </c>
      <c r="BR965" s="3">
        <f t="shared" si="397"/>
        <v>0</v>
      </c>
      <c r="BS965" s="3">
        <f t="shared" si="398"/>
        <v>0</v>
      </c>
      <c r="BT965" s="3">
        <f t="shared" si="386"/>
        <v>0</v>
      </c>
      <c r="BU965" s="3">
        <f t="shared" si="387"/>
        <v>0</v>
      </c>
      <c r="BV965" s="3">
        <f t="shared" si="388"/>
        <v>0</v>
      </c>
      <c r="BW965" s="3">
        <f t="shared" si="399"/>
        <v>0</v>
      </c>
      <c r="BX965" s="3">
        <f t="shared" si="389"/>
        <v>0</v>
      </c>
      <c r="BY965" s="3">
        <f t="shared" si="400"/>
        <v>4541419.8327930002</v>
      </c>
    </row>
    <row r="966" spans="1:77" x14ac:dyDescent="0.25">
      <c r="A966">
        <v>61908</v>
      </c>
      <c r="B966" t="s">
        <v>1019</v>
      </c>
      <c r="C966" s="37">
        <v>42779.493055555555</v>
      </c>
      <c r="D966" s="5" t="s">
        <v>75</v>
      </c>
      <c r="E966" s="2">
        <v>2348.8789999999999</v>
      </c>
      <c r="F966" s="2">
        <v>181.91800000000001</v>
      </c>
      <c r="G966" s="2">
        <v>77.552999999999997</v>
      </c>
      <c r="H966" s="2">
        <v>0</v>
      </c>
      <c r="I966" s="2">
        <v>0</v>
      </c>
      <c r="J966" s="2">
        <v>0</v>
      </c>
      <c r="K966" s="2">
        <v>0</v>
      </c>
      <c r="L966" s="2">
        <v>169.07499999999999</v>
      </c>
      <c r="M966" s="2">
        <v>105.628999999999</v>
      </c>
      <c r="N966" s="2">
        <v>1354.325</v>
      </c>
      <c r="O966" s="2">
        <v>0.27100000000000002</v>
      </c>
      <c r="P966" s="2">
        <v>147.459</v>
      </c>
      <c r="Q966" s="2">
        <v>0</v>
      </c>
      <c r="R966" s="3">
        <v>205311</v>
      </c>
      <c r="S966" s="3">
        <v>0</v>
      </c>
      <c r="T966" s="3">
        <v>-9252</v>
      </c>
      <c r="U966" s="3">
        <v>-358</v>
      </c>
      <c r="V966" s="3">
        <v>0</v>
      </c>
      <c r="W966" s="3">
        <v>173198</v>
      </c>
      <c r="X966" s="3">
        <v>85969</v>
      </c>
      <c r="Y966" s="4">
        <v>1</v>
      </c>
      <c r="Z966" s="4">
        <v>1.0900000000000001</v>
      </c>
      <c r="AA966" s="5" t="s">
        <v>75</v>
      </c>
      <c r="AB966" s="3">
        <v>0</v>
      </c>
      <c r="AC966" s="3">
        <v>4291517</v>
      </c>
      <c r="AD966" s="2">
        <v>1817.7395170999901</v>
      </c>
      <c r="AE966" s="3">
        <v>154817393</v>
      </c>
      <c r="AF966" s="3">
        <v>8853984</v>
      </c>
      <c r="AG966" s="3">
        <v>973938</v>
      </c>
      <c r="AH966" s="3">
        <v>10359161</v>
      </c>
      <c r="AI966" s="4">
        <v>1.17</v>
      </c>
      <c r="AJ966" s="3">
        <v>823354345</v>
      </c>
      <c r="AK966" s="3">
        <v>986076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5140</v>
      </c>
      <c r="AR966" s="3">
        <v>5468</v>
      </c>
      <c r="AS966" s="3">
        <v>18694314</v>
      </c>
      <c r="AT966" s="2">
        <v>3458.3240000000001</v>
      </c>
      <c r="AV966" s="5" t="s">
        <v>2052</v>
      </c>
      <c r="BA966" s="3">
        <f t="shared" si="390"/>
        <v>5830</v>
      </c>
      <c r="BB966" s="3">
        <f t="shared" si="376"/>
        <v>5140</v>
      </c>
      <c r="BC966" s="3">
        <f t="shared" si="377"/>
        <v>5468</v>
      </c>
      <c r="BD966" s="3">
        <f t="shared" si="378"/>
        <v>5830</v>
      </c>
      <c r="BE966" s="3">
        <f t="shared" si="379"/>
        <v>18694314.913200002</v>
      </c>
      <c r="BF966" s="3">
        <f t="shared" si="391"/>
        <v>18325057.913200002</v>
      </c>
      <c r="BG966" s="2">
        <f t="shared" si="380"/>
        <v>3458.2568538711544</v>
      </c>
      <c r="BH966" s="6">
        <f t="shared" si="381"/>
        <v>1.4999999999999999E-2</v>
      </c>
      <c r="BI966" s="3">
        <f t="shared" si="392"/>
        <v>7178552.6165534202</v>
      </c>
      <c r="BJ966" s="3">
        <f t="shared" si="382"/>
        <v>1777544022.8897734</v>
      </c>
      <c r="BK966" s="3">
        <f t="shared" si="393"/>
        <v>0</v>
      </c>
      <c r="BL966" s="3">
        <f t="shared" si="394"/>
        <v>0</v>
      </c>
      <c r="BM966" s="3">
        <f t="shared" si="383"/>
        <v>0</v>
      </c>
      <c r="BN966" s="3">
        <f t="shared" si="384"/>
        <v>0</v>
      </c>
      <c r="BO966" s="3">
        <f t="shared" si="395"/>
        <v>0</v>
      </c>
      <c r="BP966" s="3">
        <f t="shared" si="396"/>
        <v>0</v>
      </c>
      <c r="BQ966" s="3">
        <f t="shared" si="385"/>
        <v>1104913064.8118339</v>
      </c>
      <c r="BR966" s="3">
        <f t="shared" si="397"/>
        <v>0</v>
      </c>
      <c r="BS966" s="3">
        <f t="shared" si="398"/>
        <v>0</v>
      </c>
      <c r="BT966" s="3">
        <f t="shared" si="386"/>
        <v>0</v>
      </c>
      <c r="BU966" s="3">
        <f t="shared" si="387"/>
        <v>0</v>
      </c>
      <c r="BV966" s="3">
        <f t="shared" si="388"/>
        <v>0</v>
      </c>
      <c r="BW966" s="3">
        <f t="shared" si="399"/>
        <v>0</v>
      </c>
      <c r="BX966" s="3">
        <f t="shared" si="389"/>
        <v>0</v>
      </c>
      <c r="BY966" s="3">
        <f t="shared" si="400"/>
        <v>10460771.463200003</v>
      </c>
    </row>
    <row r="967" spans="1:77" x14ac:dyDescent="0.25">
      <c r="A967">
        <v>42903</v>
      </c>
      <c r="B967" t="s">
        <v>1020</v>
      </c>
      <c r="C967" s="37">
        <v>42779.493055555555</v>
      </c>
      <c r="D967" s="5" t="s">
        <v>75</v>
      </c>
      <c r="E967" s="2">
        <v>219.5</v>
      </c>
      <c r="F967" s="2">
        <v>19.5</v>
      </c>
      <c r="G967" s="2">
        <v>1.9</v>
      </c>
      <c r="H967" s="2">
        <v>0.2</v>
      </c>
      <c r="I967" s="2">
        <v>0</v>
      </c>
      <c r="J967" s="2">
        <v>0</v>
      </c>
      <c r="K967" s="2">
        <v>0</v>
      </c>
      <c r="L967" s="2">
        <v>14</v>
      </c>
      <c r="M967" s="2">
        <v>12</v>
      </c>
      <c r="N967" s="2">
        <v>178.77799999999999</v>
      </c>
      <c r="O967" s="2">
        <v>0</v>
      </c>
      <c r="P967" s="2">
        <v>0</v>
      </c>
      <c r="Q967" s="2">
        <v>0</v>
      </c>
      <c r="R967" s="3">
        <v>19250</v>
      </c>
      <c r="S967" s="3">
        <v>0</v>
      </c>
      <c r="T967" s="3">
        <v>-1012</v>
      </c>
      <c r="U967" s="3">
        <v>-40</v>
      </c>
      <c r="V967" s="3">
        <v>0</v>
      </c>
      <c r="W967" s="3">
        <v>52314</v>
      </c>
      <c r="X967" s="3">
        <v>0</v>
      </c>
      <c r="Y967" s="4">
        <v>1</v>
      </c>
      <c r="Z967" s="4">
        <v>1.03</v>
      </c>
      <c r="AA967" s="5" t="s">
        <v>76</v>
      </c>
      <c r="AB967" s="3">
        <v>82628</v>
      </c>
      <c r="AC967" s="3">
        <v>1404069</v>
      </c>
      <c r="AD967" s="2">
        <v>607.15422620000004</v>
      </c>
      <c r="AE967" s="3">
        <v>36460980</v>
      </c>
      <c r="AF967" s="3">
        <v>936434</v>
      </c>
      <c r="AG967" s="3">
        <v>0</v>
      </c>
      <c r="AH967" s="3">
        <v>973891</v>
      </c>
      <c r="AI967" s="4">
        <v>1.04</v>
      </c>
      <c r="AJ967" s="3">
        <v>90057470</v>
      </c>
      <c r="AK967" s="3">
        <v>98905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5140</v>
      </c>
      <c r="AR967" s="3">
        <v>5249</v>
      </c>
      <c r="AS967" s="3">
        <v>2498202</v>
      </c>
      <c r="AT967" s="2">
        <v>467.40899999999999</v>
      </c>
      <c r="AV967" s="5" t="s">
        <v>1411</v>
      </c>
      <c r="AX967" s="3">
        <v>0</v>
      </c>
      <c r="AZ967" s="3">
        <v>0</v>
      </c>
      <c r="BA967" s="3">
        <f t="shared" si="390"/>
        <v>8147</v>
      </c>
      <c r="BB967" s="3">
        <f t="shared" si="376"/>
        <v>5140</v>
      </c>
      <c r="BC967" s="3">
        <f t="shared" si="377"/>
        <v>5249</v>
      </c>
      <c r="BD967" s="3">
        <f t="shared" si="378"/>
        <v>8147</v>
      </c>
      <c r="BE967" s="3">
        <f t="shared" si="379"/>
        <v>2498200.6832000003</v>
      </c>
      <c r="BF967" s="3">
        <f t="shared" si="391"/>
        <v>2427648.6832000003</v>
      </c>
      <c r="BG967" s="2">
        <f t="shared" si="380"/>
        <v>467.40127950561646</v>
      </c>
      <c r="BH967" s="6">
        <f t="shared" si="381"/>
        <v>1.4999999999999999E-2</v>
      </c>
      <c r="BI967" s="3">
        <f t="shared" si="392"/>
        <v>1045588.5241351062</v>
      </c>
      <c r="BJ967" s="3">
        <f t="shared" si="382"/>
        <v>240244257.66588685</v>
      </c>
      <c r="BK967" s="3">
        <f t="shared" si="393"/>
        <v>0</v>
      </c>
      <c r="BL967" s="3">
        <f t="shared" si="394"/>
        <v>0</v>
      </c>
      <c r="BM967" s="3">
        <f t="shared" si="383"/>
        <v>0</v>
      </c>
      <c r="BN967" s="3">
        <f t="shared" si="384"/>
        <v>0</v>
      </c>
      <c r="BO967" s="3">
        <f t="shared" si="395"/>
        <v>0</v>
      </c>
      <c r="BP967" s="3">
        <f t="shared" si="396"/>
        <v>0</v>
      </c>
      <c r="BQ967" s="3">
        <f t="shared" si="385"/>
        <v>149334708.80204445</v>
      </c>
      <c r="BR967" s="3">
        <f t="shared" si="397"/>
        <v>0</v>
      </c>
      <c r="BS967" s="3">
        <f t="shared" si="398"/>
        <v>0</v>
      </c>
      <c r="BT967" s="3">
        <f t="shared" si="386"/>
        <v>0</v>
      </c>
      <c r="BU967" s="3">
        <f t="shared" si="387"/>
        <v>0</v>
      </c>
      <c r="BV967" s="3">
        <f t="shared" si="388"/>
        <v>0</v>
      </c>
      <c r="BW967" s="3">
        <f t="shared" si="399"/>
        <v>0</v>
      </c>
      <c r="BX967" s="3">
        <f t="shared" si="389"/>
        <v>0</v>
      </c>
      <c r="BY967" s="3">
        <f t="shared" si="400"/>
        <v>1597625.9832000004</v>
      </c>
    </row>
    <row r="968" spans="1:77" x14ac:dyDescent="0.25">
      <c r="A968">
        <v>84909</v>
      </c>
      <c r="B968" t="s">
        <v>1021</v>
      </c>
      <c r="C968" s="37">
        <v>42779.493055555555</v>
      </c>
      <c r="D968" s="5" t="s">
        <v>75</v>
      </c>
      <c r="E968" s="2">
        <v>4055.0169999999998</v>
      </c>
      <c r="F968" s="2">
        <v>219.136</v>
      </c>
      <c r="G968" s="2">
        <v>204</v>
      </c>
      <c r="H968" s="2">
        <v>0</v>
      </c>
      <c r="I968" s="2">
        <v>0</v>
      </c>
      <c r="J968" s="2">
        <v>3.4079999999999999</v>
      </c>
      <c r="K968" s="2">
        <v>0</v>
      </c>
      <c r="L968" s="2">
        <v>170</v>
      </c>
      <c r="M968" s="2">
        <v>214.56</v>
      </c>
      <c r="N968" s="2">
        <v>1896.9580000000001</v>
      </c>
      <c r="O968" s="2">
        <v>0.48699999999999999</v>
      </c>
      <c r="P968" s="2">
        <v>96</v>
      </c>
      <c r="Q968" s="2">
        <v>0</v>
      </c>
      <c r="R968" s="3">
        <v>351189</v>
      </c>
      <c r="S968" s="3">
        <v>0</v>
      </c>
      <c r="T968" s="3">
        <v>-13076</v>
      </c>
      <c r="U968" s="3">
        <v>-506</v>
      </c>
      <c r="V968" s="3">
        <v>0</v>
      </c>
      <c r="W968" s="3">
        <v>424600</v>
      </c>
      <c r="X968" s="3">
        <v>53328</v>
      </c>
      <c r="Y968" s="4">
        <v>0.9667</v>
      </c>
      <c r="Z968" s="4">
        <v>1.1299999999999999</v>
      </c>
      <c r="AA968" s="5" t="s">
        <v>75</v>
      </c>
      <c r="AB968" s="3">
        <v>655550</v>
      </c>
      <c r="AC968" s="3">
        <v>11017253</v>
      </c>
      <c r="AD968" s="2">
        <v>4509.7682547000004</v>
      </c>
      <c r="AE968" s="3">
        <v>413243927</v>
      </c>
      <c r="AF968" s="3">
        <v>12716215</v>
      </c>
      <c r="AG968" s="3">
        <v>174952</v>
      </c>
      <c r="AH968" s="3">
        <v>13680422</v>
      </c>
      <c r="AI968" s="4">
        <v>1.04</v>
      </c>
      <c r="AJ968" s="3">
        <v>1163650670</v>
      </c>
      <c r="AK968" s="3">
        <v>1702266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4969</v>
      </c>
      <c r="AR968" s="3">
        <v>5427</v>
      </c>
      <c r="AS968" s="3">
        <v>29369117</v>
      </c>
      <c r="AT968" s="2">
        <v>5514.2420000000002</v>
      </c>
      <c r="AV968" s="5" t="s">
        <v>1543</v>
      </c>
      <c r="BA968" s="3">
        <f t="shared" si="390"/>
        <v>5555</v>
      </c>
      <c r="BB968" s="3">
        <f t="shared" si="376"/>
        <v>4969</v>
      </c>
      <c r="BC968" s="3">
        <f t="shared" si="377"/>
        <v>5427</v>
      </c>
      <c r="BD968" s="3">
        <f t="shared" si="378"/>
        <v>5555</v>
      </c>
      <c r="BE968" s="3">
        <f t="shared" si="379"/>
        <v>29369118.633850001</v>
      </c>
      <c r="BF968" s="3">
        <f t="shared" si="391"/>
        <v>28606405.633850001</v>
      </c>
      <c r="BG968" s="2">
        <f t="shared" si="380"/>
        <v>5514.050629093018</v>
      </c>
      <c r="BH968" s="6">
        <f t="shared" si="381"/>
        <v>1.4999999999999999E-2</v>
      </c>
      <c r="BI968" s="3">
        <f t="shared" si="392"/>
        <v>12569958.888351945</v>
      </c>
      <c r="BJ968" s="3">
        <f t="shared" si="382"/>
        <v>2834222023.3538113</v>
      </c>
      <c r="BK968" s="3">
        <f t="shared" si="393"/>
        <v>0</v>
      </c>
      <c r="BL968" s="3">
        <f t="shared" si="394"/>
        <v>0</v>
      </c>
      <c r="BM968" s="3">
        <f t="shared" si="383"/>
        <v>0</v>
      </c>
      <c r="BN968" s="3">
        <f t="shared" si="384"/>
        <v>0</v>
      </c>
      <c r="BO968" s="3">
        <f t="shared" si="395"/>
        <v>0</v>
      </c>
      <c r="BP968" s="3">
        <f t="shared" si="396"/>
        <v>0</v>
      </c>
      <c r="BQ968" s="3">
        <f t="shared" si="385"/>
        <v>1761739175.9952192</v>
      </c>
      <c r="BR968" s="3">
        <f t="shared" si="397"/>
        <v>0</v>
      </c>
      <c r="BS968" s="3">
        <f t="shared" si="398"/>
        <v>0</v>
      </c>
      <c r="BT968" s="3">
        <f t="shared" si="386"/>
        <v>0</v>
      </c>
      <c r="BU968" s="3">
        <f t="shared" si="387"/>
        <v>0</v>
      </c>
      <c r="BV968" s="3">
        <f t="shared" si="388"/>
        <v>0</v>
      </c>
      <c r="BW968" s="3">
        <f t="shared" si="399"/>
        <v>0</v>
      </c>
      <c r="BX968" s="3">
        <f t="shared" si="389"/>
        <v>0</v>
      </c>
      <c r="BY968" s="3">
        <f t="shared" si="400"/>
        <v>18120107.606960002</v>
      </c>
    </row>
    <row r="969" spans="1:77" x14ac:dyDescent="0.25">
      <c r="A969">
        <v>137904</v>
      </c>
      <c r="B969" t="s">
        <v>1022</v>
      </c>
      <c r="C969" s="37">
        <v>42779.493055555555</v>
      </c>
      <c r="D969" s="5" t="s">
        <v>75</v>
      </c>
      <c r="E969" s="2">
        <v>605</v>
      </c>
      <c r="F969" s="2">
        <v>0</v>
      </c>
      <c r="G969" s="2">
        <v>17</v>
      </c>
      <c r="H969" s="2">
        <v>0</v>
      </c>
      <c r="I969" s="2">
        <v>0</v>
      </c>
      <c r="J969" s="2">
        <v>0</v>
      </c>
      <c r="K969" s="2">
        <v>0</v>
      </c>
      <c r="L969" s="2">
        <v>35</v>
      </c>
      <c r="M969" s="2">
        <v>32</v>
      </c>
      <c r="N969" s="2">
        <v>244</v>
      </c>
      <c r="O969" s="2">
        <v>0</v>
      </c>
      <c r="P969" s="2">
        <v>5</v>
      </c>
      <c r="Q969" s="2">
        <v>0</v>
      </c>
      <c r="R969" s="3">
        <v>93500</v>
      </c>
      <c r="S969" s="3">
        <v>0</v>
      </c>
      <c r="T969" s="3">
        <v>0</v>
      </c>
      <c r="U969" s="3">
        <v>-66</v>
      </c>
      <c r="V969" s="3">
        <v>0</v>
      </c>
      <c r="W969" s="3">
        <v>0</v>
      </c>
      <c r="X969" s="3">
        <v>3414</v>
      </c>
      <c r="Y969" s="4">
        <v>1</v>
      </c>
      <c r="Z969" s="4">
        <v>1.0900000000000001</v>
      </c>
      <c r="AA969" s="5" t="s">
        <v>75</v>
      </c>
      <c r="AB969" s="3">
        <v>736815</v>
      </c>
      <c r="AC969" s="3">
        <v>357233</v>
      </c>
      <c r="AD969" s="2">
        <v>143.73771379999999</v>
      </c>
      <c r="AE969" s="3">
        <v>174817600</v>
      </c>
      <c r="AF969" s="3">
        <v>1614635</v>
      </c>
      <c r="AG969" s="3">
        <v>0</v>
      </c>
      <c r="AH969" s="3">
        <v>1679220</v>
      </c>
      <c r="AI969" s="4">
        <v>1.04</v>
      </c>
      <c r="AJ969" s="3">
        <v>151777320</v>
      </c>
      <c r="AK969" s="3">
        <v>253109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5140</v>
      </c>
      <c r="AR969" s="3">
        <v>5468</v>
      </c>
      <c r="AS969" s="3">
        <v>5037521</v>
      </c>
      <c r="AT969" s="2">
        <v>933.03499999999997</v>
      </c>
      <c r="AU969" s="2">
        <v>933.03499999999997</v>
      </c>
      <c r="AV969" s="5" t="s">
        <v>1389</v>
      </c>
      <c r="AW969" s="3">
        <v>0</v>
      </c>
      <c r="AX969" s="3">
        <v>0</v>
      </c>
      <c r="AY969" s="3">
        <v>0</v>
      </c>
      <c r="AZ969" s="3">
        <v>0</v>
      </c>
      <c r="BA969" s="3">
        <f t="shared" si="390"/>
        <v>6828</v>
      </c>
      <c r="BB969" s="3">
        <f t="shared" si="376"/>
        <v>5140</v>
      </c>
      <c r="BC969" s="3">
        <f t="shared" si="377"/>
        <v>5468</v>
      </c>
      <c r="BD969" s="3">
        <f t="shared" si="378"/>
        <v>6828</v>
      </c>
      <c r="BE969" s="3">
        <f t="shared" si="379"/>
        <v>5037520.5200000005</v>
      </c>
      <c r="BF969" s="3">
        <f t="shared" si="391"/>
        <v>4944020.5200000005</v>
      </c>
      <c r="BG969" s="2">
        <f t="shared" si="380"/>
        <v>933.02258197250944</v>
      </c>
      <c r="BH969" s="6">
        <f t="shared" si="381"/>
        <v>1.4999999999999999E-2</v>
      </c>
      <c r="BI969" s="3">
        <f t="shared" si="392"/>
        <v>6848517.0296318978</v>
      </c>
      <c r="BJ969" s="3">
        <f t="shared" si="382"/>
        <v>795732454.87151575</v>
      </c>
      <c r="BK969" s="3">
        <f t="shared" si="393"/>
        <v>0</v>
      </c>
      <c r="BL969" s="3">
        <f t="shared" si="394"/>
        <v>0</v>
      </c>
      <c r="BM969" s="3">
        <f t="shared" si="383"/>
        <v>0</v>
      </c>
      <c r="BN969" s="3">
        <f t="shared" si="384"/>
        <v>0</v>
      </c>
      <c r="BO969" s="3">
        <f t="shared" si="395"/>
        <v>0</v>
      </c>
      <c r="BP969" s="3">
        <f t="shared" si="396"/>
        <v>0</v>
      </c>
      <c r="BQ969" s="3">
        <f t="shared" si="385"/>
        <v>513819954.92158896</v>
      </c>
      <c r="BR969" s="3">
        <f t="shared" si="397"/>
        <v>0</v>
      </c>
      <c r="BS969" s="3">
        <f t="shared" si="398"/>
        <v>0</v>
      </c>
      <c r="BT969" s="3">
        <f t="shared" si="386"/>
        <v>0</v>
      </c>
      <c r="BU969" s="3">
        <f t="shared" si="387"/>
        <v>0</v>
      </c>
      <c r="BV969" s="3">
        <f t="shared" si="388"/>
        <v>0</v>
      </c>
      <c r="BW969" s="3">
        <f t="shared" si="399"/>
        <v>0</v>
      </c>
      <c r="BX969" s="3">
        <f t="shared" si="389"/>
        <v>0</v>
      </c>
      <c r="BY969" s="3">
        <f t="shared" si="400"/>
        <v>3519747.3200000003</v>
      </c>
    </row>
    <row r="970" spans="1:77" x14ac:dyDescent="0.25">
      <c r="A970">
        <v>31913</v>
      </c>
      <c r="B970" t="s">
        <v>1023</v>
      </c>
      <c r="C970" s="37">
        <v>42779.493055555555</v>
      </c>
      <c r="D970" s="5" t="s">
        <v>75</v>
      </c>
      <c r="E970" s="2">
        <v>654.32299999999998</v>
      </c>
      <c r="F970" s="2">
        <v>23.521999999999998</v>
      </c>
      <c r="G970" s="2">
        <v>19.198</v>
      </c>
      <c r="H970" s="2">
        <v>0</v>
      </c>
      <c r="I970" s="2">
        <v>0</v>
      </c>
      <c r="J970" s="2">
        <v>0</v>
      </c>
      <c r="K970" s="2">
        <v>0</v>
      </c>
      <c r="L970" s="2">
        <v>44.905000000000001</v>
      </c>
      <c r="M970" s="2">
        <v>35.328000000000003</v>
      </c>
      <c r="N970" s="2">
        <v>699.49599999999896</v>
      </c>
      <c r="O970" s="2">
        <v>0</v>
      </c>
      <c r="P970" s="2">
        <v>298.27100000000002</v>
      </c>
      <c r="Q970" s="2">
        <v>0</v>
      </c>
      <c r="R970" s="3">
        <v>52822</v>
      </c>
      <c r="S970" s="3">
        <v>0</v>
      </c>
      <c r="T970" s="3">
        <v>-461</v>
      </c>
      <c r="U970" s="3">
        <v>-18</v>
      </c>
      <c r="V970" s="3">
        <v>23750</v>
      </c>
      <c r="W970" s="3">
        <v>102919</v>
      </c>
      <c r="X970" s="3">
        <v>209744</v>
      </c>
      <c r="Y970" s="4">
        <v>1</v>
      </c>
      <c r="Z970" s="4">
        <v>1.1499999999999999</v>
      </c>
      <c r="AA970" s="5" t="s">
        <v>75</v>
      </c>
      <c r="AB970" s="3">
        <v>78541</v>
      </c>
      <c r="AC970" s="3">
        <v>1892691</v>
      </c>
      <c r="AD970" s="2">
        <v>850.024765</v>
      </c>
      <c r="AE970" s="3">
        <v>15884367</v>
      </c>
      <c r="AF970" s="3">
        <v>510934</v>
      </c>
      <c r="AG970" s="3">
        <v>56203</v>
      </c>
      <c r="AH970" s="3">
        <v>597793</v>
      </c>
      <c r="AI970" s="4">
        <v>1.17</v>
      </c>
      <c r="AJ970" s="3">
        <v>40983432</v>
      </c>
      <c r="AK970" s="3">
        <v>250221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5140</v>
      </c>
      <c r="AR970" s="3">
        <v>5687</v>
      </c>
      <c r="AS970" s="3">
        <v>6743736</v>
      </c>
      <c r="AT970" s="2">
        <v>1215.761</v>
      </c>
      <c r="AV970" s="5" t="s">
        <v>1379</v>
      </c>
      <c r="BA970" s="3">
        <f t="shared" si="390"/>
        <v>7032</v>
      </c>
      <c r="BB970" s="3">
        <f t="shared" si="376"/>
        <v>5140</v>
      </c>
      <c r="BC970" s="3">
        <f t="shared" si="377"/>
        <v>5687</v>
      </c>
      <c r="BD970" s="3">
        <f t="shared" si="378"/>
        <v>7032</v>
      </c>
      <c r="BE970" s="3">
        <f t="shared" si="379"/>
        <v>6743737.0767199993</v>
      </c>
      <c r="BF970" s="3">
        <f t="shared" si="391"/>
        <v>6564707.0767199993</v>
      </c>
      <c r="BG970" s="2">
        <f t="shared" si="380"/>
        <v>1215.7580282364145</v>
      </c>
      <c r="BH970" s="6">
        <f t="shared" si="381"/>
        <v>1.4999999999999999E-2</v>
      </c>
      <c r="BI970" s="3">
        <f t="shared" si="392"/>
        <v>2569157.0089648608</v>
      </c>
      <c r="BJ970" s="3">
        <f t="shared" si="382"/>
        <v>624899626.51351702</v>
      </c>
      <c r="BK970" s="3">
        <f t="shared" si="393"/>
        <v>0</v>
      </c>
      <c r="BL970" s="3">
        <f t="shared" si="394"/>
        <v>0</v>
      </c>
      <c r="BM970" s="3">
        <f t="shared" si="383"/>
        <v>0</v>
      </c>
      <c r="BN970" s="3">
        <f t="shared" si="384"/>
        <v>0</v>
      </c>
      <c r="BO970" s="3">
        <f t="shared" si="395"/>
        <v>0</v>
      </c>
      <c r="BP970" s="3">
        <f t="shared" si="396"/>
        <v>0</v>
      </c>
      <c r="BQ970" s="3">
        <f t="shared" si="385"/>
        <v>388434690.02153444</v>
      </c>
      <c r="BR970" s="3">
        <f t="shared" si="397"/>
        <v>0</v>
      </c>
      <c r="BS970" s="3">
        <f t="shared" si="398"/>
        <v>0</v>
      </c>
      <c r="BT970" s="3">
        <f t="shared" si="386"/>
        <v>0</v>
      </c>
      <c r="BU970" s="3">
        <f t="shared" si="387"/>
        <v>0</v>
      </c>
      <c r="BV970" s="3">
        <f t="shared" si="388"/>
        <v>0</v>
      </c>
      <c r="BW970" s="3">
        <f t="shared" si="399"/>
        <v>0</v>
      </c>
      <c r="BX970" s="3">
        <f t="shared" si="389"/>
        <v>0</v>
      </c>
      <c r="BY970" s="3">
        <f t="shared" si="400"/>
        <v>6333902.756719999</v>
      </c>
    </row>
    <row r="971" spans="1:77" x14ac:dyDescent="0.25">
      <c r="A971">
        <v>31914</v>
      </c>
      <c r="B971" t="s">
        <v>1024</v>
      </c>
      <c r="C971" s="37">
        <v>42779.493055555555</v>
      </c>
      <c r="D971" s="5" t="s">
        <v>75</v>
      </c>
      <c r="E971" s="2">
        <v>953.72699999999998</v>
      </c>
      <c r="F971" s="2">
        <v>98.046000000000006</v>
      </c>
      <c r="G971" s="2">
        <v>11.48</v>
      </c>
      <c r="H971" s="2">
        <v>0</v>
      </c>
      <c r="I971" s="2">
        <v>0</v>
      </c>
      <c r="J971" s="2">
        <v>0</v>
      </c>
      <c r="K971" s="2">
        <v>0</v>
      </c>
      <c r="L971" s="2">
        <v>92.85</v>
      </c>
      <c r="M971" s="2">
        <v>53.277999999999999</v>
      </c>
      <c r="N971" s="2">
        <v>1067.758</v>
      </c>
      <c r="O971" s="2">
        <v>0</v>
      </c>
      <c r="P971" s="2">
        <v>142.07900000000001</v>
      </c>
      <c r="Q971" s="2">
        <v>0</v>
      </c>
      <c r="R971" s="3">
        <v>90462</v>
      </c>
      <c r="S971" s="3">
        <v>0</v>
      </c>
      <c r="T971" s="3">
        <v>-863</v>
      </c>
      <c r="U971" s="3">
        <v>-34</v>
      </c>
      <c r="V971" s="3">
        <v>0</v>
      </c>
      <c r="W971" s="3">
        <v>127242</v>
      </c>
      <c r="X971" s="3">
        <v>91357</v>
      </c>
      <c r="Y971" s="4">
        <v>0.97330000000000005</v>
      </c>
      <c r="Z971" s="4">
        <v>1.1499999999999999</v>
      </c>
      <c r="AA971" s="5" t="s">
        <v>75</v>
      </c>
      <c r="AB971" s="3">
        <v>92084</v>
      </c>
      <c r="AC971" s="3">
        <v>3997767</v>
      </c>
      <c r="AD971" s="2">
        <v>1675.6499707</v>
      </c>
      <c r="AE971" s="3">
        <v>28643427</v>
      </c>
      <c r="AF971" s="3">
        <v>844804</v>
      </c>
      <c r="AG971" s="3">
        <v>118652</v>
      </c>
      <c r="AH971" s="3">
        <v>1015535</v>
      </c>
      <c r="AI971" s="4">
        <v>1.17</v>
      </c>
      <c r="AJ971" s="3">
        <v>76723657</v>
      </c>
      <c r="AK971" s="3">
        <v>412584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5003</v>
      </c>
      <c r="AR971" s="3">
        <v>5536</v>
      </c>
      <c r="AS971" s="3">
        <v>9372493</v>
      </c>
      <c r="AT971" s="2">
        <v>1741.9860000000001</v>
      </c>
      <c r="AV971" s="5" t="s">
        <v>1380</v>
      </c>
      <c r="BA971" s="3">
        <f t="shared" si="390"/>
        <v>6430</v>
      </c>
      <c r="BB971" s="3">
        <f t="shared" si="376"/>
        <v>5003</v>
      </c>
      <c r="BC971" s="3">
        <f t="shared" si="377"/>
        <v>5536</v>
      </c>
      <c r="BD971" s="3">
        <f t="shared" si="378"/>
        <v>6430</v>
      </c>
      <c r="BE971" s="3">
        <f t="shared" si="379"/>
        <v>9372492.7447999995</v>
      </c>
      <c r="BF971" s="3">
        <f t="shared" si="391"/>
        <v>9155651.7447999995</v>
      </c>
      <c r="BG971" s="2">
        <f t="shared" si="380"/>
        <v>1741.9355781481831</v>
      </c>
      <c r="BH971" s="6">
        <f t="shared" si="381"/>
        <v>1.4999999999999999E-2</v>
      </c>
      <c r="BI971" s="3">
        <f t="shared" si="392"/>
        <v>3839053.9260573005</v>
      </c>
      <c r="BJ971" s="3">
        <f t="shared" si="382"/>
        <v>895354887.16816616</v>
      </c>
      <c r="BK971" s="3">
        <f t="shared" si="393"/>
        <v>0</v>
      </c>
      <c r="BL971" s="3">
        <f t="shared" si="394"/>
        <v>0</v>
      </c>
      <c r="BM971" s="3">
        <f t="shared" si="383"/>
        <v>0</v>
      </c>
      <c r="BN971" s="3">
        <f t="shared" si="384"/>
        <v>0</v>
      </c>
      <c r="BO971" s="3">
        <f t="shared" si="395"/>
        <v>0</v>
      </c>
      <c r="BP971" s="3">
        <f t="shared" si="396"/>
        <v>0</v>
      </c>
      <c r="BQ971" s="3">
        <f t="shared" si="385"/>
        <v>556548417.21834457</v>
      </c>
      <c r="BR971" s="3">
        <f t="shared" si="397"/>
        <v>0</v>
      </c>
      <c r="BS971" s="3">
        <f t="shared" si="398"/>
        <v>0</v>
      </c>
      <c r="BT971" s="3">
        <f t="shared" si="386"/>
        <v>0</v>
      </c>
      <c r="BU971" s="3">
        <f t="shared" si="387"/>
        <v>0</v>
      </c>
      <c r="BV971" s="3">
        <f t="shared" si="388"/>
        <v>0</v>
      </c>
      <c r="BW971" s="3">
        <f t="shared" si="399"/>
        <v>0</v>
      </c>
      <c r="BX971" s="3">
        <f t="shared" si="389"/>
        <v>0</v>
      </c>
      <c r="BY971" s="3">
        <f t="shared" si="400"/>
        <v>8625741.3912189994</v>
      </c>
    </row>
    <row r="972" spans="1:77" x14ac:dyDescent="0.25">
      <c r="A972">
        <v>182904</v>
      </c>
      <c r="B972" t="s">
        <v>1025</v>
      </c>
      <c r="C972" s="37">
        <v>42779.493055555555</v>
      </c>
      <c r="D972" s="5" t="s">
        <v>75</v>
      </c>
      <c r="E972" s="2">
        <v>418.68400000000003</v>
      </c>
      <c r="F972" s="2">
        <v>34.323</v>
      </c>
      <c r="G972" s="2">
        <v>13.385999999999999</v>
      </c>
      <c r="H972" s="2">
        <v>0</v>
      </c>
      <c r="I972" s="2">
        <v>0</v>
      </c>
      <c r="J972" s="2">
        <v>0</v>
      </c>
      <c r="K972" s="2">
        <v>0</v>
      </c>
      <c r="L972" s="2">
        <v>30.324000000000002</v>
      </c>
      <c r="M972" s="2">
        <v>23</v>
      </c>
      <c r="N972" s="2">
        <v>220</v>
      </c>
      <c r="O972" s="2">
        <v>0</v>
      </c>
      <c r="P972" s="2">
        <v>20.242999999999999</v>
      </c>
      <c r="Q972" s="2">
        <v>0</v>
      </c>
      <c r="R972" s="3">
        <v>38500</v>
      </c>
      <c r="S972" s="3">
        <v>0</v>
      </c>
      <c r="T972" s="3">
        <v>-3105</v>
      </c>
      <c r="U972" s="3">
        <v>-120</v>
      </c>
      <c r="V972" s="3">
        <v>0</v>
      </c>
      <c r="W972" s="3">
        <v>111504</v>
      </c>
      <c r="X972" s="3">
        <v>13956</v>
      </c>
      <c r="Y972" s="4">
        <v>1</v>
      </c>
      <c r="Z972" s="4">
        <v>1.05</v>
      </c>
      <c r="AA972" s="5" t="s">
        <v>75</v>
      </c>
      <c r="AB972" s="3">
        <v>280243</v>
      </c>
      <c r="AC972" s="3">
        <v>1268872</v>
      </c>
      <c r="AD972" s="2">
        <v>578.34367339999994</v>
      </c>
      <c r="AE972" s="3">
        <v>85550057</v>
      </c>
      <c r="AF972" s="3">
        <v>2737522</v>
      </c>
      <c r="AG972" s="3">
        <v>301128</v>
      </c>
      <c r="AH972" s="3">
        <v>3202901</v>
      </c>
      <c r="AI972" s="4">
        <v>1.17</v>
      </c>
      <c r="AJ972" s="3">
        <v>276312311</v>
      </c>
      <c r="AK972" s="3">
        <v>174272</v>
      </c>
      <c r="AL972" s="3">
        <v>0</v>
      </c>
      <c r="AM972" s="3">
        <v>0</v>
      </c>
      <c r="AN972" s="3">
        <v>79913</v>
      </c>
      <c r="AO972" s="3">
        <v>0</v>
      </c>
      <c r="AP972" s="3">
        <v>0</v>
      </c>
      <c r="AQ972" s="3">
        <v>5140</v>
      </c>
      <c r="AR972" s="3">
        <v>5322</v>
      </c>
      <c r="AS972" s="3">
        <v>3989858</v>
      </c>
      <c r="AT972" s="2">
        <v>734.89599999999996</v>
      </c>
      <c r="AU972" s="2">
        <v>718.57799999999997</v>
      </c>
      <c r="AV972" s="5" t="s">
        <v>1832</v>
      </c>
      <c r="AW972" s="3">
        <v>0</v>
      </c>
      <c r="AX972" s="3">
        <v>46683</v>
      </c>
      <c r="AY972" s="3">
        <v>0</v>
      </c>
      <c r="AZ972" s="3">
        <v>1997</v>
      </c>
      <c r="BA972" s="3">
        <f t="shared" si="390"/>
        <v>6894</v>
      </c>
      <c r="BB972" s="3">
        <f t="shared" si="376"/>
        <v>5140</v>
      </c>
      <c r="BC972" s="3">
        <f t="shared" si="377"/>
        <v>5322</v>
      </c>
      <c r="BD972" s="3">
        <f t="shared" si="378"/>
        <v>6894</v>
      </c>
      <c r="BE972" s="3">
        <f t="shared" si="379"/>
        <v>3989862.0502000009</v>
      </c>
      <c r="BF972" s="3">
        <f t="shared" si="391"/>
        <v>3842963.0502000009</v>
      </c>
      <c r="BG972" s="2">
        <f t="shared" si="380"/>
        <v>734.87409708164637</v>
      </c>
      <c r="BH972" s="6">
        <f t="shared" si="381"/>
        <v>1.4999999999999999E-2</v>
      </c>
      <c r="BI972" s="3">
        <f t="shared" si="392"/>
        <v>1794115.5509662221</v>
      </c>
      <c r="BJ972" s="3">
        <f t="shared" si="382"/>
        <v>377725285.89996624</v>
      </c>
      <c r="BK972" s="3">
        <f t="shared" si="393"/>
        <v>0</v>
      </c>
      <c r="BL972" s="3">
        <f t="shared" si="394"/>
        <v>0</v>
      </c>
      <c r="BM972" s="3">
        <f t="shared" si="383"/>
        <v>0</v>
      </c>
      <c r="BN972" s="3">
        <f t="shared" si="384"/>
        <v>0</v>
      </c>
      <c r="BO972" s="3">
        <f t="shared" si="395"/>
        <v>0</v>
      </c>
      <c r="BP972" s="3">
        <f t="shared" si="396"/>
        <v>0</v>
      </c>
      <c r="BQ972" s="3">
        <f t="shared" si="385"/>
        <v>234792274.01758602</v>
      </c>
      <c r="BR972" s="3">
        <f t="shared" si="397"/>
        <v>41520036.982413977</v>
      </c>
      <c r="BS972" s="3">
        <f t="shared" si="398"/>
        <v>45248.963577451163</v>
      </c>
      <c r="BT972" s="3">
        <f t="shared" si="386"/>
        <v>348.19438790767452</v>
      </c>
      <c r="BU972" s="3">
        <f t="shared" si="387"/>
        <v>1809.9585430980464</v>
      </c>
      <c r="BV972" s="3">
        <f t="shared" si="388"/>
        <v>1128.9704010098517</v>
      </c>
      <c r="BW972" s="3">
        <f t="shared" si="399"/>
        <v>42310.034633343261</v>
      </c>
      <c r="BX972" s="3">
        <f t="shared" si="389"/>
        <v>42310.034633343261</v>
      </c>
      <c r="BY972" s="3">
        <f t="shared" si="400"/>
        <v>1226738.940200001</v>
      </c>
    </row>
    <row r="973" spans="1:77" x14ac:dyDescent="0.25">
      <c r="A973">
        <v>74911</v>
      </c>
      <c r="B973" t="s">
        <v>1026</v>
      </c>
      <c r="C973" s="37">
        <v>42779.493055555555</v>
      </c>
      <c r="D973" s="5" t="s">
        <v>75</v>
      </c>
      <c r="E973" s="2">
        <v>227</v>
      </c>
      <c r="F973" s="2">
        <v>40.49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23</v>
      </c>
      <c r="M973" s="2">
        <v>13</v>
      </c>
      <c r="N973" s="2">
        <v>143</v>
      </c>
      <c r="O973" s="2">
        <v>1</v>
      </c>
      <c r="P973" s="2">
        <v>2</v>
      </c>
      <c r="Q973" s="2">
        <v>0</v>
      </c>
      <c r="R973" s="3">
        <v>26125</v>
      </c>
      <c r="S973" s="3">
        <v>0</v>
      </c>
      <c r="T973" s="3">
        <v>-929</v>
      </c>
      <c r="U973" s="3">
        <v>-36</v>
      </c>
      <c r="V973" s="3">
        <v>0</v>
      </c>
      <c r="W973" s="3">
        <v>29456</v>
      </c>
      <c r="X973" s="3">
        <v>1440</v>
      </c>
      <c r="Y973" s="4">
        <v>1</v>
      </c>
      <c r="Z973" s="4">
        <v>1.06</v>
      </c>
      <c r="AA973" s="5" t="s">
        <v>75</v>
      </c>
      <c r="AB973" s="3">
        <v>257407</v>
      </c>
      <c r="AC973" s="3">
        <v>967220</v>
      </c>
      <c r="AD973" s="2">
        <v>401.91495939999999</v>
      </c>
      <c r="AE973" s="3">
        <v>73996411</v>
      </c>
      <c r="AF973" s="3">
        <v>875758</v>
      </c>
      <c r="AG973" s="3">
        <v>96334</v>
      </c>
      <c r="AH973" s="3">
        <v>1024637</v>
      </c>
      <c r="AI973" s="4">
        <v>1.17</v>
      </c>
      <c r="AJ973" s="3">
        <v>82664896</v>
      </c>
      <c r="AK973" s="3">
        <v>110357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5140</v>
      </c>
      <c r="AR973" s="3">
        <v>5359</v>
      </c>
      <c r="AS973" s="3">
        <v>2439386</v>
      </c>
      <c r="AT973" s="2">
        <v>454.483</v>
      </c>
      <c r="AV973" s="5" t="s">
        <v>1517</v>
      </c>
      <c r="BA973" s="3">
        <f t="shared" si="390"/>
        <v>7198</v>
      </c>
      <c r="BB973" s="3">
        <f t="shared" si="376"/>
        <v>5140</v>
      </c>
      <c r="BC973" s="3">
        <f t="shared" si="377"/>
        <v>5359</v>
      </c>
      <c r="BD973" s="3">
        <f t="shared" si="378"/>
        <v>7198</v>
      </c>
      <c r="BE973" s="3">
        <f t="shared" si="379"/>
        <v>2439385.3800000004</v>
      </c>
      <c r="BF973" s="3">
        <f t="shared" si="391"/>
        <v>2384733.3800000004</v>
      </c>
      <c r="BG973" s="2">
        <f t="shared" si="380"/>
        <v>454.47593808553643</v>
      </c>
      <c r="BH973" s="6">
        <f t="shared" si="381"/>
        <v>1.4999999999999999E-2</v>
      </c>
      <c r="BI973" s="3">
        <f t="shared" si="392"/>
        <v>1274422.2713681119</v>
      </c>
      <c r="BJ973" s="3">
        <f t="shared" si="382"/>
        <v>233600632.17596573</v>
      </c>
      <c r="BK973" s="3">
        <f t="shared" si="393"/>
        <v>0</v>
      </c>
      <c r="BL973" s="3">
        <f t="shared" si="394"/>
        <v>0</v>
      </c>
      <c r="BM973" s="3">
        <f t="shared" si="383"/>
        <v>0</v>
      </c>
      <c r="BN973" s="3">
        <f t="shared" si="384"/>
        <v>0</v>
      </c>
      <c r="BO973" s="3">
        <f t="shared" si="395"/>
        <v>0</v>
      </c>
      <c r="BP973" s="3">
        <f t="shared" si="396"/>
        <v>0</v>
      </c>
      <c r="BQ973" s="3">
        <f t="shared" si="385"/>
        <v>145205062.21832889</v>
      </c>
      <c r="BR973" s="3">
        <f t="shared" si="397"/>
        <v>0</v>
      </c>
      <c r="BS973" s="3">
        <f t="shared" si="398"/>
        <v>0</v>
      </c>
      <c r="BT973" s="3">
        <f t="shared" si="386"/>
        <v>0</v>
      </c>
      <c r="BU973" s="3">
        <f t="shared" si="387"/>
        <v>0</v>
      </c>
      <c r="BV973" s="3">
        <f t="shared" si="388"/>
        <v>0</v>
      </c>
      <c r="BW973" s="3">
        <f t="shared" si="399"/>
        <v>0</v>
      </c>
      <c r="BX973" s="3">
        <f t="shared" si="389"/>
        <v>0</v>
      </c>
      <c r="BY973" s="3">
        <f t="shared" si="400"/>
        <v>1612736.4200000004</v>
      </c>
    </row>
    <row r="974" spans="1:77" x14ac:dyDescent="0.25">
      <c r="A974">
        <v>94902</v>
      </c>
      <c r="B974" t="s">
        <v>1027</v>
      </c>
      <c r="C974" s="37">
        <v>42779.493055555555</v>
      </c>
      <c r="D974" s="5" t="s">
        <v>75</v>
      </c>
      <c r="E974" s="2">
        <v>14482.557000000001</v>
      </c>
      <c r="F974" s="2">
        <v>650.98</v>
      </c>
      <c r="G974" s="2">
        <v>578.90800000000002</v>
      </c>
      <c r="H974" s="2">
        <v>0</v>
      </c>
      <c r="I974" s="2">
        <v>0</v>
      </c>
      <c r="J974" s="2">
        <v>0</v>
      </c>
      <c r="K974" s="2">
        <v>0</v>
      </c>
      <c r="L974" s="2">
        <v>666.81</v>
      </c>
      <c r="M974" s="2">
        <v>767.45799999999997</v>
      </c>
      <c r="N974" s="2">
        <v>4725.6760000000004</v>
      </c>
      <c r="O974" s="2">
        <v>0.754</v>
      </c>
      <c r="P974" s="2">
        <v>503.529</v>
      </c>
      <c r="Q974" s="2">
        <v>0</v>
      </c>
      <c r="R974" s="3">
        <v>1360206</v>
      </c>
      <c r="S974" s="3">
        <v>0</v>
      </c>
      <c r="T974" s="3">
        <v>-51540</v>
      </c>
      <c r="U974" s="3">
        <v>-1992</v>
      </c>
      <c r="V974" s="3">
        <v>36909</v>
      </c>
      <c r="W974" s="3">
        <v>1205189</v>
      </c>
      <c r="X974" s="3">
        <v>275330</v>
      </c>
      <c r="Y974" s="4">
        <v>1</v>
      </c>
      <c r="Z974" s="4">
        <v>1.0900000000000001</v>
      </c>
      <c r="AA974" s="5" t="s">
        <v>75</v>
      </c>
      <c r="AB974" s="3">
        <v>1173873</v>
      </c>
      <c r="AC974" s="3">
        <v>12305669</v>
      </c>
      <c r="AD974" s="2">
        <v>5213.8181102999997</v>
      </c>
      <c r="AE974" s="3">
        <v>499296530</v>
      </c>
      <c r="AF974" s="3">
        <v>47551421</v>
      </c>
      <c r="AG974" s="3">
        <v>0</v>
      </c>
      <c r="AH974" s="3">
        <v>49453478</v>
      </c>
      <c r="AI974" s="4">
        <v>1.04</v>
      </c>
      <c r="AJ974" s="3">
        <v>4586614070</v>
      </c>
      <c r="AK974" s="3">
        <v>5582250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5140</v>
      </c>
      <c r="AR974" s="3">
        <v>5468</v>
      </c>
      <c r="AS974" s="3">
        <v>99660067</v>
      </c>
      <c r="AT974" s="2">
        <v>18326.589</v>
      </c>
      <c r="AV974" s="5" t="s">
        <v>1314</v>
      </c>
      <c r="AX974" s="3">
        <v>0</v>
      </c>
      <c r="AZ974" s="3">
        <v>0</v>
      </c>
      <c r="BA974" s="3">
        <f t="shared" si="390"/>
        <v>5468</v>
      </c>
      <c r="BB974" s="3">
        <f t="shared" si="376"/>
        <v>5140</v>
      </c>
      <c r="BC974" s="3">
        <f t="shared" si="377"/>
        <v>5468</v>
      </c>
      <c r="BD974" s="3">
        <f t="shared" si="378"/>
        <v>5468</v>
      </c>
      <c r="BE974" s="3">
        <f t="shared" si="379"/>
        <v>99660066.506000012</v>
      </c>
      <c r="BF974" s="3">
        <f t="shared" si="391"/>
        <v>97109302.506000012</v>
      </c>
      <c r="BG974" s="2">
        <f t="shared" si="380"/>
        <v>18326.212804168863</v>
      </c>
      <c r="BH974" s="6">
        <f t="shared" si="381"/>
        <v>1.4999999999999999E-2</v>
      </c>
      <c r="BI974" s="3">
        <f t="shared" si="392"/>
        <v>41797414.953543626</v>
      </c>
      <c r="BJ974" s="3">
        <f t="shared" si="382"/>
        <v>9419673381.3427963</v>
      </c>
      <c r="BK974" s="3">
        <f t="shared" si="393"/>
        <v>0</v>
      </c>
      <c r="BL974" s="3">
        <f t="shared" si="394"/>
        <v>0</v>
      </c>
      <c r="BM974" s="3">
        <f t="shared" si="383"/>
        <v>0</v>
      </c>
      <c r="BN974" s="3">
        <f t="shared" si="384"/>
        <v>0</v>
      </c>
      <c r="BO974" s="3">
        <f t="shared" si="395"/>
        <v>0</v>
      </c>
      <c r="BP974" s="3">
        <f t="shared" si="396"/>
        <v>0</v>
      </c>
      <c r="BQ974" s="3">
        <f t="shared" si="385"/>
        <v>5855224990.9319515</v>
      </c>
      <c r="BR974" s="3">
        <f t="shared" si="397"/>
        <v>0</v>
      </c>
      <c r="BS974" s="3">
        <f t="shared" si="398"/>
        <v>0</v>
      </c>
      <c r="BT974" s="3">
        <f t="shared" si="386"/>
        <v>0</v>
      </c>
      <c r="BU974" s="3">
        <f t="shared" si="387"/>
        <v>0</v>
      </c>
      <c r="BV974" s="3">
        <f t="shared" si="388"/>
        <v>0</v>
      </c>
      <c r="BW974" s="3">
        <f t="shared" si="399"/>
        <v>0</v>
      </c>
      <c r="BX974" s="3">
        <f t="shared" si="389"/>
        <v>0</v>
      </c>
      <c r="BY974" s="3">
        <f t="shared" si="400"/>
        <v>53793925.806000009</v>
      </c>
    </row>
    <row r="975" spans="1:77" x14ac:dyDescent="0.25">
      <c r="A975">
        <v>207901</v>
      </c>
      <c r="B975" t="s">
        <v>1028</v>
      </c>
      <c r="C975" s="37">
        <v>42776.52847222222</v>
      </c>
      <c r="D975" s="5" t="s">
        <v>75</v>
      </c>
      <c r="E975" s="2">
        <v>524.16</v>
      </c>
      <c r="F975" s="2">
        <v>26.5</v>
      </c>
      <c r="G975" s="2">
        <v>8.1999999999999993</v>
      </c>
      <c r="H975" s="2">
        <v>0</v>
      </c>
      <c r="I975" s="2">
        <v>0</v>
      </c>
      <c r="J975" s="2">
        <v>0</v>
      </c>
      <c r="K975" s="2">
        <v>0</v>
      </c>
      <c r="L975" s="2">
        <v>37</v>
      </c>
      <c r="M975" s="2">
        <v>14</v>
      </c>
      <c r="N975" s="2">
        <v>305</v>
      </c>
      <c r="O975" s="2">
        <v>1</v>
      </c>
      <c r="P975" s="2">
        <v>48</v>
      </c>
      <c r="Q975" s="2">
        <v>0</v>
      </c>
      <c r="R975" s="3">
        <v>42625</v>
      </c>
      <c r="S975" s="3">
        <v>0</v>
      </c>
      <c r="T975" s="3">
        <v>-3789</v>
      </c>
      <c r="U975" s="3">
        <v>-147</v>
      </c>
      <c r="V975" s="3">
        <v>0</v>
      </c>
      <c r="W975" s="3">
        <v>32535</v>
      </c>
      <c r="X975" s="3">
        <v>36538</v>
      </c>
      <c r="Y975" s="4">
        <v>1</v>
      </c>
      <c r="Z975" s="4">
        <v>1.05</v>
      </c>
      <c r="AA975" s="5" t="s">
        <v>76</v>
      </c>
      <c r="AB975" s="3">
        <v>507214</v>
      </c>
      <c r="AC975" s="3">
        <v>2834027</v>
      </c>
      <c r="AD975" s="2">
        <v>1178.1443818</v>
      </c>
      <c r="AE975" s="3">
        <v>193121396</v>
      </c>
      <c r="AF975" s="3">
        <v>3421664</v>
      </c>
      <c r="AG975" s="3">
        <v>376383</v>
      </c>
      <c r="AH975" s="3">
        <v>4003347</v>
      </c>
      <c r="AI975" s="4">
        <v>1.17</v>
      </c>
      <c r="AJ975" s="3">
        <v>337128818</v>
      </c>
      <c r="AK975" s="3">
        <v>209531</v>
      </c>
      <c r="AL975" s="3">
        <v>0</v>
      </c>
      <c r="AM975" s="3">
        <v>0</v>
      </c>
      <c r="AN975" s="3">
        <v>110843</v>
      </c>
      <c r="AO975" s="3">
        <v>0</v>
      </c>
      <c r="AP975" s="3">
        <v>0</v>
      </c>
      <c r="AQ975" s="3">
        <v>5140</v>
      </c>
      <c r="AR975" s="3">
        <v>5322</v>
      </c>
      <c r="AS975" s="3">
        <v>5243730</v>
      </c>
      <c r="AT975" s="2">
        <v>989.11699999999996</v>
      </c>
      <c r="AU975" s="2">
        <v>953.60599999999999</v>
      </c>
      <c r="AV975" s="5" t="s">
        <v>1891</v>
      </c>
      <c r="AW975" s="3">
        <v>0</v>
      </c>
      <c r="AX975" s="3">
        <v>24025</v>
      </c>
      <c r="AY975" s="3">
        <v>0</v>
      </c>
      <c r="AZ975" s="3">
        <v>1031</v>
      </c>
      <c r="BA975" s="3">
        <f t="shared" si="390"/>
        <v>7612</v>
      </c>
      <c r="BB975" s="3">
        <f t="shared" si="376"/>
        <v>5140</v>
      </c>
      <c r="BC975" s="3">
        <f t="shared" si="377"/>
        <v>5322</v>
      </c>
      <c r="BD975" s="3">
        <f t="shared" si="378"/>
        <v>7612</v>
      </c>
      <c r="BE975" s="3">
        <f t="shared" si="379"/>
        <v>5243730.2399999993</v>
      </c>
      <c r="BF975" s="3">
        <f t="shared" si="391"/>
        <v>5172359.2399999993</v>
      </c>
      <c r="BG975" s="2">
        <f t="shared" si="380"/>
        <v>989.08909001326253</v>
      </c>
      <c r="BH975" s="6">
        <f t="shared" si="381"/>
        <v>1.4999999999999999E-2</v>
      </c>
      <c r="BI975" s="3">
        <f t="shared" si="392"/>
        <v>2595545.416148474</v>
      </c>
      <c r="BJ975" s="3">
        <f t="shared" si="382"/>
        <v>508391792.26681691</v>
      </c>
      <c r="BK975" s="3">
        <f t="shared" si="393"/>
        <v>0</v>
      </c>
      <c r="BL975" s="3">
        <f t="shared" si="394"/>
        <v>0</v>
      </c>
      <c r="BM975" s="3">
        <f t="shared" si="383"/>
        <v>0</v>
      </c>
      <c r="BN975" s="3">
        <f t="shared" si="384"/>
        <v>0</v>
      </c>
      <c r="BO975" s="3">
        <f t="shared" si="395"/>
        <v>0</v>
      </c>
      <c r="BP975" s="3">
        <f t="shared" si="396"/>
        <v>0</v>
      </c>
      <c r="BQ975" s="3">
        <f t="shared" si="385"/>
        <v>316013964.25923741</v>
      </c>
      <c r="BR975" s="3">
        <f t="shared" si="397"/>
        <v>21114853.740762591</v>
      </c>
      <c r="BS975" s="3">
        <f t="shared" si="398"/>
        <v>23573.3985681089</v>
      </c>
      <c r="BT975" s="3">
        <f t="shared" si="386"/>
        <v>356.70153982505286</v>
      </c>
      <c r="BU975" s="3">
        <f t="shared" si="387"/>
        <v>942.93594272435598</v>
      </c>
      <c r="BV975" s="3">
        <f t="shared" si="388"/>
        <v>652.69041566591522</v>
      </c>
      <c r="BW975" s="3">
        <f t="shared" si="399"/>
        <v>21977.772209718631</v>
      </c>
      <c r="BX975" s="3">
        <f t="shared" si="389"/>
        <v>21977.772209718631</v>
      </c>
      <c r="BY975" s="3">
        <f t="shared" si="400"/>
        <v>1872442.0599999991</v>
      </c>
    </row>
    <row r="976" spans="1:77" x14ac:dyDescent="0.25">
      <c r="A976">
        <v>15806</v>
      </c>
      <c r="B976" t="s">
        <v>1029</v>
      </c>
      <c r="C976" s="37">
        <v>42776.52847222222</v>
      </c>
      <c r="D976" s="5" t="s">
        <v>76</v>
      </c>
      <c r="E976" s="2">
        <v>678.41499999999996</v>
      </c>
      <c r="F976" s="2">
        <v>52.978000000000002</v>
      </c>
      <c r="G976" s="2">
        <v>3.5169999999999999</v>
      </c>
      <c r="H976" s="2">
        <v>0</v>
      </c>
      <c r="I976" s="2">
        <v>0</v>
      </c>
      <c r="J976" s="2">
        <v>0</v>
      </c>
      <c r="K976" s="2">
        <v>0</v>
      </c>
      <c r="L976" s="2">
        <v>32.593000000000004</v>
      </c>
      <c r="M976" s="2">
        <v>0</v>
      </c>
      <c r="N976" s="2">
        <v>1111.17</v>
      </c>
      <c r="O976" s="2">
        <v>0</v>
      </c>
      <c r="P976" s="2">
        <v>139.297</v>
      </c>
      <c r="Q976" s="2">
        <v>0</v>
      </c>
      <c r="R976" s="3">
        <v>48998</v>
      </c>
      <c r="S976" s="3">
        <v>0</v>
      </c>
      <c r="T976" s="3">
        <v>0</v>
      </c>
      <c r="U976" s="3">
        <v>0</v>
      </c>
      <c r="V976" s="3">
        <v>0</v>
      </c>
      <c r="W976" s="3">
        <v>106364</v>
      </c>
      <c r="X976" s="3">
        <v>90056</v>
      </c>
      <c r="Y976" s="4">
        <v>0</v>
      </c>
      <c r="Z976" s="4">
        <v>1</v>
      </c>
      <c r="AA976" s="5" t="s">
        <v>75</v>
      </c>
      <c r="AB976" s="3">
        <v>0</v>
      </c>
      <c r="AC976" s="3">
        <v>0</v>
      </c>
      <c r="AD976" s="2">
        <v>0</v>
      </c>
      <c r="AE976" s="3">
        <v>0</v>
      </c>
      <c r="AF976" s="3">
        <v>0</v>
      </c>
      <c r="AG976" s="3">
        <v>0</v>
      </c>
      <c r="AH976" s="3">
        <v>0</v>
      </c>
      <c r="AI976" s="4">
        <v>0</v>
      </c>
      <c r="AJ976" s="3">
        <v>0</v>
      </c>
      <c r="AK976" s="3">
        <v>362526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5050</v>
      </c>
      <c r="AR976" s="3">
        <v>5334</v>
      </c>
      <c r="AS976" s="3">
        <v>6720092</v>
      </c>
      <c r="AT976" s="2">
        <v>1265.376</v>
      </c>
      <c r="AV976" s="5" t="s">
        <v>2031</v>
      </c>
      <c r="AX976" s="3">
        <v>0</v>
      </c>
      <c r="AZ976" s="3">
        <v>0</v>
      </c>
      <c r="BA976" s="3">
        <f t="shared" si="390"/>
        <v>6465</v>
      </c>
      <c r="BB976" s="3">
        <f t="shared" si="376"/>
        <v>5050</v>
      </c>
      <c r="BC976" s="3">
        <f t="shared" si="377"/>
        <v>5335</v>
      </c>
      <c r="BD976" s="3">
        <f t="shared" si="378"/>
        <v>6465</v>
      </c>
      <c r="BE976" s="3">
        <f t="shared" si="379"/>
        <v>6720090.7667499995</v>
      </c>
      <c r="BF976" s="3">
        <f t="shared" si="391"/>
        <v>6564728.7667499995</v>
      </c>
      <c r="BG976" s="2">
        <f t="shared" si="380"/>
        <v>1265.2242011506073</v>
      </c>
      <c r="BH976" s="6">
        <f t="shared" si="381"/>
        <v>1.4999999999999999E-2</v>
      </c>
      <c r="BI976" s="3">
        <f t="shared" si="392"/>
        <v>0</v>
      </c>
      <c r="BJ976" s="3">
        <f t="shared" si="382"/>
        <v>650325239.39141214</v>
      </c>
      <c r="BK976" s="3">
        <f t="shared" si="393"/>
        <v>0</v>
      </c>
      <c r="BL976" s="3">
        <f t="shared" si="394"/>
        <v>0</v>
      </c>
      <c r="BM976" s="3">
        <f t="shared" si="383"/>
        <v>0</v>
      </c>
      <c r="BN976" s="3">
        <f t="shared" si="384"/>
        <v>0</v>
      </c>
      <c r="BO976" s="3">
        <f t="shared" si="395"/>
        <v>0</v>
      </c>
      <c r="BP976" s="3">
        <f t="shared" si="396"/>
        <v>0</v>
      </c>
      <c r="BQ976" s="3">
        <f t="shared" si="385"/>
        <v>404239132.26761901</v>
      </c>
      <c r="BR976" s="3">
        <f t="shared" si="397"/>
        <v>0</v>
      </c>
      <c r="BS976" s="3">
        <f t="shared" si="398"/>
        <v>0</v>
      </c>
      <c r="BT976" s="3">
        <f t="shared" si="386"/>
        <v>0</v>
      </c>
      <c r="BU976" s="3">
        <f t="shared" si="387"/>
        <v>0</v>
      </c>
      <c r="BV976" s="3">
        <f t="shared" si="388"/>
        <v>0</v>
      </c>
      <c r="BW976" s="3">
        <f t="shared" si="399"/>
        <v>0</v>
      </c>
      <c r="BX976" s="3">
        <f t="shared" si="389"/>
        <v>0</v>
      </c>
      <c r="BY976" s="3">
        <f t="shared" si="400"/>
        <v>6720090.7667499995</v>
      </c>
    </row>
    <row r="977" spans="1:77" x14ac:dyDescent="0.25">
      <c r="A977">
        <v>15827</v>
      </c>
      <c r="B977" t="s">
        <v>1030</v>
      </c>
      <c r="C977" s="37">
        <v>42776.52847222222</v>
      </c>
      <c r="D977" s="5" t="s">
        <v>76</v>
      </c>
      <c r="E977" s="2">
        <v>1113.8589999999999</v>
      </c>
      <c r="F977" s="2">
        <v>50.82</v>
      </c>
      <c r="G977" s="2">
        <v>37.000999999999998</v>
      </c>
      <c r="H977" s="2">
        <v>0</v>
      </c>
      <c r="I977" s="2">
        <v>0</v>
      </c>
      <c r="J977" s="2">
        <v>0</v>
      </c>
      <c r="K977" s="2">
        <v>0</v>
      </c>
      <c r="L977" s="2">
        <v>59.423999999999999</v>
      </c>
      <c r="M977" s="2">
        <v>59.478000000000002</v>
      </c>
      <c r="N977" s="2">
        <v>489</v>
      </c>
      <c r="O977" s="2">
        <v>0</v>
      </c>
      <c r="P977" s="2">
        <v>103.604</v>
      </c>
      <c r="Q977" s="2">
        <v>0</v>
      </c>
      <c r="R977" s="3">
        <v>67381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66980</v>
      </c>
      <c r="Y977" s="4">
        <v>0</v>
      </c>
      <c r="Z977" s="4">
        <v>1</v>
      </c>
      <c r="AA977" s="5" t="s">
        <v>75</v>
      </c>
      <c r="AB977" s="3">
        <v>0</v>
      </c>
      <c r="AC977" s="3">
        <v>0</v>
      </c>
      <c r="AD977" s="2">
        <v>0</v>
      </c>
      <c r="AE977" s="3">
        <v>0</v>
      </c>
      <c r="AF977" s="3">
        <v>0</v>
      </c>
      <c r="AG977" s="3">
        <v>0</v>
      </c>
      <c r="AH977" s="3">
        <v>0</v>
      </c>
      <c r="AI977" s="4">
        <v>0</v>
      </c>
      <c r="AJ977" s="3">
        <v>0</v>
      </c>
      <c r="AK977" s="3">
        <v>322945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5050</v>
      </c>
      <c r="AR977" s="3">
        <v>5334</v>
      </c>
      <c r="AS977" s="3">
        <v>9124201</v>
      </c>
      <c r="AT977" s="2">
        <v>1745.7349999999999</v>
      </c>
      <c r="AV977" s="5" t="s">
        <v>2031</v>
      </c>
      <c r="AX977" s="3">
        <v>0</v>
      </c>
      <c r="AZ977" s="3">
        <v>0</v>
      </c>
      <c r="BA977" s="3">
        <f t="shared" si="390"/>
        <v>6465</v>
      </c>
      <c r="BB977" s="3">
        <f t="shared" si="376"/>
        <v>5050</v>
      </c>
      <c r="BC977" s="3">
        <f t="shared" si="377"/>
        <v>5335</v>
      </c>
      <c r="BD977" s="3">
        <f t="shared" si="378"/>
        <v>6465</v>
      </c>
      <c r="BE977" s="3">
        <f t="shared" si="379"/>
        <v>9124201.1809</v>
      </c>
      <c r="BF977" s="3">
        <f t="shared" si="391"/>
        <v>9056820.1809</v>
      </c>
      <c r="BG977" s="2">
        <f t="shared" si="380"/>
        <v>1745.526507718439</v>
      </c>
      <c r="BH977" s="6">
        <f t="shared" si="381"/>
        <v>1.4999999999999999E-2</v>
      </c>
      <c r="BI977" s="3">
        <f t="shared" si="392"/>
        <v>0</v>
      </c>
      <c r="BJ977" s="3">
        <f t="shared" si="382"/>
        <v>897200624.96727765</v>
      </c>
      <c r="BK977" s="3">
        <f t="shared" si="393"/>
        <v>0</v>
      </c>
      <c r="BL977" s="3">
        <f t="shared" si="394"/>
        <v>0</v>
      </c>
      <c r="BM977" s="3">
        <f t="shared" si="383"/>
        <v>0</v>
      </c>
      <c r="BN977" s="3">
        <f t="shared" si="384"/>
        <v>0</v>
      </c>
      <c r="BO977" s="3">
        <f t="shared" si="395"/>
        <v>0</v>
      </c>
      <c r="BP977" s="3">
        <f t="shared" si="396"/>
        <v>0</v>
      </c>
      <c r="BQ977" s="3">
        <f t="shared" si="385"/>
        <v>557695719.21604121</v>
      </c>
      <c r="BR977" s="3">
        <f t="shared" si="397"/>
        <v>0</v>
      </c>
      <c r="BS977" s="3">
        <f t="shared" si="398"/>
        <v>0</v>
      </c>
      <c r="BT977" s="3">
        <f t="shared" si="386"/>
        <v>0</v>
      </c>
      <c r="BU977" s="3">
        <f t="shared" si="387"/>
        <v>0</v>
      </c>
      <c r="BV977" s="3">
        <f t="shared" si="388"/>
        <v>0</v>
      </c>
      <c r="BW977" s="3">
        <f t="shared" si="399"/>
        <v>0</v>
      </c>
      <c r="BX977" s="3">
        <f t="shared" si="389"/>
        <v>0</v>
      </c>
      <c r="BY977" s="3">
        <f t="shared" si="400"/>
        <v>9124201.1809</v>
      </c>
    </row>
    <row r="978" spans="1:77" x14ac:dyDescent="0.25">
      <c r="A978">
        <v>15831</v>
      </c>
      <c r="B978" t="s">
        <v>1031</v>
      </c>
      <c r="C978" s="37">
        <v>42776.52847222222</v>
      </c>
      <c r="D978" s="5" t="s">
        <v>76</v>
      </c>
      <c r="E978" s="2">
        <v>1405.848</v>
      </c>
      <c r="F978" s="2">
        <v>89.103999999999999</v>
      </c>
      <c r="G978" s="2">
        <v>11.875999999999999</v>
      </c>
      <c r="H978" s="2">
        <v>0</v>
      </c>
      <c r="I978" s="2">
        <v>0</v>
      </c>
      <c r="J978" s="2">
        <v>0</v>
      </c>
      <c r="K978" s="2">
        <v>0</v>
      </c>
      <c r="L978" s="2">
        <v>8.2319999999999993</v>
      </c>
      <c r="M978" s="2">
        <v>72.126999999999995</v>
      </c>
      <c r="N978" s="2">
        <v>942</v>
      </c>
      <c r="O978" s="2">
        <v>0</v>
      </c>
      <c r="P978" s="2">
        <v>142.86000000000001</v>
      </c>
      <c r="Q978" s="2">
        <v>0</v>
      </c>
      <c r="R978" s="3">
        <v>24842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92359</v>
      </c>
      <c r="Y978" s="4">
        <v>0</v>
      </c>
      <c r="Z978" s="4">
        <v>1</v>
      </c>
      <c r="AA978" s="5" t="s">
        <v>75</v>
      </c>
      <c r="AB978" s="3">
        <v>0</v>
      </c>
      <c r="AC978" s="3">
        <v>0</v>
      </c>
      <c r="AD978" s="2">
        <v>0</v>
      </c>
      <c r="AE978" s="3">
        <v>0</v>
      </c>
      <c r="AF978" s="3">
        <v>0</v>
      </c>
      <c r="AG978" s="3">
        <v>0</v>
      </c>
      <c r="AH978" s="3">
        <v>0</v>
      </c>
      <c r="AI978" s="4">
        <v>0</v>
      </c>
      <c r="AJ978" s="3">
        <v>0</v>
      </c>
      <c r="AK978" s="3">
        <v>432556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5050</v>
      </c>
      <c r="AR978" s="3">
        <v>5334</v>
      </c>
      <c r="AS978" s="3">
        <v>11212330</v>
      </c>
      <c r="AT978" s="2">
        <v>2156.4290000000001</v>
      </c>
      <c r="AV978" s="5" t="s">
        <v>2031</v>
      </c>
      <c r="AX978" s="3">
        <v>0</v>
      </c>
      <c r="AZ978" s="3">
        <v>0</v>
      </c>
      <c r="BA978" s="3">
        <f t="shared" si="390"/>
        <v>6465</v>
      </c>
      <c r="BB978" s="3">
        <f t="shared" si="376"/>
        <v>5050</v>
      </c>
      <c r="BC978" s="3">
        <f t="shared" si="377"/>
        <v>5335</v>
      </c>
      <c r="BD978" s="3">
        <f t="shared" si="378"/>
        <v>6465</v>
      </c>
      <c r="BE978" s="3">
        <f t="shared" si="379"/>
        <v>11212330.808600001</v>
      </c>
      <c r="BF978" s="3">
        <f t="shared" si="391"/>
        <v>11187488.808600001</v>
      </c>
      <c r="BG978" s="2">
        <f t="shared" si="380"/>
        <v>2156.1715790049088</v>
      </c>
      <c r="BH978" s="6">
        <f t="shared" si="381"/>
        <v>1.4999999999999999E-2</v>
      </c>
      <c r="BI978" s="3">
        <f t="shared" si="392"/>
        <v>0</v>
      </c>
      <c r="BJ978" s="3">
        <f t="shared" si="382"/>
        <v>1108272191.6085231</v>
      </c>
      <c r="BK978" s="3">
        <f t="shared" si="393"/>
        <v>0</v>
      </c>
      <c r="BL978" s="3">
        <f t="shared" si="394"/>
        <v>0</v>
      </c>
      <c r="BM978" s="3">
        <f t="shared" si="383"/>
        <v>0</v>
      </c>
      <c r="BN978" s="3">
        <f t="shared" si="384"/>
        <v>0</v>
      </c>
      <c r="BO978" s="3">
        <f t="shared" si="395"/>
        <v>0</v>
      </c>
      <c r="BP978" s="3">
        <f t="shared" si="396"/>
        <v>0</v>
      </c>
      <c r="BQ978" s="3">
        <f t="shared" si="385"/>
        <v>688896819.49206841</v>
      </c>
      <c r="BR978" s="3">
        <f t="shared" si="397"/>
        <v>0</v>
      </c>
      <c r="BS978" s="3">
        <f t="shared" si="398"/>
        <v>0</v>
      </c>
      <c r="BT978" s="3">
        <f t="shared" si="386"/>
        <v>0</v>
      </c>
      <c r="BU978" s="3">
        <f t="shared" si="387"/>
        <v>0</v>
      </c>
      <c r="BV978" s="3">
        <f t="shared" si="388"/>
        <v>0</v>
      </c>
      <c r="BW978" s="3">
        <f t="shared" si="399"/>
        <v>0</v>
      </c>
      <c r="BX978" s="3">
        <f t="shared" si="389"/>
        <v>0</v>
      </c>
      <c r="BY978" s="3">
        <f t="shared" si="400"/>
        <v>11212330.808600001</v>
      </c>
    </row>
    <row r="979" spans="1:77" x14ac:dyDescent="0.25">
      <c r="A979">
        <v>75903</v>
      </c>
      <c r="B979" t="s">
        <v>1032</v>
      </c>
      <c r="C979" s="37">
        <v>42779.493055555555</v>
      </c>
      <c r="D979" s="5" t="s">
        <v>75</v>
      </c>
      <c r="E979" s="2">
        <v>575.952</v>
      </c>
      <c r="F979" s="2">
        <v>49.337000000000003</v>
      </c>
      <c r="G979" s="2">
        <v>11.512</v>
      </c>
      <c r="H979" s="2">
        <v>0</v>
      </c>
      <c r="I979" s="2">
        <v>0</v>
      </c>
      <c r="J979" s="2">
        <v>0</v>
      </c>
      <c r="K979" s="2">
        <v>0</v>
      </c>
      <c r="L979" s="2">
        <v>44.195</v>
      </c>
      <c r="M979" s="2">
        <v>31.806999999999999</v>
      </c>
      <c r="N979" s="2">
        <v>431.31099999999998</v>
      </c>
      <c r="O979" s="2">
        <v>2.5000000000000001E-2</v>
      </c>
      <c r="P979" s="2">
        <v>64.245999999999995</v>
      </c>
      <c r="Q979" s="2">
        <v>0</v>
      </c>
      <c r="R979" s="3">
        <v>53993</v>
      </c>
      <c r="S979" s="3">
        <v>0</v>
      </c>
      <c r="T979" s="3">
        <v>-4689</v>
      </c>
      <c r="U979" s="3">
        <v>-182</v>
      </c>
      <c r="V979" s="3">
        <v>0</v>
      </c>
      <c r="W979" s="3">
        <v>58067</v>
      </c>
      <c r="X979" s="3">
        <v>42383</v>
      </c>
      <c r="Y979" s="4">
        <v>0.98</v>
      </c>
      <c r="Z979" s="4">
        <v>1.06</v>
      </c>
      <c r="AA979" s="5" t="s">
        <v>75</v>
      </c>
      <c r="AB979" s="3">
        <v>115630</v>
      </c>
      <c r="AC979" s="3">
        <v>2514717</v>
      </c>
      <c r="AD979" s="2">
        <v>1033.8466099</v>
      </c>
      <c r="AE979" s="3">
        <v>120684867</v>
      </c>
      <c r="AF979" s="3">
        <v>4494146</v>
      </c>
      <c r="AG979" s="3">
        <v>0</v>
      </c>
      <c r="AH979" s="3">
        <v>4769298</v>
      </c>
      <c r="AI979" s="4">
        <v>1.04</v>
      </c>
      <c r="AJ979" s="3">
        <v>417233297</v>
      </c>
      <c r="AK979" s="3">
        <v>260268</v>
      </c>
      <c r="AL979" s="3">
        <v>0</v>
      </c>
      <c r="AM979" s="3">
        <v>0</v>
      </c>
      <c r="AN979" s="3">
        <v>124000</v>
      </c>
      <c r="AO979" s="3">
        <v>0</v>
      </c>
      <c r="AP979" s="3">
        <v>0</v>
      </c>
      <c r="AQ979" s="3">
        <v>5037</v>
      </c>
      <c r="AR979" s="3">
        <v>5252</v>
      </c>
      <c r="AS979" s="3">
        <v>5346388</v>
      </c>
      <c r="AT979" s="2">
        <v>1018.832</v>
      </c>
      <c r="AU979" s="2">
        <v>1085.269</v>
      </c>
      <c r="AV979" s="5" t="s">
        <v>1520</v>
      </c>
      <c r="AW979" s="3">
        <v>0</v>
      </c>
      <c r="AX979" s="3">
        <v>0</v>
      </c>
      <c r="AY979" s="3">
        <v>0</v>
      </c>
      <c r="AZ979" s="3">
        <v>0</v>
      </c>
      <c r="BA979" s="3">
        <f t="shared" si="390"/>
        <v>6597</v>
      </c>
      <c r="BB979" s="3">
        <f t="shared" si="376"/>
        <v>5037</v>
      </c>
      <c r="BC979" s="3">
        <f t="shared" si="377"/>
        <v>5252</v>
      </c>
      <c r="BD979" s="3">
        <f t="shared" si="378"/>
        <v>6597</v>
      </c>
      <c r="BE979" s="3">
        <f t="shared" si="379"/>
        <v>5346390.1059800005</v>
      </c>
      <c r="BF979" s="3">
        <f t="shared" si="391"/>
        <v>5239019.1059800005</v>
      </c>
      <c r="BG979" s="2">
        <f t="shared" si="380"/>
        <v>1018.817709751877</v>
      </c>
      <c r="BH979" s="6">
        <f t="shared" si="381"/>
        <v>1.4999999999999999E-2</v>
      </c>
      <c r="BI979" s="3">
        <f t="shared" si="392"/>
        <v>2331841.9713737336</v>
      </c>
      <c r="BJ979" s="3">
        <f t="shared" si="382"/>
        <v>523672302.81246477</v>
      </c>
      <c r="BK979" s="3">
        <f t="shared" si="393"/>
        <v>0</v>
      </c>
      <c r="BL979" s="3">
        <f t="shared" si="394"/>
        <v>0</v>
      </c>
      <c r="BM979" s="3">
        <f t="shared" si="383"/>
        <v>0</v>
      </c>
      <c r="BN979" s="3">
        <f t="shared" si="384"/>
        <v>0</v>
      </c>
      <c r="BO979" s="3">
        <f t="shared" si="395"/>
        <v>0</v>
      </c>
      <c r="BP979" s="3">
        <f t="shared" si="396"/>
        <v>0</v>
      </c>
      <c r="BQ979" s="3">
        <f t="shared" si="385"/>
        <v>325512258.26572472</v>
      </c>
      <c r="BR979" s="3">
        <f t="shared" si="397"/>
        <v>91721038.734275281</v>
      </c>
      <c r="BS979" s="3">
        <f t="shared" si="398"/>
        <v>0</v>
      </c>
      <c r="BT979" s="3">
        <f t="shared" si="386"/>
        <v>0</v>
      </c>
      <c r="BU979" s="3">
        <f t="shared" si="387"/>
        <v>0</v>
      </c>
      <c r="BV979" s="3">
        <f t="shared" si="388"/>
        <v>0</v>
      </c>
      <c r="BW979" s="3">
        <f t="shared" si="399"/>
        <v>0</v>
      </c>
      <c r="BX979" s="3">
        <f t="shared" si="389"/>
        <v>0</v>
      </c>
      <c r="BY979" s="3">
        <f t="shared" si="400"/>
        <v>1257503.7953800005</v>
      </c>
    </row>
    <row r="980" spans="1:77" x14ac:dyDescent="0.25">
      <c r="A980">
        <v>129910</v>
      </c>
      <c r="B980" t="s">
        <v>1033</v>
      </c>
      <c r="C980" s="37">
        <v>42779.493055555555</v>
      </c>
      <c r="D980" s="5" t="s">
        <v>75</v>
      </c>
      <c r="E980" s="2">
        <v>839.32</v>
      </c>
      <c r="F980" s="2">
        <v>64.510000000000005</v>
      </c>
      <c r="G980" s="2">
        <v>42.6</v>
      </c>
      <c r="H980" s="2">
        <v>0</v>
      </c>
      <c r="I980" s="2">
        <v>0</v>
      </c>
      <c r="J980" s="2">
        <v>0</v>
      </c>
      <c r="K980" s="2">
        <v>0</v>
      </c>
      <c r="L980" s="2">
        <v>89.65</v>
      </c>
      <c r="M980" s="2">
        <v>43.25</v>
      </c>
      <c r="N980" s="2">
        <v>418.26499999999999</v>
      </c>
      <c r="O980" s="2">
        <v>0</v>
      </c>
      <c r="P980" s="2">
        <v>15.4</v>
      </c>
      <c r="Q980" s="2">
        <v>0</v>
      </c>
      <c r="R980" s="3">
        <v>85374</v>
      </c>
      <c r="S980" s="3">
        <v>0</v>
      </c>
      <c r="T980" s="3">
        <v>-1700</v>
      </c>
      <c r="U980" s="3">
        <v>-66</v>
      </c>
      <c r="V980" s="3">
        <v>0</v>
      </c>
      <c r="W980" s="3">
        <v>63952</v>
      </c>
      <c r="X980" s="3">
        <v>9888</v>
      </c>
      <c r="Y980" s="4">
        <v>1</v>
      </c>
      <c r="Z980" s="4">
        <v>1.07</v>
      </c>
      <c r="AA980" s="5" t="s">
        <v>75</v>
      </c>
      <c r="AB980" s="3">
        <v>0</v>
      </c>
      <c r="AC980" s="3">
        <v>2390220</v>
      </c>
      <c r="AD980" s="2">
        <v>999.30830060000005</v>
      </c>
      <c r="AE980" s="3">
        <v>62555413</v>
      </c>
      <c r="AF980" s="3">
        <v>1664643</v>
      </c>
      <c r="AG980" s="3">
        <v>183110</v>
      </c>
      <c r="AH980" s="3">
        <v>1947632</v>
      </c>
      <c r="AI980" s="4">
        <v>1.17</v>
      </c>
      <c r="AJ980" s="3">
        <v>151219819</v>
      </c>
      <c r="AK980" s="3">
        <v>377889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5140</v>
      </c>
      <c r="AR980" s="3">
        <v>5395</v>
      </c>
      <c r="AS980" s="3">
        <v>7609408</v>
      </c>
      <c r="AT980" s="2">
        <v>1417.41299999999</v>
      </c>
      <c r="AV980" s="5" t="s">
        <v>1702</v>
      </c>
      <c r="BA980" s="3">
        <f t="shared" si="390"/>
        <v>6421</v>
      </c>
      <c r="BB980" s="3">
        <f t="shared" si="376"/>
        <v>5140</v>
      </c>
      <c r="BC980" s="3">
        <f t="shared" si="377"/>
        <v>5395</v>
      </c>
      <c r="BD980" s="3">
        <f t="shared" si="378"/>
        <v>6421</v>
      </c>
      <c r="BE980" s="3">
        <f t="shared" si="379"/>
        <v>7609407.3104999997</v>
      </c>
      <c r="BF980" s="3">
        <f t="shared" si="391"/>
        <v>7461781.3104999997</v>
      </c>
      <c r="BG980" s="2">
        <f t="shared" si="380"/>
        <v>1417.4002103496446</v>
      </c>
      <c r="BH980" s="6">
        <f t="shared" si="381"/>
        <v>1.4999999999999999E-2</v>
      </c>
      <c r="BI980" s="3">
        <f t="shared" si="392"/>
        <v>3012354.3600799488</v>
      </c>
      <c r="BJ980" s="3">
        <f t="shared" si="382"/>
        <v>728543708.11971736</v>
      </c>
      <c r="BK980" s="3">
        <f t="shared" si="393"/>
        <v>0</v>
      </c>
      <c r="BL980" s="3">
        <f t="shared" si="394"/>
        <v>0</v>
      </c>
      <c r="BM980" s="3">
        <f t="shared" si="383"/>
        <v>0</v>
      </c>
      <c r="BN980" s="3">
        <f t="shared" si="384"/>
        <v>0</v>
      </c>
      <c r="BO980" s="3">
        <f t="shared" si="395"/>
        <v>0</v>
      </c>
      <c r="BP980" s="3">
        <f t="shared" si="396"/>
        <v>0</v>
      </c>
      <c r="BQ980" s="3">
        <f t="shared" si="385"/>
        <v>452859367.20671141</v>
      </c>
      <c r="BR980" s="3">
        <f t="shared" si="397"/>
        <v>0</v>
      </c>
      <c r="BS980" s="3">
        <f t="shared" si="398"/>
        <v>0</v>
      </c>
      <c r="BT980" s="3">
        <f t="shared" si="386"/>
        <v>0</v>
      </c>
      <c r="BU980" s="3">
        <f t="shared" si="387"/>
        <v>0</v>
      </c>
      <c r="BV980" s="3">
        <f t="shared" si="388"/>
        <v>0</v>
      </c>
      <c r="BW980" s="3">
        <f t="shared" si="399"/>
        <v>0</v>
      </c>
      <c r="BX980" s="3">
        <f t="shared" si="389"/>
        <v>0</v>
      </c>
      <c r="BY980" s="3">
        <f t="shared" si="400"/>
        <v>6097209.1205000002</v>
      </c>
    </row>
    <row r="981" spans="1:77" x14ac:dyDescent="0.25">
      <c r="A981">
        <v>83901</v>
      </c>
      <c r="B981" t="s">
        <v>1034</v>
      </c>
      <c r="C981" s="37">
        <v>42779.493055555555</v>
      </c>
      <c r="D981" s="5" t="s">
        <v>75</v>
      </c>
      <c r="E981" s="2">
        <v>466.96699999999998</v>
      </c>
      <c r="F981" s="2">
        <v>35.012999999999998</v>
      </c>
      <c r="G981" s="2">
        <v>7.0590000000000002</v>
      </c>
      <c r="H981" s="2">
        <v>0</v>
      </c>
      <c r="I981" s="2">
        <v>0</v>
      </c>
      <c r="J981" s="2">
        <v>0</v>
      </c>
      <c r="K981" s="2">
        <v>0</v>
      </c>
      <c r="L981" s="2">
        <v>49.14</v>
      </c>
      <c r="M981" s="2">
        <v>26.382999999999999</v>
      </c>
      <c r="N981" s="2">
        <v>427.149</v>
      </c>
      <c r="O981" s="2">
        <v>5.5E-2</v>
      </c>
      <c r="P981" s="2">
        <v>86.471000000000004</v>
      </c>
      <c r="Q981" s="2">
        <v>0</v>
      </c>
      <c r="R981" s="3">
        <v>38423</v>
      </c>
      <c r="S981" s="3">
        <v>0</v>
      </c>
      <c r="T981" s="3">
        <v>-2448</v>
      </c>
      <c r="U981" s="3">
        <v>-95</v>
      </c>
      <c r="V981" s="3">
        <v>0</v>
      </c>
      <c r="W981" s="3">
        <v>41040</v>
      </c>
      <c r="X981" s="3">
        <v>52816</v>
      </c>
      <c r="Y981" s="4">
        <v>0.85329999999999995</v>
      </c>
      <c r="Z981" s="4">
        <v>1.1200000000000001</v>
      </c>
      <c r="AA981" s="5" t="s">
        <v>75</v>
      </c>
      <c r="AB981" s="3">
        <v>161759</v>
      </c>
      <c r="AC981" s="3">
        <v>2771967</v>
      </c>
      <c r="AD981" s="2">
        <v>1170.5711867</v>
      </c>
      <c r="AE981" s="3">
        <v>128006282</v>
      </c>
      <c r="AF981" s="3">
        <v>1957940</v>
      </c>
      <c r="AG981" s="3">
        <v>198937</v>
      </c>
      <c r="AH981" s="3">
        <v>2294550</v>
      </c>
      <c r="AI981" s="4">
        <v>1</v>
      </c>
      <c r="AJ981" s="3">
        <v>217829624</v>
      </c>
      <c r="AK981" s="3">
        <v>215890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4386</v>
      </c>
      <c r="AR981" s="3">
        <v>4760</v>
      </c>
      <c r="AS981" s="3">
        <v>4190410</v>
      </c>
      <c r="AT981" s="2">
        <v>901.02700000000004</v>
      </c>
      <c r="AV981" s="5" t="s">
        <v>1537</v>
      </c>
      <c r="BA981" s="3">
        <f t="shared" si="390"/>
        <v>6108</v>
      </c>
      <c r="BB981" s="3">
        <f t="shared" si="376"/>
        <v>4386</v>
      </c>
      <c r="BC981" s="3">
        <f t="shared" si="377"/>
        <v>4760</v>
      </c>
      <c r="BD981" s="3">
        <f t="shared" si="378"/>
        <v>6108</v>
      </c>
      <c r="BE981" s="3">
        <f t="shared" si="379"/>
        <v>4190409.4654800002</v>
      </c>
      <c r="BF981" s="3">
        <f t="shared" si="391"/>
        <v>4113394.4654800002</v>
      </c>
      <c r="BG981" s="2">
        <f t="shared" si="380"/>
        <v>901.00246825460897</v>
      </c>
      <c r="BH981" s="6">
        <f t="shared" si="381"/>
        <v>1.4999999999999999E-2</v>
      </c>
      <c r="BI981" s="3">
        <f t="shared" si="392"/>
        <v>2042233.5530275856</v>
      </c>
      <c r="BJ981" s="3">
        <f t="shared" si="382"/>
        <v>463115268.68286902</v>
      </c>
      <c r="BK981" s="3">
        <f t="shared" si="393"/>
        <v>0</v>
      </c>
      <c r="BL981" s="3">
        <f t="shared" si="394"/>
        <v>0</v>
      </c>
      <c r="BM981" s="3">
        <f t="shared" si="383"/>
        <v>0</v>
      </c>
      <c r="BN981" s="3">
        <f t="shared" si="384"/>
        <v>0</v>
      </c>
      <c r="BO981" s="3">
        <f t="shared" si="395"/>
        <v>0</v>
      </c>
      <c r="BP981" s="3">
        <f t="shared" si="396"/>
        <v>0</v>
      </c>
      <c r="BQ981" s="3">
        <f t="shared" si="385"/>
        <v>287870288.60734755</v>
      </c>
      <c r="BR981" s="3">
        <f t="shared" si="397"/>
        <v>0</v>
      </c>
      <c r="BS981" s="3">
        <f t="shared" si="398"/>
        <v>0</v>
      </c>
      <c r="BT981" s="3">
        <f t="shared" si="386"/>
        <v>0</v>
      </c>
      <c r="BU981" s="3">
        <f t="shared" si="387"/>
        <v>0</v>
      </c>
      <c r="BV981" s="3">
        <f t="shared" si="388"/>
        <v>0</v>
      </c>
      <c r="BW981" s="3">
        <f t="shared" si="399"/>
        <v>0</v>
      </c>
      <c r="BX981" s="3">
        <f t="shared" si="389"/>
        <v>0</v>
      </c>
      <c r="BY981" s="3">
        <f t="shared" si="400"/>
        <v>2331669.2838880005</v>
      </c>
    </row>
    <row r="982" spans="1:77" x14ac:dyDescent="0.25">
      <c r="A982">
        <v>8902</v>
      </c>
      <c r="B982" t="s">
        <v>1035</v>
      </c>
      <c r="C982" s="37">
        <v>42779.493055555555</v>
      </c>
      <c r="D982" s="5" t="s">
        <v>75</v>
      </c>
      <c r="E982" s="2">
        <v>2498.1759999999999</v>
      </c>
      <c r="F982" s="2">
        <v>145.52799999999999</v>
      </c>
      <c r="G982" s="2">
        <v>76.116</v>
      </c>
      <c r="H982" s="2">
        <v>0</v>
      </c>
      <c r="I982" s="2">
        <v>0</v>
      </c>
      <c r="J982" s="2">
        <v>0.40200000000000002</v>
      </c>
      <c r="K982" s="2">
        <v>0</v>
      </c>
      <c r="L982" s="2">
        <v>155.64699999999999</v>
      </c>
      <c r="M982" s="2">
        <v>134.98400000000001</v>
      </c>
      <c r="N982" s="2">
        <v>1718.7080000000001</v>
      </c>
      <c r="O982" s="2">
        <v>0.83399999999999996</v>
      </c>
      <c r="P982" s="2">
        <v>314.15100000000001</v>
      </c>
      <c r="Q982" s="2">
        <v>0</v>
      </c>
      <c r="R982" s="3">
        <v>210210</v>
      </c>
      <c r="S982" s="3">
        <v>0</v>
      </c>
      <c r="T982" s="3">
        <v>-12598</v>
      </c>
      <c r="U982" s="3">
        <v>-487</v>
      </c>
      <c r="V982" s="3">
        <v>0</v>
      </c>
      <c r="W982" s="3">
        <v>227103</v>
      </c>
      <c r="X982" s="3">
        <v>183653</v>
      </c>
      <c r="Y982" s="4">
        <v>0.98</v>
      </c>
      <c r="Z982" s="4">
        <v>1.1299999999999999</v>
      </c>
      <c r="AA982" s="5" t="s">
        <v>75</v>
      </c>
      <c r="AB982" s="3">
        <v>50773</v>
      </c>
      <c r="AC982" s="3">
        <v>5547623</v>
      </c>
      <c r="AD982" s="2">
        <v>2308.1234212999998</v>
      </c>
      <c r="AE982" s="3">
        <v>266878041</v>
      </c>
      <c r="AF982" s="3">
        <v>11052118</v>
      </c>
      <c r="AG982" s="3">
        <v>0</v>
      </c>
      <c r="AH982" s="3">
        <v>11728778</v>
      </c>
      <c r="AI982" s="4">
        <v>1.04</v>
      </c>
      <c r="AJ982" s="3">
        <v>1121080881</v>
      </c>
      <c r="AK982" s="3">
        <v>1040318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5037</v>
      </c>
      <c r="AR982" s="3">
        <v>5502</v>
      </c>
      <c r="AS982" s="3">
        <v>19900781</v>
      </c>
      <c r="AT982" s="2">
        <v>3703.2240000000002</v>
      </c>
      <c r="AV982" s="5" t="s">
        <v>1292</v>
      </c>
      <c r="AX982" s="3">
        <v>0</v>
      </c>
      <c r="AZ982" s="3">
        <v>0</v>
      </c>
      <c r="BA982" s="3">
        <f t="shared" si="390"/>
        <v>5846</v>
      </c>
      <c r="BB982" s="3">
        <f t="shared" si="376"/>
        <v>5037</v>
      </c>
      <c r="BC982" s="3">
        <f t="shared" si="377"/>
        <v>5502</v>
      </c>
      <c r="BD982" s="3">
        <f t="shared" si="378"/>
        <v>5846</v>
      </c>
      <c r="BE982" s="3">
        <f t="shared" si="379"/>
        <v>19900780.131820001</v>
      </c>
      <c r="BF982" s="3">
        <f t="shared" si="391"/>
        <v>19476065.131820001</v>
      </c>
      <c r="BG982" s="2">
        <f t="shared" si="380"/>
        <v>3703.2078652910477</v>
      </c>
      <c r="BH982" s="6">
        <f t="shared" si="381"/>
        <v>1.4999999999999999E-2</v>
      </c>
      <c r="BI982" s="3">
        <f t="shared" si="392"/>
        <v>7941881.0925152004</v>
      </c>
      <c r="BJ982" s="3">
        <f t="shared" si="382"/>
        <v>1903448842.7595985</v>
      </c>
      <c r="BK982" s="3">
        <f t="shared" si="393"/>
        <v>0</v>
      </c>
      <c r="BL982" s="3">
        <f t="shared" si="394"/>
        <v>0</v>
      </c>
      <c r="BM982" s="3">
        <f t="shared" si="383"/>
        <v>0</v>
      </c>
      <c r="BN982" s="3">
        <f t="shared" si="384"/>
        <v>0</v>
      </c>
      <c r="BO982" s="3">
        <f t="shared" si="395"/>
        <v>0</v>
      </c>
      <c r="BP982" s="3">
        <f t="shared" si="396"/>
        <v>0</v>
      </c>
      <c r="BQ982" s="3">
        <f t="shared" si="385"/>
        <v>1183174912.9604897</v>
      </c>
      <c r="BR982" s="3">
        <f t="shared" si="397"/>
        <v>0</v>
      </c>
      <c r="BS982" s="3">
        <f t="shared" si="398"/>
        <v>0</v>
      </c>
      <c r="BT982" s="3">
        <f t="shared" si="386"/>
        <v>0</v>
      </c>
      <c r="BU982" s="3">
        <f t="shared" si="387"/>
        <v>0</v>
      </c>
      <c r="BV982" s="3">
        <f t="shared" si="388"/>
        <v>0</v>
      </c>
      <c r="BW982" s="3">
        <f t="shared" si="399"/>
        <v>0</v>
      </c>
      <c r="BX982" s="3">
        <f t="shared" si="389"/>
        <v>0</v>
      </c>
      <c r="BY982" s="3">
        <f t="shared" si="400"/>
        <v>8914187.4980200026</v>
      </c>
    </row>
    <row r="983" spans="1:77" x14ac:dyDescent="0.25">
      <c r="A983">
        <v>178808</v>
      </c>
      <c r="B983" t="s">
        <v>1036</v>
      </c>
      <c r="C983" s="37">
        <v>42776.52847222222</v>
      </c>
      <c r="D983" s="5" t="s">
        <v>76</v>
      </c>
      <c r="E983" s="2">
        <v>470.97</v>
      </c>
      <c r="F983" s="2">
        <v>19.463000000000001</v>
      </c>
      <c r="G983" s="2">
        <v>10.202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23.838000000000001</v>
      </c>
      <c r="N983" s="2">
        <v>0</v>
      </c>
      <c r="O983" s="2">
        <v>0</v>
      </c>
      <c r="P983" s="2">
        <v>7.9249999999999998</v>
      </c>
      <c r="Q983" s="2">
        <v>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5124</v>
      </c>
      <c r="Y983" s="4">
        <v>0</v>
      </c>
      <c r="Z983" s="4">
        <v>1</v>
      </c>
      <c r="AA983" s="5" t="s">
        <v>75</v>
      </c>
      <c r="AB983" s="3">
        <v>0</v>
      </c>
      <c r="AC983" s="3">
        <v>0</v>
      </c>
      <c r="AD983" s="2">
        <v>0</v>
      </c>
      <c r="AE983" s="3">
        <v>0</v>
      </c>
      <c r="AF983" s="3">
        <v>0</v>
      </c>
      <c r="AG983" s="3">
        <v>0</v>
      </c>
      <c r="AH983" s="3">
        <v>0</v>
      </c>
      <c r="AI983" s="4">
        <v>0</v>
      </c>
      <c r="AJ983" s="3">
        <v>0</v>
      </c>
      <c r="AK983" s="3">
        <v>179294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5050</v>
      </c>
      <c r="AR983" s="3">
        <v>5334</v>
      </c>
      <c r="AS983" s="3">
        <v>3266818</v>
      </c>
      <c r="AT983" s="2">
        <v>629.69100000000003</v>
      </c>
      <c r="AV983" s="5" t="s">
        <v>2031</v>
      </c>
      <c r="AX983" s="3">
        <v>0</v>
      </c>
      <c r="AZ983" s="3">
        <v>0</v>
      </c>
      <c r="BA983" s="3">
        <f t="shared" si="390"/>
        <v>6465</v>
      </c>
      <c r="BB983" s="3">
        <f t="shared" si="376"/>
        <v>5050</v>
      </c>
      <c r="BC983" s="3">
        <f t="shared" si="377"/>
        <v>5335</v>
      </c>
      <c r="BD983" s="3">
        <f t="shared" si="378"/>
        <v>6465</v>
      </c>
      <c r="BE983" s="3">
        <f t="shared" si="379"/>
        <v>3266817.9009000007</v>
      </c>
      <c r="BF983" s="3">
        <f t="shared" si="391"/>
        <v>3266817.9009000007</v>
      </c>
      <c r="BG983" s="2">
        <f t="shared" si="380"/>
        <v>629.61581747374453</v>
      </c>
      <c r="BH983" s="6">
        <f t="shared" si="381"/>
        <v>1.4999999999999999E-2</v>
      </c>
      <c r="BI983" s="3">
        <f t="shared" si="392"/>
        <v>0</v>
      </c>
      <c r="BJ983" s="3">
        <f t="shared" si="382"/>
        <v>323622530.18150467</v>
      </c>
      <c r="BK983" s="3">
        <f t="shared" si="393"/>
        <v>0</v>
      </c>
      <c r="BL983" s="3">
        <f t="shared" si="394"/>
        <v>0</v>
      </c>
      <c r="BM983" s="3">
        <f t="shared" si="383"/>
        <v>0</v>
      </c>
      <c r="BN983" s="3">
        <f t="shared" si="384"/>
        <v>0</v>
      </c>
      <c r="BO983" s="3">
        <f t="shared" si="395"/>
        <v>0</v>
      </c>
      <c r="BP983" s="3">
        <f t="shared" si="396"/>
        <v>0</v>
      </c>
      <c r="BQ983" s="3">
        <f t="shared" si="385"/>
        <v>201162253.68286139</v>
      </c>
      <c r="BR983" s="3">
        <f t="shared" si="397"/>
        <v>0</v>
      </c>
      <c r="BS983" s="3">
        <f t="shared" si="398"/>
        <v>0</v>
      </c>
      <c r="BT983" s="3">
        <f t="shared" si="386"/>
        <v>0</v>
      </c>
      <c r="BU983" s="3">
        <f t="shared" si="387"/>
        <v>0</v>
      </c>
      <c r="BV983" s="3">
        <f t="shared" si="388"/>
        <v>0</v>
      </c>
      <c r="BW983" s="3">
        <f t="shared" si="399"/>
        <v>0</v>
      </c>
      <c r="BX983" s="3">
        <f t="shared" si="389"/>
        <v>0</v>
      </c>
      <c r="BY983" s="3">
        <f t="shared" si="400"/>
        <v>3266817.9009000007</v>
      </c>
    </row>
    <row r="984" spans="1:77" x14ac:dyDescent="0.25">
      <c r="A984">
        <v>94901</v>
      </c>
      <c r="B984" t="s">
        <v>1037</v>
      </c>
      <c r="C984" s="37">
        <v>42779.493055555555</v>
      </c>
      <c r="D984" s="5" t="s">
        <v>75</v>
      </c>
      <c r="E984" s="2">
        <v>6060.8909999999996</v>
      </c>
      <c r="F984" s="2">
        <v>320.82900000000001</v>
      </c>
      <c r="G984" s="2">
        <v>293.44099999999997</v>
      </c>
      <c r="H984" s="2">
        <v>3.5529999999999999</v>
      </c>
      <c r="I984" s="2">
        <v>0</v>
      </c>
      <c r="J984" s="2">
        <v>0</v>
      </c>
      <c r="K984" s="2">
        <v>0</v>
      </c>
      <c r="L984" s="2">
        <v>400.99299999999999</v>
      </c>
      <c r="M984" s="2">
        <v>328.45400000000001</v>
      </c>
      <c r="N984" s="2">
        <v>5650.0330000000004</v>
      </c>
      <c r="O984" s="2">
        <v>0.43</v>
      </c>
      <c r="P984" s="2">
        <v>593.86500000000001</v>
      </c>
      <c r="Q984" s="2">
        <v>0</v>
      </c>
      <c r="R984" s="3">
        <v>485937</v>
      </c>
      <c r="S984" s="3">
        <v>0</v>
      </c>
      <c r="T984" s="3">
        <v>-32346</v>
      </c>
      <c r="U984" s="3">
        <v>-1250</v>
      </c>
      <c r="V984" s="3">
        <v>0</v>
      </c>
      <c r="W984" s="3">
        <v>920836</v>
      </c>
      <c r="X984" s="3">
        <v>324725</v>
      </c>
      <c r="Y984" s="4">
        <v>1</v>
      </c>
      <c r="Z984" s="4">
        <v>1.0900000000000001</v>
      </c>
      <c r="AA984" s="5" t="s">
        <v>76</v>
      </c>
      <c r="AB984" s="3">
        <v>2228360</v>
      </c>
      <c r="AC984" s="3">
        <v>19721413</v>
      </c>
      <c r="AD984" s="2">
        <v>8462.9353052000006</v>
      </c>
      <c r="AE984" s="3">
        <v>784465591</v>
      </c>
      <c r="AF984" s="3">
        <v>29896816</v>
      </c>
      <c r="AG984" s="3">
        <v>0</v>
      </c>
      <c r="AH984" s="3">
        <v>31690625</v>
      </c>
      <c r="AI984" s="4">
        <v>1.06</v>
      </c>
      <c r="AJ984" s="3">
        <v>2878488425</v>
      </c>
      <c r="AK984" s="3">
        <v>2605051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5140</v>
      </c>
      <c r="AR984" s="3">
        <v>5468</v>
      </c>
      <c r="AS984" s="3">
        <v>47795956</v>
      </c>
      <c r="AT984" s="2">
        <v>8760.7849999999999</v>
      </c>
      <c r="AU984" s="2">
        <v>8760.7849999999999</v>
      </c>
      <c r="AV984" s="5" t="s">
        <v>1314</v>
      </c>
      <c r="AW984" s="3">
        <v>0</v>
      </c>
      <c r="AX984" s="3">
        <v>0</v>
      </c>
      <c r="AY984" s="3">
        <v>0</v>
      </c>
      <c r="AZ984" s="3">
        <v>0</v>
      </c>
      <c r="BA984" s="3">
        <f t="shared" si="390"/>
        <v>5468</v>
      </c>
      <c r="BB984" s="3">
        <f t="shared" si="376"/>
        <v>5140</v>
      </c>
      <c r="BC984" s="3">
        <f t="shared" si="377"/>
        <v>5468</v>
      </c>
      <c r="BD984" s="3">
        <f t="shared" si="378"/>
        <v>5468</v>
      </c>
      <c r="BE984" s="3">
        <f t="shared" si="379"/>
        <v>47795958.566040002</v>
      </c>
      <c r="BF984" s="3">
        <f t="shared" si="391"/>
        <v>46421531.566040002</v>
      </c>
      <c r="BG984" s="2">
        <f t="shared" si="380"/>
        <v>8760.5496509680706</v>
      </c>
      <c r="BH984" s="6">
        <f t="shared" si="381"/>
        <v>1.4999999999999999E-2</v>
      </c>
      <c r="BI984" s="3">
        <f t="shared" si="392"/>
        <v>20116625.257624902</v>
      </c>
      <c r="BJ984" s="3">
        <f t="shared" si="382"/>
        <v>4502922520.5975885</v>
      </c>
      <c r="BK984" s="3">
        <f t="shared" si="393"/>
        <v>0</v>
      </c>
      <c r="BL984" s="3">
        <f t="shared" si="394"/>
        <v>0</v>
      </c>
      <c r="BM984" s="3">
        <f t="shared" si="383"/>
        <v>0</v>
      </c>
      <c r="BN984" s="3">
        <f t="shared" si="384"/>
        <v>0</v>
      </c>
      <c r="BO984" s="3">
        <f t="shared" si="395"/>
        <v>0</v>
      </c>
      <c r="BP984" s="3">
        <f t="shared" si="396"/>
        <v>0</v>
      </c>
      <c r="BQ984" s="3">
        <f t="shared" si="385"/>
        <v>2798995613.4842987</v>
      </c>
      <c r="BR984" s="3">
        <f t="shared" si="397"/>
        <v>79492811.515701294</v>
      </c>
      <c r="BS984" s="3">
        <f t="shared" si="398"/>
        <v>0</v>
      </c>
      <c r="BT984" s="3">
        <f t="shared" si="386"/>
        <v>0</v>
      </c>
      <c r="BU984" s="3">
        <f t="shared" si="387"/>
        <v>0</v>
      </c>
      <c r="BV984" s="3">
        <f t="shared" si="388"/>
        <v>0</v>
      </c>
      <c r="BW984" s="3">
        <f t="shared" si="399"/>
        <v>0</v>
      </c>
      <c r="BX984" s="3">
        <f t="shared" si="389"/>
        <v>0</v>
      </c>
      <c r="BY984" s="3">
        <f t="shared" si="400"/>
        <v>19011074.316040002</v>
      </c>
    </row>
    <row r="985" spans="1:77" x14ac:dyDescent="0.25">
      <c r="A985">
        <v>83903</v>
      </c>
      <c r="B985" t="s">
        <v>1038</v>
      </c>
      <c r="C985" s="37">
        <v>42779.493055555555</v>
      </c>
      <c r="D985" s="5" t="s">
        <v>75</v>
      </c>
      <c r="E985" s="2">
        <v>2559.5749999999998</v>
      </c>
      <c r="F985" s="2">
        <v>135.73699999999999</v>
      </c>
      <c r="G985" s="2">
        <v>79.087000000000003</v>
      </c>
      <c r="H985" s="2">
        <v>0</v>
      </c>
      <c r="I985" s="2">
        <v>0</v>
      </c>
      <c r="J985" s="2">
        <v>0</v>
      </c>
      <c r="K985" s="2">
        <v>0</v>
      </c>
      <c r="L985" s="2">
        <v>174.48500000000001</v>
      </c>
      <c r="M985" s="2">
        <v>138.845</v>
      </c>
      <c r="N985" s="2">
        <v>1667.373</v>
      </c>
      <c r="O985" s="2">
        <v>0.22</v>
      </c>
      <c r="P985" s="2">
        <v>343.74599999999998</v>
      </c>
      <c r="Q985" s="2">
        <v>0</v>
      </c>
      <c r="R985" s="3">
        <v>195182</v>
      </c>
      <c r="S985" s="3">
        <v>0</v>
      </c>
      <c r="T985" s="3">
        <v>0</v>
      </c>
      <c r="U985" s="3">
        <v>0</v>
      </c>
      <c r="V985" s="3">
        <v>0</v>
      </c>
      <c r="W985" s="3">
        <v>228279</v>
      </c>
      <c r="X985" s="3">
        <v>135161</v>
      </c>
      <c r="Y985" s="4">
        <v>0.67330000000000001</v>
      </c>
      <c r="Z985" s="4">
        <v>1.1000000000000001</v>
      </c>
      <c r="AA985" s="5" t="s">
        <v>76</v>
      </c>
      <c r="AB985" s="3">
        <v>6590227</v>
      </c>
      <c r="AC985" s="3">
        <v>6438445</v>
      </c>
      <c r="AD985" s="2">
        <v>2494.0915356999999</v>
      </c>
      <c r="AE985" s="3">
        <v>3513141454</v>
      </c>
      <c r="AF985" s="3">
        <v>18628903</v>
      </c>
      <c r="AG985" s="3">
        <v>8485794</v>
      </c>
      <c r="AH985" s="3">
        <v>28774780</v>
      </c>
      <c r="AI985" s="4">
        <v>1.04</v>
      </c>
      <c r="AJ985" s="3">
        <v>3717203982</v>
      </c>
      <c r="AK985" s="3">
        <v>1021583</v>
      </c>
      <c r="AL985" s="3">
        <v>0</v>
      </c>
      <c r="AM985" s="3">
        <v>0</v>
      </c>
      <c r="AN985" s="3">
        <v>288000</v>
      </c>
      <c r="AO985" s="3">
        <v>0</v>
      </c>
      <c r="AP985" s="3">
        <v>0</v>
      </c>
      <c r="AQ985" s="3">
        <v>3461</v>
      </c>
      <c r="AR985" s="3">
        <v>3706</v>
      </c>
      <c r="AS985" s="3">
        <v>13803677</v>
      </c>
      <c r="AT985" s="2">
        <v>3738.3409999999999</v>
      </c>
      <c r="AU985" s="2">
        <v>3452.56</v>
      </c>
      <c r="AV985" s="5" t="s">
        <v>1539</v>
      </c>
      <c r="AW985" s="3">
        <v>9224938</v>
      </c>
      <c r="AX985" s="3">
        <v>4786789</v>
      </c>
      <c r="AY985" s="3">
        <v>243159</v>
      </c>
      <c r="AZ985" s="3">
        <v>201551</v>
      </c>
      <c r="BA985" s="3">
        <f t="shared" si="390"/>
        <v>3932</v>
      </c>
      <c r="BB985" s="3">
        <f t="shared" si="376"/>
        <v>3461</v>
      </c>
      <c r="BC985" s="3">
        <f t="shared" si="377"/>
        <v>3706</v>
      </c>
      <c r="BD985" s="3">
        <f t="shared" si="378"/>
        <v>3932</v>
      </c>
      <c r="BE985" s="3">
        <f t="shared" si="379"/>
        <v>13803676.579000002</v>
      </c>
      <c r="BF985" s="3">
        <f t="shared" si="391"/>
        <v>13380215.579000002</v>
      </c>
      <c r="BG985" s="2">
        <f t="shared" si="380"/>
        <v>3738.2083675539702</v>
      </c>
      <c r="BH985" s="6">
        <f t="shared" si="381"/>
        <v>1.4999999999999999E-2</v>
      </c>
      <c r="BI985" s="3">
        <f t="shared" si="392"/>
        <v>18506124.781120684</v>
      </c>
      <c r="BJ985" s="3">
        <f t="shared" si="382"/>
        <v>2150235450.7587848</v>
      </c>
      <c r="BK985" s="3">
        <f t="shared" si="393"/>
        <v>1566968531.2412152</v>
      </c>
      <c r="BL985" s="3">
        <f t="shared" si="394"/>
        <v>7852919.8058265364</v>
      </c>
      <c r="BM985" s="3">
        <f t="shared" si="383"/>
        <v>3146.52</v>
      </c>
      <c r="BN985" s="3">
        <f t="shared" si="384"/>
        <v>217935.38463381171</v>
      </c>
      <c r="BO985" s="3">
        <f t="shared" si="395"/>
        <v>78598.02591290159</v>
      </c>
      <c r="BP985" s="3">
        <f t="shared" si="396"/>
        <v>8353790.1960909525</v>
      </c>
      <c r="BQ985" s="3">
        <f t="shared" si="385"/>
        <v>1388448938.6047161</v>
      </c>
      <c r="BR985" s="3">
        <f t="shared" si="397"/>
        <v>2328755043.3952837</v>
      </c>
      <c r="BS985" s="3">
        <f t="shared" si="398"/>
        <v>5316182.7197013479</v>
      </c>
      <c r="BT985" s="3">
        <f t="shared" si="386"/>
        <v>847.8958283357091</v>
      </c>
      <c r="BU985" s="3">
        <f t="shared" si="387"/>
        <v>201551</v>
      </c>
      <c r="BV985" s="3">
        <f t="shared" si="388"/>
        <v>53208.421516132817</v>
      </c>
      <c r="BW985" s="3">
        <f t="shared" si="399"/>
        <v>5061423.2981852153</v>
      </c>
      <c r="BX985" s="3">
        <f t="shared" si="389"/>
        <v>13415213.494276168</v>
      </c>
      <c r="BY985" s="3">
        <f t="shared" si="400"/>
        <v>0</v>
      </c>
    </row>
    <row r="986" spans="1:77" x14ac:dyDescent="0.25">
      <c r="A986">
        <v>101802</v>
      </c>
      <c r="B986" t="s">
        <v>1039</v>
      </c>
      <c r="C986" s="37">
        <v>42776.52847222222</v>
      </c>
      <c r="D986" s="5" t="s">
        <v>76</v>
      </c>
      <c r="E986" s="2">
        <v>962.14499999999998</v>
      </c>
      <c r="F986" s="2">
        <v>18.504000000000001</v>
      </c>
      <c r="G986" s="2">
        <v>6.5879999999999903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1006.17</v>
      </c>
      <c r="O986" s="2">
        <v>0</v>
      </c>
      <c r="P986" s="2">
        <v>839.47</v>
      </c>
      <c r="Q986" s="2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542717</v>
      </c>
      <c r="Y986" s="4">
        <v>0</v>
      </c>
      <c r="Z986" s="4">
        <v>1</v>
      </c>
      <c r="AA986" s="5" t="s">
        <v>75</v>
      </c>
      <c r="AB986" s="3">
        <v>0</v>
      </c>
      <c r="AC986" s="3">
        <v>0</v>
      </c>
      <c r="AD986" s="2">
        <v>0</v>
      </c>
      <c r="AE986" s="3">
        <v>0</v>
      </c>
      <c r="AF986" s="3">
        <v>0</v>
      </c>
      <c r="AG986" s="3">
        <v>0</v>
      </c>
      <c r="AH986" s="3">
        <v>0</v>
      </c>
      <c r="AI986" s="4">
        <v>0</v>
      </c>
      <c r="AJ986" s="3">
        <v>0</v>
      </c>
      <c r="AK986" s="3">
        <v>370173</v>
      </c>
      <c r="AL986" s="3">
        <v>0</v>
      </c>
      <c r="AM986" s="3">
        <v>0</v>
      </c>
      <c r="AN986" s="3">
        <v>0</v>
      </c>
      <c r="AO986" s="3">
        <v>0</v>
      </c>
      <c r="AP986" s="3">
        <v>0</v>
      </c>
      <c r="AQ986" s="3">
        <v>5050</v>
      </c>
      <c r="AR986" s="3">
        <v>5334</v>
      </c>
      <c r="AS986" s="3">
        <v>8230441</v>
      </c>
      <c r="AT986" s="2">
        <v>1586.4469999999999</v>
      </c>
      <c r="AV986" s="5" t="s">
        <v>2031</v>
      </c>
      <c r="AX986" s="3">
        <v>0</v>
      </c>
      <c r="AZ986" s="3">
        <v>0</v>
      </c>
      <c r="BA986" s="3">
        <f t="shared" si="390"/>
        <v>6465</v>
      </c>
      <c r="BB986" s="3">
        <f t="shared" si="376"/>
        <v>5050</v>
      </c>
      <c r="BC986" s="3">
        <f t="shared" si="377"/>
        <v>5335</v>
      </c>
      <c r="BD986" s="3">
        <f t="shared" si="378"/>
        <v>6465</v>
      </c>
      <c r="BE986" s="3">
        <f t="shared" si="379"/>
        <v>8230441.5119999992</v>
      </c>
      <c r="BF986" s="3">
        <f t="shared" si="391"/>
        <v>8230441.5119999992</v>
      </c>
      <c r="BG986" s="2">
        <f t="shared" si="380"/>
        <v>1586.2580400701511</v>
      </c>
      <c r="BH986" s="6">
        <f t="shared" si="381"/>
        <v>1.4999999999999999E-2</v>
      </c>
      <c r="BI986" s="3">
        <f t="shared" si="392"/>
        <v>0</v>
      </c>
      <c r="BJ986" s="3">
        <f t="shared" si="382"/>
        <v>815336632.59605765</v>
      </c>
      <c r="BK986" s="3">
        <f t="shared" si="393"/>
        <v>0</v>
      </c>
      <c r="BL986" s="3">
        <f t="shared" si="394"/>
        <v>0</v>
      </c>
      <c r="BM986" s="3">
        <f t="shared" si="383"/>
        <v>0</v>
      </c>
      <c r="BN986" s="3">
        <f t="shared" si="384"/>
        <v>0</v>
      </c>
      <c r="BO986" s="3">
        <f t="shared" si="395"/>
        <v>0</v>
      </c>
      <c r="BP986" s="3">
        <f t="shared" si="396"/>
        <v>0</v>
      </c>
      <c r="BQ986" s="3">
        <f t="shared" si="385"/>
        <v>506809443.80241328</v>
      </c>
      <c r="BR986" s="3">
        <f t="shared" si="397"/>
        <v>0</v>
      </c>
      <c r="BS986" s="3">
        <f t="shared" si="398"/>
        <v>0</v>
      </c>
      <c r="BT986" s="3">
        <f t="shared" si="386"/>
        <v>0</v>
      </c>
      <c r="BU986" s="3">
        <f t="shared" si="387"/>
        <v>0</v>
      </c>
      <c r="BV986" s="3">
        <f t="shared" si="388"/>
        <v>0</v>
      </c>
      <c r="BW986" s="3">
        <f t="shared" si="399"/>
        <v>0</v>
      </c>
      <c r="BX986" s="3">
        <f t="shared" si="389"/>
        <v>0</v>
      </c>
      <c r="BY986" s="3">
        <f t="shared" si="400"/>
        <v>8230441.5119999992</v>
      </c>
    </row>
    <row r="987" spans="1:77" x14ac:dyDescent="0.25">
      <c r="A987">
        <v>12901</v>
      </c>
      <c r="B987" t="s">
        <v>1040</v>
      </c>
      <c r="C987" s="37">
        <v>42779.493055555555</v>
      </c>
      <c r="D987" s="5" t="s">
        <v>75</v>
      </c>
      <c r="E987" s="2">
        <v>474.06299999999999</v>
      </c>
      <c r="F987" s="2">
        <v>28.811</v>
      </c>
      <c r="G987" s="2">
        <v>26</v>
      </c>
      <c r="H987" s="2">
        <v>0</v>
      </c>
      <c r="I987" s="2">
        <v>0</v>
      </c>
      <c r="J987" s="2">
        <v>0</v>
      </c>
      <c r="K987" s="2">
        <v>0</v>
      </c>
      <c r="L987" s="2">
        <v>58</v>
      </c>
      <c r="M987" s="2">
        <v>18</v>
      </c>
      <c r="N987" s="2">
        <v>325</v>
      </c>
      <c r="O987" s="2">
        <v>0</v>
      </c>
      <c r="P987" s="2">
        <v>0</v>
      </c>
      <c r="Q987" s="2">
        <v>0</v>
      </c>
      <c r="R987" s="3">
        <v>44825</v>
      </c>
      <c r="S987" s="3">
        <v>0</v>
      </c>
      <c r="T987" s="3">
        <v>-3217</v>
      </c>
      <c r="U987" s="3">
        <v>-125</v>
      </c>
      <c r="V987" s="3">
        <v>0</v>
      </c>
      <c r="W987" s="3">
        <v>54414</v>
      </c>
      <c r="X987" s="3">
        <v>0</v>
      </c>
      <c r="Y987" s="4">
        <v>1</v>
      </c>
      <c r="Z987" s="4">
        <v>1.07</v>
      </c>
      <c r="AA987" s="5" t="s">
        <v>76</v>
      </c>
      <c r="AB987" s="3">
        <v>199984</v>
      </c>
      <c r="AC987" s="3">
        <v>3125918</v>
      </c>
      <c r="AD987" s="2">
        <v>1309.4141535000001</v>
      </c>
      <c r="AE987" s="3">
        <v>126663159</v>
      </c>
      <c r="AF987" s="3">
        <v>3037596</v>
      </c>
      <c r="AG987" s="3">
        <v>0</v>
      </c>
      <c r="AH987" s="3">
        <v>3159100</v>
      </c>
      <c r="AI987" s="4">
        <v>1.04</v>
      </c>
      <c r="AJ987" s="3">
        <v>286281387</v>
      </c>
      <c r="AK987" s="3">
        <v>219088</v>
      </c>
      <c r="AL987" s="3">
        <v>0</v>
      </c>
      <c r="AM987" s="3">
        <v>0</v>
      </c>
      <c r="AN987" s="3">
        <v>0</v>
      </c>
      <c r="AO987" s="3">
        <v>0</v>
      </c>
      <c r="AP987" s="3">
        <v>0</v>
      </c>
      <c r="AQ987" s="3">
        <v>5140</v>
      </c>
      <c r="AR987" s="3">
        <v>5395</v>
      </c>
      <c r="AS987" s="3">
        <v>5392906</v>
      </c>
      <c r="AT987" s="2">
        <v>1006.192</v>
      </c>
      <c r="AV987" s="5" t="s">
        <v>1301</v>
      </c>
      <c r="AX987" s="3">
        <v>0</v>
      </c>
      <c r="AZ987" s="3">
        <v>0</v>
      </c>
      <c r="BA987" s="3">
        <f t="shared" si="390"/>
        <v>7825</v>
      </c>
      <c r="BB987" s="3">
        <f t="shared" si="376"/>
        <v>5140</v>
      </c>
      <c r="BC987" s="3">
        <f t="shared" si="377"/>
        <v>5395</v>
      </c>
      <c r="BD987" s="3">
        <f t="shared" si="378"/>
        <v>7825</v>
      </c>
      <c r="BE987" s="3">
        <f t="shared" si="379"/>
        <v>5392905.5499999989</v>
      </c>
      <c r="BF987" s="3">
        <f t="shared" si="391"/>
        <v>5296883.5499999989</v>
      </c>
      <c r="BG987" s="2">
        <f t="shared" si="380"/>
        <v>1006.1677695381944</v>
      </c>
      <c r="BH987" s="6">
        <f t="shared" si="381"/>
        <v>1.4999999999999999E-2</v>
      </c>
      <c r="BI987" s="3">
        <f t="shared" si="392"/>
        <v>2336570.4890256566</v>
      </c>
      <c r="BJ987" s="3">
        <f t="shared" si="382"/>
        <v>517170233.54263192</v>
      </c>
      <c r="BK987" s="3">
        <f t="shared" si="393"/>
        <v>0</v>
      </c>
      <c r="BL987" s="3">
        <f t="shared" si="394"/>
        <v>0</v>
      </c>
      <c r="BM987" s="3">
        <f t="shared" si="383"/>
        <v>0</v>
      </c>
      <c r="BN987" s="3">
        <f t="shared" si="384"/>
        <v>0</v>
      </c>
      <c r="BO987" s="3">
        <f t="shared" si="395"/>
        <v>0</v>
      </c>
      <c r="BP987" s="3">
        <f t="shared" si="396"/>
        <v>0</v>
      </c>
      <c r="BQ987" s="3">
        <f t="shared" si="385"/>
        <v>321470602.3674531</v>
      </c>
      <c r="BR987" s="3">
        <f t="shared" si="397"/>
        <v>0</v>
      </c>
      <c r="BS987" s="3">
        <f t="shared" si="398"/>
        <v>0</v>
      </c>
      <c r="BT987" s="3">
        <f t="shared" si="386"/>
        <v>0</v>
      </c>
      <c r="BU987" s="3">
        <f t="shared" si="387"/>
        <v>0</v>
      </c>
      <c r="BV987" s="3">
        <f t="shared" si="388"/>
        <v>0</v>
      </c>
      <c r="BW987" s="3">
        <f t="shared" si="399"/>
        <v>0</v>
      </c>
      <c r="BX987" s="3">
        <f t="shared" si="389"/>
        <v>0</v>
      </c>
      <c r="BY987" s="3">
        <f t="shared" si="400"/>
        <v>2530091.6799999988</v>
      </c>
    </row>
    <row r="988" spans="1:77" x14ac:dyDescent="0.25">
      <c r="A988">
        <v>152909</v>
      </c>
      <c r="B988" t="s">
        <v>1041</v>
      </c>
      <c r="C988" s="37">
        <v>42779.493055555555</v>
      </c>
      <c r="D988" s="5" t="s">
        <v>75</v>
      </c>
      <c r="E988" s="2">
        <v>1395.2909999999999</v>
      </c>
      <c r="F988" s="2">
        <v>106.23099999999999</v>
      </c>
      <c r="G988" s="2">
        <v>38.756</v>
      </c>
      <c r="H988" s="2">
        <v>0</v>
      </c>
      <c r="I988" s="2">
        <v>0</v>
      </c>
      <c r="J988" s="2">
        <v>0</v>
      </c>
      <c r="K988" s="2">
        <v>0</v>
      </c>
      <c r="L988" s="2">
        <v>148.49700000000001</v>
      </c>
      <c r="M988" s="2">
        <v>78.932000000000002</v>
      </c>
      <c r="N988" s="2">
        <v>823.45500000000004</v>
      </c>
      <c r="O988" s="2">
        <v>0.28000000000000003</v>
      </c>
      <c r="P988" s="2">
        <v>29.538</v>
      </c>
      <c r="Q988" s="2">
        <v>0</v>
      </c>
      <c r="R988" s="3">
        <v>121391</v>
      </c>
      <c r="S988" s="3">
        <v>0</v>
      </c>
      <c r="T988" s="3">
        <v>-3008</v>
      </c>
      <c r="U988" s="3">
        <v>-117</v>
      </c>
      <c r="V988" s="3">
        <v>0</v>
      </c>
      <c r="W988" s="3">
        <v>211148</v>
      </c>
      <c r="X988" s="3">
        <v>17020</v>
      </c>
      <c r="Y988" s="4">
        <v>1</v>
      </c>
      <c r="Z988" s="4">
        <v>1.04</v>
      </c>
      <c r="AA988" s="5" t="s">
        <v>75</v>
      </c>
      <c r="AB988" s="3">
        <v>0</v>
      </c>
      <c r="AC988" s="3">
        <v>3160383</v>
      </c>
      <c r="AD988" s="2">
        <v>1301.0379869000001</v>
      </c>
      <c r="AE988" s="3">
        <v>64253068</v>
      </c>
      <c r="AF988" s="3">
        <v>2899400</v>
      </c>
      <c r="AG988" s="3">
        <v>318934</v>
      </c>
      <c r="AH988" s="3">
        <v>3392298</v>
      </c>
      <c r="AI988" s="4">
        <v>1.17</v>
      </c>
      <c r="AJ988" s="3">
        <v>267657741</v>
      </c>
      <c r="AK988" s="3">
        <v>591884</v>
      </c>
      <c r="AL988" s="3">
        <v>0</v>
      </c>
      <c r="AM988" s="3">
        <v>0</v>
      </c>
      <c r="AN988" s="3">
        <v>0</v>
      </c>
      <c r="AO988" s="3">
        <v>0</v>
      </c>
      <c r="AP988" s="3">
        <v>0</v>
      </c>
      <c r="AQ988" s="3">
        <v>5140</v>
      </c>
      <c r="AR988" s="3">
        <v>5286</v>
      </c>
      <c r="AS988" s="3">
        <v>11406373</v>
      </c>
      <c r="AT988" s="2">
        <v>2125.2890000000002</v>
      </c>
      <c r="AV988" s="5" t="s">
        <v>1752</v>
      </c>
      <c r="BA988" s="3">
        <f t="shared" si="390"/>
        <v>5762</v>
      </c>
      <c r="BB988" s="3">
        <f t="shared" si="376"/>
        <v>5140</v>
      </c>
      <c r="BC988" s="3">
        <f t="shared" si="377"/>
        <v>5286</v>
      </c>
      <c r="BD988" s="3">
        <f t="shared" si="378"/>
        <v>5762</v>
      </c>
      <c r="BE988" s="3">
        <f t="shared" si="379"/>
        <v>11406374.93438</v>
      </c>
      <c r="BF988" s="3">
        <f t="shared" si="391"/>
        <v>11076843.93438</v>
      </c>
      <c r="BG988" s="2">
        <f t="shared" si="380"/>
        <v>2125.2669274658019</v>
      </c>
      <c r="BH988" s="6">
        <f t="shared" si="381"/>
        <v>1.4999999999999999E-2</v>
      </c>
      <c r="BI988" s="3">
        <f t="shared" si="392"/>
        <v>4570653.5551324366</v>
      </c>
      <c r="BJ988" s="3">
        <f t="shared" si="382"/>
        <v>1092387200.7174222</v>
      </c>
      <c r="BK988" s="3">
        <f t="shared" si="393"/>
        <v>0</v>
      </c>
      <c r="BL988" s="3">
        <f t="shared" si="394"/>
        <v>0</v>
      </c>
      <c r="BM988" s="3">
        <f t="shared" si="383"/>
        <v>0</v>
      </c>
      <c r="BN988" s="3">
        <f t="shared" si="384"/>
        <v>0</v>
      </c>
      <c r="BO988" s="3">
        <f t="shared" si="395"/>
        <v>0</v>
      </c>
      <c r="BP988" s="3">
        <f t="shared" si="396"/>
        <v>0</v>
      </c>
      <c r="BQ988" s="3">
        <f t="shared" si="385"/>
        <v>679022783.3253237</v>
      </c>
      <c r="BR988" s="3">
        <f t="shared" si="397"/>
        <v>0</v>
      </c>
      <c r="BS988" s="3">
        <f t="shared" si="398"/>
        <v>0</v>
      </c>
      <c r="BT988" s="3">
        <f t="shared" si="386"/>
        <v>0</v>
      </c>
      <c r="BU988" s="3">
        <f t="shared" si="387"/>
        <v>0</v>
      </c>
      <c r="BV988" s="3">
        <f t="shared" si="388"/>
        <v>0</v>
      </c>
      <c r="BW988" s="3">
        <f t="shared" si="399"/>
        <v>0</v>
      </c>
      <c r="BX988" s="3">
        <f t="shared" si="389"/>
        <v>0</v>
      </c>
      <c r="BY988" s="3">
        <f t="shared" si="400"/>
        <v>8729797.5243800003</v>
      </c>
    </row>
    <row r="989" spans="1:77" x14ac:dyDescent="0.25">
      <c r="A989">
        <v>242902</v>
      </c>
      <c r="B989" t="s">
        <v>1042</v>
      </c>
      <c r="C989" s="37">
        <v>42776.52847222222</v>
      </c>
      <c r="D989" s="5" t="s">
        <v>75</v>
      </c>
      <c r="E989" s="2">
        <v>359.06299999999999</v>
      </c>
      <c r="F989" s="2">
        <v>39.146999999999998</v>
      </c>
      <c r="G989" s="2">
        <v>14.5</v>
      </c>
      <c r="H989" s="2">
        <v>0</v>
      </c>
      <c r="I989" s="2">
        <v>0</v>
      </c>
      <c r="J989" s="2">
        <v>0</v>
      </c>
      <c r="K989" s="2">
        <v>0</v>
      </c>
      <c r="L989" s="2">
        <v>40</v>
      </c>
      <c r="M989" s="2">
        <v>0</v>
      </c>
      <c r="N989" s="2">
        <v>288.10000000000002</v>
      </c>
      <c r="O989" s="2">
        <v>0</v>
      </c>
      <c r="P989" s="2">
        <v>9.9700000000000006</v>
      </c>
      <c r="Q989" s="2">
        <v>0</v>
      </c>
      <c r="R989" s="3">
        <v>27500</v>
      </c>
      <c r="S989" s="3">
        <v>0</v>
      </c>
      <c r="T989" s="3">
        <v>-1776</v>
      </c>
      <c r="U989" s="3">
        <v>0</v>
      </c>
      <c r="V989" s="3">
        <v>0</v>
      </c>
      <c r="W989" s="3">
        <v>27597</v>
      </c>
      <c r="X989" s="3">
        <v>7943</v>
      </c>
      <c r="Y989" s="4">
        <v>0.98670000000000002</v>
      </c>
      <c r="Z989" s="4">
        <v>1.07</v>
      </c>
      <c r="AA989" s="5" t="s">
        <v>76</v>
      </c>
      <c r="AB989" s="3">
        <v>216268</v>
      </c>
      <c r="AC989" s="3">
        <v>1793757</v>
      </c>
      <c r="AD989" s="2">
        <v>891.90427779999902</v>
      </c>
      <c r="AE989" s="3">
        <v>74248839</v>
      </c>
      <c r="AF989" s="3">
        <v>1712551</v>
      </c>
      <c r="AG989" s="3">
        <v>0</v>
      </c>
      <c r="AH989" s="3">
        <v>1805060</v>
      </c>
      <c r="AI989" s="4">
        <v>1.04</v>
      </c>
      <c r="AJ989" s="3">
        <v>157986135</v>
      </c>
      <c r="AK989" s="3">
        <v>153278</v>
      </c>
      <c r="AL989" s="3">
        <v>0</v>
      </c>
      <c r="AM989" s="3">
        <v>0</v>
      </c>
      <c r="AN989" s="3">
        <v>0</v>
      </c>
      <c r="AO989" s="3">
        <v>0</v>
      </c>
      <c r="AP989" s="3">
        <v>0</v>
      </c>
      <c r="AQ989" s="3">
        <v>5072</v>
      </c>
      <c r="AR989" s="3">
        <v>5324</v>
      </c>
      <c r="AS989" s="3">
        <v>4250154</v>
      </c>
      <c r="AT989" s="2">
        <v>807.89800000000002</v>
      </c>
      <c r="AV989" s="5" t="s">
        <v>1961</v>
      </c>
      <c r="AX989" s="3">
        <v>0</v>
      </c>
      <c r="AZ989" s="3">
        <v>0</v>
      </c>
      <c r="BA989" s="3">
        <f t="shared" si="390"/>
        <v>7967</v>
      </c>
      <c r="BB989" s="3">
        <f t="shared" si="376"/>
        <v>5072</v>
      </c>
      <c r="BC989" s="3">
        <f t="shared" si="377"/>
        <v>5324</v>
      </c>
      <c r="BD989" s="3">
        <f t="shared" si="378"/>
        <v>7967</v>
      </c>
      <c r="BE989" s="3">
        <f t="shared" si="379"/>
        <v>4250153.3589999992</v>
      </c>
      <c r="BF989" s="3">
        <f t="shared" si="391"/>
        <v>4196832.3589999992</v>
      </c>
      <c r="BG989" s="2">
        <f t="shared" si="380"/>
        <v>807.86837096827458</v>
      </c>
      <c r="BH989" s="6">
        <f t="shared" si="381"/>
        <v>1.4999999999999999E-2</v>
      </c>
      <c r="BI989" s="3">
        <f t="shared" si="392"/>
        <v>1667360.8990093349</v>
      </c>
      <c r="BJ989" s="3">
        <f t="shared" si="382"/>
        <v>415244342.67769313</v>
      </c>
      <c r="BK989" s="3">
        <f t="shared" si="393"/>
        <v>0</v>
      </c>
      <c r="BL989" s="3">
        <f t="shared" si="394"/>
        <v>0</v>
      </c>
      <c r="BM989" s="3">
        <f t="shared" si="383"/>
        <v>0</v>
      </c>
      <c r="BN989" s="3">
        <f t="shared" si="384"/>
        <v>0</v>
      </c>
      <c r="BO989" s="3">
        <f t="shared" si="395"/>
        <v>0</v>
      </c>
      <c r="BP989" s="3">
        <f t="shared" si="396"/>
        <v>0</v>
      </c>
      <c r="BQ989" s="3">
        <f t="shared" si="385"/>
        <v>258113944.52436373</v>
      </c>
      <c r="BR989" s="3">
        <f t="shared" si="397"/>
        <v>0</v>
      </c>
      <c r="BS989" s="3">
        <f t="shared" si="398"/>
        <v>0</v>
      </c>
      <c r="BT989" s="3">
        <f t="shared" si="386"/>
        <v>0</v>
      </c>
      <c r="BU989" s="3">
        <f t="shared" si="387"/>
        <v>0</v>
      </c>
      <c r="BV989" s="3">
        <f t="shared" si="388"/>
        <v>0</v>
      </c>
      <c r="BW989" s="3">
        <f t="shared" si="399"/>
        <v>0</v>
      </c>
      <c r="BX989" s="3">
        <f t="shared" si="389"/>
        <v>0</v>
      </c>
      <c r="BY989" s="3">
        <f t="shared" si="400"/>
        <v>2691304.1649549995</v>
      </c>
    </row>
    <row r="990" spans="1:77" x14ac:dyDescent="0.25">
      <c r="A990">
        <v>108911</v>
      </c>
      <c r="B990" t="s">
        <v>1043</v>
      </c>
      <c r="C990" s="37">
        <v>42779.493055555555</v>
      </c>
      <c r="D990" s="5" t="s">
        <v>75</v>
      </c>
      <c r="E990" s="2">
        <v>8927.3320000000003</v>
      </c>
      <c r="F990" s="2">
        <v>334.19</v>
      </c>
      <c r="G990" s="2">
        <v>306.23599999999999</v>
      </c>
      <c r="H990" s="2">
        <v>0</v>
      </c>
      <c r="I990" s="2">
        <v>0</v>
      </c>
      <c r="J990" s="2">
        <v>0</v>
      </c>
      <c r="K990" s="2">
        <v>0</v>
      </c>
      <c r="L990" s="2">
        <v>829.58</v>
      </c>
      <c r="M990" s="2">
        <v>493.05599999999998</v>
      </c>
      <c r="N990" s="2">
        <v>6230.3819999999996</v>
      </c>
      <c r="O990" s="2">
        <v>1.175</v>
      </c>
      <c r="P990" s="2">
        <v>2828.8719999999998</v>
      </c>
      <c r="Q990" s="2">
        <v>0</v>
      </c>
      <c r="R990" s="3">
        <v>864093</v>
      </c>
      <c r="S990" s="3">
        <v>0</v>
      </c>
      <c r="T990" s="3">
        <v>-32301</v>
      </c>
      <c r="U990" s="3">
        <v>-1249</v>
      </c>
      <c r="V990" s="3">
        <v>0</v>
      </c>
      <c r="W990" s="3">
        <v>574196</v>
      </c>
      <c r="X990" s="3">
        <v>1598596</v>
      </c>
      <c r="Y990" s="4">
        <v>1</v>
      </c>
      <c r="Z990" s="4">
        <v>1.1399999999999999</v>
      </c>
      <c r="AA990" s="5" t="s">
        <v>75</v>
      </c>
      <c r="AB990" s="3">
        <v>350245</v>
      </c>
      <c r="AC990" s="3">
        <v>9687885</v>
      </c>
      <c r="AD990" s="2">
        <v>3891.1235446999999</v>
      </c>
      <c r="AE990" s="3">
        <v>230334167</v>
      </c>
      <c r="AF990" s="3">
        <v>29824646</v>
      </c>
      <c r="AG990" s="3">
        <v>3280711</v>
      </c>
      <c r="AH990" s="3">
        <v>34894836</v>
      </c>
      <c r="AI990" s="4">
        <v>1.17</v>
      </c>
      <c r="AJ990" s="3">
        <v>2874445828</v>
      </c>
      <c r="AK990" s="3">
        <v>3742741</v>
      </c>
      <c r="AL990" s="3">
        <v>0</v>
      </c>
      <c r="AM990" s="3">
        <v>0</v>
      </c>
      <c r="AN990" s="3">
        <v>0</v>
      </c>
      <c r="AO990" s="3">
        <v>0</v>
      </c>
      <c r="AP990" s="3">
        <v>0</v>
      </c>
      <c r="AQ990" s="3">
        <v>5140</v>
      </c>
      <c r="AR990" s="3">
        <v>5651</v>
      </c>
      <c r="AS990" s="3">
        <v>70964462</v>
      </c>
      <c r="AT990" s="2">
        <v>12921.147999999999</v>
      </c>
      <c r="AV990" s="5" t="s">
        <v>1321</v>
      </c>
      <c r="BA990" s="3">
        <f t="shared" si="390"/>
        <v>5651</v>
      </c>
      <c r="BB990" s="3">
        <f t="shared" si="376"/>
        <v>5140</v>
      </c>
      <c r="BC990" s="3">
        <f t="shared" si="377"/>
        <v>5651</v>
      </c>
      <c r="BD990" s="3">
        <f t="shared" si="378"/>
        <v>5651</v>
      </c>
      <c r="BE990" s="3">
        <f t="shared" si="379"/>
        <v>70964461.46216999</v>
      </c>
      <c r="BF990" s="3">
        <f t="shared" si="391"/>
        <v>69558473.46216999</v>
      </c>
      <c r="BG990" s="2">
        <f t="shared" si="380"/>
        <v>12920.916292668773</v>
      </c>
      <c r="BH990" s="6">
        <f t="shared" si="381"/>
        <v>1.4999999999999999E-2</v>
      </c>
      <c r="BI990" s="3">
        <f t="shared" si="392"/>
        <v>29590006.206546742</v>
      </c>
      <c r="BJ990" s="3">
        <f t="shared" si="382"/>
        <v>6641350974.4317493</v>
      </c>
      <c r="BK990" s="3">
        <f t="shared" si="393"/>
        <v>0</v>
      </c>
      <c r="BL990" s="3">
        <f t="shared" si="394"/>
        <v>0</v>
      </c>
      <c r="BM990" s="3">
        <f t="shared" si="383"/>
        <v>0</v>
      </c>
      <c r="BN990" s="3">
        <f t="shared" si="384"/>
        <v>0</v>
      </c>
      <c r="BO990" s="3">
        <f t="shared" si="395"/>
        <v>0</v>
      </c>
      <c r="BP990" s="3">
        <f t="shared" si="396"/>
        <v>0</v>
      </c>
      <c r="BQ990" s="3">
        <f t="shared" si="385"/>
        <v>4128232755.5076733</v>
      </c>
      <c r="BR990" s="3">
        <f t="shared" si="397"/>
        <v>0</v>
      </c>
      <c r="BS990" s="3">
        <f t="shared" si="398"/>
        <v>0</v>
      </c>
      <c r="BT990" s="3">
        <f t="shared" si="386"/>
        <v>0</v>
      </c>
      <c r="BU990" s="3">
        <f t="shared" si="387"/>
        <v>0</v>
      </c>
      <c r="BV990" s="3">
        <f t="shared" si="388"/>
        <v>0</v>
      </c>
      <c r="BW990" s="3">
        <f t="shared" si="399"/>
        <v>0</v>
      </c>
      <c r="BX990" s="3">
        <f t="shared" si="389"/>
        <v>0</v>
      </c>
      <c r="BY990" s="3">
        <f t="shared" si="400"/>
        <v>42220003.182169989</v>
      </c>
    </row>
    <row r="991" spans="1:77" x14ac:dyDescent="0.25">
      <c r="A991">
        <v>15819</v>
      </c>
      <c r="B991" t="s">
        <v>1044</v>
      </c>
      <c r="C991" s="37">
        <v>42613.316666666666</v>
      </c>
      <c r="D991" s="5" t="s">
        <v>76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4">
        <v>0</v>
      </c>
      <c r="Z991" s="4">
        <v>1</v>
      </c>
      <c r="AA991" s="5" t="s">
        <v>75</v>
      </c>
      <c r="AB991" s="3">
        <v>0</v>
      </c>
      <c r="AC991" s="3">
        <v>0</v>
      </c>
      <c r="AD991" s="2">
        <v>0</v>
      </c>
      <c r="AE991" s="3">
        <v>0</v>
      </c>
      <c r="AF991" s="3">
        <v>0</v>
      </c>
      <c r="AG991" s="3">
        <v>0</v>
      </c>
      <c r="AH991" s="3">
        <v>0</v>
      </c>
      <c r="AI991" s="4">
        <v>0</v>
      </c>
      <c r="AJ991" s="3">
        <v>0</v>
      </c>
      <c r="AK991" s="3">
        <v>0</v>
      </c>
      <c r="AL991" s="3">
        <v>0</v>
      </c>
      <c r="AM991" s="3">
        <v>0</v>
      </c>
      <c r="AN991" s="3">
        <v>0</v>
      </c>
      <c r="AO991" s="3">
        <v>0</v>
      </c>
      <c r="AP991" s="3">
        <v>0</v>
      </c>
      <c r="AQ991" s="3">
        <v>4990</v>
      </c>
      <c r="AR991" s="3">
        <v>5272</v>
      </c>
      <c r="AS991" s="3">
        <v>0</v>
      </c>
      <c r="AT991" s="2">
        <v>0</v>
      </c>
      <c r="AV991" s="5" t="s">
        <v>1316</v>
      </c>
      <c r="AX991" s="3">
        <v>0</v>
      </c>
      <c r="AZ991" s="3">
        <v>0</v>
      </c>
      <c r="BA991" s="3">
        <f t="shared" si="390"/>
        <v>6386</v>
      </c>
      <c r="BB991" s="3">
        <f t="shared" si="376"/>
        <v>4990</v>
      </c>
      <c r="BC991" s="3">
        <f t="shared" si="377"/>
        <v>5272</v>
      </c>
      <c r="BD991" s="3">
        <f t="shared" si="378"/>
        <v>6386</v>
      </c>
      <c r="BE991" s="3">
        <f t="shared" si="379"/>
        <v>0</v>
      </c>
      <c r="BF991" s="3">
        <f t="shared" si="391"/>
        <v>0</v>
      </c>
      <c r="BG991" s="2">
        <f t="shared" si="380"/>
        <v>0</v>
      </c>
      <c r="BH991" s="6">
        <f t="shared" si="381"/>
        <v>1.4999999999999999E-2</v>
      </c>
      <c r="BI991" s="3">
        <f t="shared" si="392"/>
        <v>0</v>
      </c>
      <c r="BJ991" s="3">
        <f t="shared" si="382"/>
        <v>0</v>
      </c>
      <c r="BK991" s="3">
        <f t="shared" si="393"/>
        <v>0</v>
      </c>
      <c r="BL991" s="3">
        <f t="shared" si="394"/>
        <v>0</v>
      </c>
      <c r="BM991" s="3">
        <f t="shared" si="383"/>
        <v>0</v>
      </c>
      <c r="BN991" s="3">
        <f t="shared" si="384"/>
        <v>0</v>
      </c>
      <c r="BO991" s="3">
        <f t="shared" si="395"/>
        <v>0</v>
      </c>
      <c r="BP991" s="3">
        <f t="shared" si="396"/>
        <v>0</v>
      </c>
      <c r="BQ991" s="3">
        <f t="shared" si="385"/>
        <v>0</v>
      </c>
      <c r="BR991" s="3">
        <f t="shared" si="397"/>
        <v>0</v>
      </c>
      <c r="BS991" s="3">
        <f t="shared" si="398"/>
        <v>0</v>
      </c>
      <c r="BT991" s="3">
        <f t="shared" si="386"/>
        <v>0</v>
      </c>
      <c r="BU991" s="3">
        <f t="shared" si="387"/>
        <v>0</v>
      </c>
      <c r="BV991" s="3">
        <f t="shared" si="388"/>
        <v>0</v>
      </c>
      <c r="BW991" s="3">
        <f t="shared" si="399"/>
        <v>0</v>
      </c>
      <c r="BX991" s="3">
        <f t="shared" si="389"/>
        <v>0</v>
      </c>
      <c r="BY991" s="3">
        <f t="shared" si="400"/>
        <v>0</v>
      </c>
    </row>
    <row r="992" spans="1:77" x14ac:dyDescent="0.25">
      <c r="A992">
        <v>210903</v>
      </c>
      <c r="B992" t="s">
        <v>1045</v>
      </c>
      <c r="C992" s="37">
        <v>42779.493055555555</v>
      </c>
      <c r="D992" s="5" t="s">
        <v>75</v>
      </c>
      <c r="E992" s="2">
        <v>744.048</v>
      </c>
      <c r="F992" s="2">
        <v>63.957000000000001</v>
      </c>
      <c r="G992" s="2">
        <v>22.231999999999999</v>
      </c>
      <c r="H992" s="2">
        <v>0</v>
      </c>
      <c r="I992" s="2">
        <v>0</v>
      </c>
      <c r="J992" s="2">
        <v>0</v>
      </c>
      <c r="K992" s="2">
        <v>0</v>
      </c>
      <c r="L992" s="2">
        <v>50.556999999999903</v>
      </c>
      <c r="M992" s="2">
        <v>26.702999999999999</v>
      </c>
      <c r="N992" s="2">
        <v>580.10500000000002</v>
      </c>
      <c r="O992" s="2">
        <v>0.19699999999999901</v>
      </c>
      <c r="P992" s="2">
        <v>44.767000000000003</v>
      </c>
      <c r="Q992" s="2">
        <v>0</v>
      </c>
      <c r="R992" s="3">
        <v>62162</v>
      </c>
      <c r="S992" s="3">
        <v>0</v>
      </c>
      <c r="T992" s="3">
        <v>-3294</v>
      </c>
      <c r="U992" s="3">
        <v>-128</v>
      </c>
      <c r="V992" s="3">
        <v>0</v>
      </c>
      <c r="W992" s="3">
        <v>99108</v>
      </c>
      <c r="X992" s="3">
        <v>25602</v>
      </c>
      <c r="Y992" s="4">
        <v>0.8851</v>
      </c>
      <c r="Z992" s="4">
        <v>1.05</v>
      </c>
      <c r="AA992" s="5" t="s">
        <v>75</v>
      </c>
      <c r="AB992" s="3">
        <v>87716</v>
      </c>
      <c r="AC992" s="3">
        <v>2666837</v>
      </c>
      <c r="AD992" s="2">
        <v>1106.4971481</v>
      </c>
      <c r="AE992" s="3">
        <v>48527020</v>
      </c>
      <c r="AF992" s="3">
        <v>2642592</v>
      </c>
      <c r="AG992" s="3">
        <v>492332</v>
      </c>
      <c r="AH992" s="3">
        <v>3314063</v>
      </c>
      <c r="AI992" s="4">
        <v>1.1100000000000001</v>
      </c>
      <c r="AJ992" s="3">
        <v>293059548</v>
      </c>
      <c r="AK992" s="3">
        <v>297764</v>
      </c>
      <c r="AL992" s="3">
        <v>0</v>
      </c>
      <c r="AM992" s="3">
        <v>0</v>
      </c>
      <c r="AN992" s="3">
        <v>0</v>
      </c>
      <c r="AO992" s="3">
        <v>0</v>
      </c>
      <c r="AP992" s="3">
        <v>0</v>
      </c>
      <c r="AQ992" s="3">
        <v>4549</v>
      </c>
      <c r="AR992" s="3">
        <v>4711</v>
      </c>
      <c r="AS992" s="3">
        <v>6019188</v>
      </c>
      <c r="AT992" s="2">
        <v>1266.277</v>
      </c>
      <c r="AV992" s="5" t="s">
        <v>2053</v>
      </c>
      <c r="BA992" s="3">
        <f t="shared" si="390"/>
        <v>5719</v>
      </c>
      <c r="BB992" s="3">
        <f t="shared" si="376"/>
        <v>4549</v>
      </c>
      <c r="BC992" s="3">
        <f t="shared" si="377"/>
        <v>4711</v>
      </c>
      <c r="BD992" s="3">
        <f t="shared" si="378"/>
        <v>5719</v>
      </c>
      <c r="BE992" s="3">
        <f t="shared" si="379"/>
        <v>6019188.0766199986</v>
      </c>
      <c r="BF992" s="3">
        <f t="shared" si="391"/>
        <v>5861212.0766199986</v>
      </c>
      <c r="BG992" s="2">
        <f t="shared" si="380"/>
        <v>1266.3081024873472</v>
      </c>
      <c r="BH992" s="6">
        <f t="shared" si="381"/>
        <v>1.4999999999999999E-2</v>
      </c>
      <c r="BI992" s="3">
        <f t="shared" si="392"/>
        <v>2854628.0225374051</v>
      </c>
      <c r="BJ992" s="3">
        <f t="shared" si="382"/>
        <v>650882364.67849648</v>
      </c>
      <c r="BK992" s="3">
        <f t="shared" si="393"/>
        <v>0</v>
      </c>
      <c r="BL992" s="3">
        <f t="shared" si="394"/>
        <v>0</v>
      </c>
      <c r="BM992" s="3">
        <f t="shared" si="383"/>
        <v>0</v>
      </c>
      <c r="BN992" s="3">
        <f t="shared" si="384"/>
        <v>0</v>
      </c>
      <c r="BO992" s="3">
        <f t="shared" si="395"/>
        <v>0</v>
      </c>
      <c r="BP992" s="3">
        <f t="shared" si="396"/>
        <v>0</v>
      </c>
      <c r="BQ992" s="3">
        <f t="shared" si="385"/>
        <v>404585438.74470747</v>
      </c>
      <c r="BR992" s="3">
        <f t="shared" si="397"/>
        <v>0</v>
      </c>
      <c r="BS992" s="3">
        <f t="shared" si="398"/>
        <v>0</v>
      </c>
      <c r="BT992" s="3">
        <f t="shared" si="386"/>
        <v>0</v>
      </c>
      <c r="BU992" s="3">
        <f t="shared" si="387"/>
        <v>0</v>
      </c>
      <c r="BV992" s="3">
        <f t="shared" si="388"/>
        <v>0</v>
      </c>
      <c r="BW992" s="3">
        <f t="shared" si="399"/>
        <v>0</v>
      </c>
      <c r="BX992" s="3">
        <f t="shared" si="389"/>
        <v>0</v>
      </c>
      <c r="BY992" s="3">
        <f t="shared" si="400"/>
        <v>3425318.0172719983</v>
      </c>
    </row>
    <row r="993" spans="1:77" x14ac:dyDescent="0.25">
      <c r="A993">
        <v>101924</v>
      </c>
      <c r="B993" t="s">
        <v>1046</v>
      </c>
      <c r="C993" s="37">
        <v>42779.493055555555</v>
      </c>
      <c r="D993" s="5" t="s">
        <v>75</v>
      </c>
      <c r="E993" s="2">
        <v>7584.5249999999996</v>
      </c>
      <c r="F993" s="2">
        <v>449.63799999999998</v>
      </c>
      <c r="G993" s="2">
        <v>122.32899999999999</v>
      </c>
      <c r="H993" s="2">
        <v>0</v>
      </c>
      <c r="I993" s="2">
        <v>0</v>
      </c>
      <c r="J993" s="2">
        <v>2.2330000000000001</v>
      </c>
      <c r="K993" s="2">
        <v>0</v>
      </c>
      <c r="L993" s="2">
        <v>289.20800000000003</v>
      </c>
      <c r="M993" s="2">
        <v>400.80900000000003</v>
      </c>
      <c r="N993" s="2">
        <v>7319.125</v>
      </c>
      <c r="O993" s="2">
        <v>1.1850000000000001</v>
      </c>
      <c r="P993" s="2">
        <v>2337.6289999999999</v>
      </c>
      <c r="Q993" s="2">
        <v>0</v>
      </c>
      <c r="R993" s="3">
        <v>524297</v>
      </c>
      <c r="S993" s="3">
        <v>0</v>
      </c>
      <c r="T993" s="3">
        <v>-61542</v>
      </c>
      <c r="U993" s="3">
        <v>-2378</v>
      </c>
      <c r="V993" s="3">
        <v>0</v>
      </c>
      <c r="W993" s="3">
        <v>622503</v>
      </c>
      <c r="X993" s="3">
        <v>1320994</v>
      </c>
      <c r="Y993" s="4">
        <v>1</v>
      </c>
      <c r="Z993" s="4">
        <v>1.1399999999999999</v>
      </c>
      <c r="AA993" s="5" t="s">
        <v>75</v>
      </c>
      <c r="AB993" s="3">
        <v>4844480</v>
      </c>
      <c r="AC993" s="3">
        <v>11225403</v>
      </c>
      <c r="AD993" s="2">
        <v>4633.2519382999999</v>
      </c>
      <c r="AE993" s="3">
        <v>1503188464</v>
      </c>
      <c r="AF993" s="3">
        <v>53750268</v>
      </c>
      <c r="AG993" s="3">
        <v>5912529</v>
      </c>
      <c r="AH993" s="3">
        <v>62887813</v>
      </c>
      <c r="AI993" s="4">
        <v>1.17</v>
      </c>
      <c r="AJ993" s="3">
        <v>5476667046</v>
      </c>
      <c r="AK993" s="3">
        <v>3026889</v>
      </c>
      <c r="AL993" s="3">
        <v>0</v>
      </c>
      <c r="AM993" s="3">
        <v>0</v>
      </c>
      <c r="AN993" s="3">
        <v>597332</v>
      </c>
      <c r="AO993" s="3">
        <v>0</v>
      </c>
      <c r="AP993" s="3">
        <v>0</v>
      </c>
      <c r="AQ993" s="3">
        <v>5140</v>
      </c>
      <c r="AR993" s="3">
        <v>5651</v>
      </c>
      <c r="AS993" s="3">
        <v>59353122</v>
      </c>
      <c r="AT993" s="2">
        <v>10824.058000000001</v>
      </c>
      <c r="AU993" s="2">
        <v>10657</v>
      </c>
      <c r="AV993" s="5" t="s">
        <v>1321</v>
      </c>
      <c r="AW993" s="3">
        <v>0</v>
      </c>
      <c r="AX993" s="3">
        <v>2062586</v>
      </c>
      <c r="AY993" s="3">
        <v>0</v>
      </c>
      <c r="AZ993" s="3">
        <v>86800</v>
      </c>
      <c r="BA993" s="3">
        <f t="shared" si="390"/>
        <v>5651</v>
      </c>
      <c r="BB993" s="3">
        <f t="shared" si="376"/>
        <v>5140</v>
      </c>
      <c r="BC993" s="3">
        <f t="shared" si="377"/>
        <v>5651</v>
      </c>
      <c r="BD993" s="3">
        <f t="shared" si="378"/>
        <v>5651</v>
      </c>
      <c r="BE993" s="3">
        <f t="shared" si="379"/>
        <v>59353124.852129996</v>
      </c>
      <c r="BF993" s="3">
        <f t="shared" si="391"/>
        <v>58267866.852129996</v>
      </c>
      <c r="BG993" s="2">
        <f t="shared" si="380"/>
        <v>10823.616342848565</v>
      </c>
      <c r="BH993" s="6">
        <f t="shared" si="381"/>
        <v>1.4999999999999999E-2</v>
      </c>
      <c r="BI993" s="3">
        <f t="shared" si="392"/>
        <v>34513536.29581999</v>
      </c>
      <c r="BJ993" s="3">
        <f t="shared" si="382"/>
        <v>5563338800.2241621</v>
      </c>
      <c r="BK993" s="3">
        <f t="shared" si="393"/>
        <v>0</v>
      </c>
      <c r="BL993" s="3">
        <f t="shared" si="394"/>
        <v>0</v>
      </c>
      <c r="BM993" s="3">
        <f t="shared" si="383"/>
        <v>0</v>
      </c>
      <c r="BN993" s="3">
        <f t="shared" si="384"/>
        <v>0</v>
      </c>
      <c r="BO993" s="3">
        <f t="shared" si="395"/>
        <v>0</v>
      </c>
      <c r="BP993" s="3">
        <f t="shared" si="396"/>
        <v>0</v>
      </c>
      <c r="BQ993" s="3">
        <f t="shared" si="385"/>
        <v>3458145421.5401168</v>
      </c>
      <c r="BR993" s="3">
        <f t="shared" si="397"/>
        <v>2018521624.4598832</v>
      </c>
      <c r="BS993" s="3">
        <f t="shared" si="398"/>
        <v>2179166.1865701391</v>
      </c>
      <c r="BT993" s="3">
        <f t="shared" si="386"/>
        <v>344.92748959053665</v>
      </c>
      <c r="BU993" s="3">
        <f t="shared" si="387"/>
        <v>86800</v>
      </c>
      <c r="BV993" s="3">
        <f t="shared" si="388"/>
        <v>20698.536559958196</v>
      </c>
      <c r="BW993" s="3">
        <f t="shared" si="399"/>
        <v>2071667.6500101814</v>
      </c>
      <c r="BX993" s="3">
        <f t="shared" si="389"/>
        <v>2071667.6500101814</v>
      </c>
      <c r="BY993" s="3">
        <f t="shared" si="400"/>
        <v>4586454.3921299949</v>
      </c>
    </row>
    <row r="994" spans="1:77" x14ac:dyDescent="0.25">
      <c r="A994">
        <v>204904</v>
      </c>
      <c r="B994" t="s">
        <v>1047</v>
      </c>
      <c r="C994" s="37">
        <v>42779.493055555555</v>
      </c>
      <c r="D994" s="5" t="s">
        <v>75</v>
      </c>
      <c r="E994" s="2">
        <v>1563.3050000000001</v>
      </c>
      <c r="F994" s="2">
        <v>140.66900000000001</v>
      </c>
      <c r="G994" s="2">
        <v>20.149999999999999</v>
      </c>
      <c r="H994" s="2">
        <v>0</v>
      </c>
      <c r="I994" s="2">
        <v>0</v>
      </c>
      <c r="J994" s="2">
        <v>0.97399999999999998</v>
      </c>
      <c r="K994" s="2">
        <v>0</v>
      </c>
      <c r="L994" s="2">
        <v>195.215</v>
      </c>
      <c r="M994" s="2">
        <v>90.2</v>
      </c>
      <c r="N994" s="2">
        <v>1456.6179999999999</v>
      </c>
      <c r="O994" s="2">
        <v>0.505</v>
      </c>
      <c r="P994" s="2">
        <v>212.26300000000001</v>
      </c>
      <c r="Q994" s="2">
        <v>0</v>
      </c>
      <c r="R994" s="3">
        <v>133331</v>
      </c>
      <c r="S994" s="3">
        <v>0</v>
      </c>
      <c r="T994" s="3">
        <v>-3483</v>
      </c>
      <c r="U994" s="3">
        <v>-135</v>
      </c>
      <c r="V994" s="3">
        <v>0</v>
      </c>
      <c r="W994" s="3">
        <v>254078</v>
      </c>
      <c r="X994" s="3">
        <v>126042</v>
      </c>
      <c r="Y994" s="4">
        <v>1</v>
      </c>
      <c r="Z994" s="4">
        <v>1.0900000000000001</v>
      </c>
      <c r="AA994" s="5" t="s">
        <v>75</v>
      </c>
      <c r="AB994" s="3">
        <v>196307</v>
      </c>
      <c r="AC994" s="3">
        <v>4564685</v>
      </c>
      <c r="AD994" s="2">
        <v>1889.2093113999999</v>
      </c>
      <c r="AE994" s="3">
        <v>126483422</v>
      </c>
      <c r="AF994" s="3">
        <v>2904068</v>
      </c>
      <c r="AG994" s="3">
        <v>232326</v>
      </c>
      <c r="AH994" s="3">
        <v>3310638</v>
      </c>
      <c r="AI994" s="4">
        <v>1.1399999999999999</v>
      </c>
      <c r="AJ994" s="3">
        <v>309948715</v>
      </c>
      <c r="AK994" s="3">
        <v>690701</v>
      </c>
      <c r="AL994" s="3">
        <v>0</v>
      </c>
      <c r="AM994" s="3">
        <v>0</v>
      </c>
      <c r="AN994" s="3">
        <v>0</v>
      </c>
      <c r="AO994" s="3">
        <v>0</v>
      </c>
      <c r="AP994" s="3">
        <v>0</v>
      </c>
      <c r="AQ994" s="3">
        <v>5140</v>
      </c>
      <c r="AR994" s="3">
        <v>5468</v>
      </c>
      <c r="AS994" s="3">
        <v>14135761</v>
      </c>
      <c r="AT994" s="2">
        <v>2595.2359999999999</v>
      </c>
      <c r="AV994" s="5" t="s">
        <v>1884</v>
      </c>
      <c r="BA994" s="3">
        <f t="shared" si="390"/>
        <v>5938</v>
      </c>
      <c r="BB994" s="3">
        <f t="shared" si="376"/>
        <v>5140</v>
      </c>
      <c r="BC994" s="3">
        <f t="shared" si="377"/>
        <v>5468</v>
      </c>
      <c r="BD994" s="3">
        <f t="shared" si="378"/>
        <v>5938</v>
      </c>
      <c r="BE994" s="3">
        <f t="shared" si="379"/>
        <v>14135759.588000001</v>
      </c>
      <c r="BF994" s="3">
        <f t="shared" si="391"/>
        <v>13751833.588000001</v>
      </c>
      <c r="BG994" s="2">
        <f t="shared" si="380"/>
        <v>2595.2099570031796</v>
      </c>
      <c r="BH994" s="6">
        <f t="shared" si="381"/>
        <v>1.4999999999999999E-2</v>
      </c>
      <c r="BI994" s="3">
        <f t="shared" si="392"/>
        <v>5849481.5880564963</v>
      </c>
      <c r="BJ994" s="3">
        <f t="shared" si="382"/>
        <v>1333937917.8996344</v>
      </c>
      <c r="BK994" s="3">
        <f t="shared" si="393"/>
        <v>0</v>
      </c>
      <c r="BL994" s="3">
        <f t="shared" si="394"/>
        <v>0</v>
      </c>
      <c r="BM994" s="3">
        <f t="shared" si="383"/>
        <v>0</v>
      </c>
      <c r="BN994" s="3">
        <f t="shared" si="384"/>
        <v>0</v>
      </c>
      <c r="BO994" s="3">
        <f t="shared" si="395"/>
        <v>0</v>
      </c>
      <c r="BP994" s="3">
        <f t="shared" si="396"/>
        <v>0</v>
      </c>
      <c r="BQ994" s="3">
        <f t="shared" si="385"/>
        <v>829169581.2625159</v>
      </c>
      <c r="BR994" s="3">
        <f t="shared" si="397"/>
        <v>0</v>
      </c>
      <c r="BS994" s="3">
        <f t="shared" si="398"/>
        <v>0</v>
      </c>
      <c r="BT994" s="3">
        <f t="shared" si="386"/>
        <v>0</v>
      </c>
      <c r="BU994" s="3">
        <f t="shared" si="387"/>
        <v>0</v>
      </c>
      <c r="BV994" s="3">
        <f t="shared" si="388"/>
        <v>0</v>
      </c>
      <c r="BW994" s="3">
        <f t="shared" si="399"/>
        <v>0</v>
      </c>
      <c r="BX994" s="3">
        <f t="shared" si="389"/>
        <v>0</v>
      </c>
      <c r="BY994" s="3">
        <f t="shared" si="400"/>
        <v>11036272.438000001</v>
      </c>
    </row>
    <row r="995" spans="1:77" x14ac:dyDescent="0.25">
      <c r="A995">
        <v>91906</v>
      </c>
      <c r="B995" t="s">
        <v>1048</v>
      </c>
      <c r="C995" s="37">
        <v>42779.493055555555</v>
      </c>
      <c r="D995" s="5" t="s">
        <v>75</v>
      </c>
      <c r="E995" s="2">
        <v>6341.7089999999998</v>
      </c>
      <c r="F995" s="2">
        <v>753</v>
      </c>
      <c r="G995" s="2">
        <v>117.77200000000001</v>
      </c>
      <c r="H995" s="2">
        <v>19.045999999999999</v>
      </c>
      <c r="I995" s="2">
        <v>0</v>
      </c>
      <c r="J995" s="2">
        <v>0</v>
      </c>
      <c r="K995" s="2">
        <v>0</v>
      </c>
      <c r="L995" s="2">
        <v>349.13</v>
      </c>
      <c r="M995" s="2">
        <v>347.63799999999998</v>
      </c>
      <c r="N995" s="2">
        <v>5299.7250000000004</v>
      </c>
      <c r="O995" s="2">
        <v>0.74099999999999999</v>
      </c>
      <c r="P995" s="2">
        <v>1200.5550000000001</v>
      </c>
      <c r="Q995" s="2">
        <v>0</v>
      </c>
      <c r="R995" s="3">
        <v>495873</v>
      </c>
      <c r="S995" s="3">
        <v>0</v>
      </c>
      <c r="T995" s="3">
        <v>-31203</v>
      </c>
      <c r="U995" s="3">
        <v>-1206</v>
      </c>
      <c r="V995" s="3">
        <v>0</v>
      </c>
      <c r="W995" s="3">
        <v>339917</v>
      </c>
      <c r="X995" s="3">
        <v>665228</v>
      </c>
      <c r="Y995" s="4">
        <v>1</v>
      </c>
      <c r="Z995" s="4">
        <v>1.1100000000000001</v>
      </c>
      <c r="AA995" s="5" t="s">
        <v>75</v>
      </c>
      <c r="AB995" s="3">
        <v>3129942</v>
      </c>
      <c r="AC995" s="3">
        <v>15586340</v>
      </c>
      <c r="AD995" s="2">
        <v>6743.8070195999999</v>
      </c>
      <c r="AE995" s="3">
        <v>1151481002</v>
      </c>
      <c r="AF995" s="3">
        <v>31088279</v>
      </c>
      <c r="AG995" s="3">
        <v>3419710</v>
      </c>
      <c r="AH995" s="3">
        <v>36373286</v>
      </c>
      <c r="AI995" s="4">
        <v>1.17</v>
      </c>
      <c r="AJ995" s="3">
        <v>2776768535</v>
      </c>
      <c r="AK995" s="3">
        <v>2596152</v>
      </c>
      <c r="AL995" s="3">
        <v>0</v>
      </c>
      <c r="AM995" s="3">
        <v>0</v>
      </c>
      <c r="AN995" s="3">
        <v>0</v>
      </c>
      <c r="AO995" s="3">
        <v>0</v>
      </c>
      <c r="AP995" s="3">
        <v>0</v>
      </c>
      <c r="AQ995" s="3">
        <v>5140</v>
      </c>
      <c r="AR995" s="3">
        <v>5541</v>
      </c>
      <c r="AS995" s="3">
        <v>50646175</v>
      </c>
      <c r="AT995" s="2">
        <v>9346.1560000000009</v>
      </c>
      <c r="AV995" s="5" t="s">
        <v>1323</v>
      </c>
      <c r="BA995" s="3">
        <f t="shared" si="390"/>
        <v>5541</v>
      </c>
      <c r="BB995" s="3">
        <f t="shared" si="376"/>
        <v>5140</v>
      </c>
      <c r="BC995" s="3">
        <f t="shared" si="377"/>
        <v>5541</v>
      </c>
      <c r="BD995" s="3">
        <f t="shared" si="378"/>
        <v>5541</v>
      </c>
      <c r="BE995" s="3">
        <f t="shared" si="379"/>
        <v>50646175.228370003</v>
      </c>
      <c r="BF995" s="3">
        <f t="shared" si="391"/>
        <v>49841588.228370003</v>
      </c>
      <c r="BG995" s="2">
        <f t="shared" si="380"/>
        <v>9345.9299840386866</v>
      </c>
      <c r="BH995" s="6">
        <f t="shared" si="381"/>
        <v>1.4999999999999999E-2</v>
      </c>
      <c r="BI995" s="3">
        <f t="shared" si="392"/>
        <v>23341876.86487383</v>
      </c>
      <c r="BJ995" s="3">
        <f t="shared" si="382"/>
        <v>4803808011.7958851</v>
      </c>
      <c r="BK995" s="3">
        <f t="shared" si="393"/>
        <v>0</v>
      </c>
      <c r="BL995" s="3">
        <f t="shared" si="394"/>
        <v>0</v>
      </c>
      <c r="BM995" s="3">
        <f t="shared" si="383"/>
        <v>0</v>
      </c>
      <c r="BN995" s="3">
        <f t="shared" si="384"/>
        <v>0</v>
      </c>
      <c r="BO995" s="3">
        <f t="shared" si="395"/>
        <v>0</v>
      </c>
      <c r="BP995" s="3">
        <f t="shared" si="396"/>
        <v>0</v>
      </c>
      <c r="BQ995" s="3">
        <f t="shared" si="385"/>
        <v>2986024629.9003606</v>
      </c>
      <c r="BR995" s="3">
        <f t="shared" si="397"/>
        <v>0</v>
      </c>
      <c r="BS995" s="3">
        <f t="shared" si="398"/>
        <v>0</v>
      </c>
      <c r="BT995" s="3">
        <f t="shared" si="386"/>
        <v>0</v>
      </c>
      <c r="BU995" s="3">
        <f t="shared" si="387"/>
        <v>0</v>
      </c>
      <c r="BV995" s="3">
        <f t="shared" si="388"/>
        <v>0</v>
      </c>
      <c r="BW995" s="3">
        <f t="shared" si="399"/>
        <v>0</v>
      </c>
      <c r="BX995" s="3">
        <f t="shared" si="389"/>
        <v>0</v>
      </c>
      <c r="BY995" s="3">
        <f t="shared" si="400"/>
        <v>22878489.878370002</v>
      </c>
    </row>
    <row r="996" spans="1:77" x14ac:dyDescent="0.25">
      <c r="A996">
        <v>143903</v>
      </c>
      <c r="B996" t="s">
        <v>1049</v>
      </c>
      <c r="C996" s="37">
        <v>42776.52847222222</v>
      </c>
      <c r="D996" s="5" t="s">
        <v>75</v>
      </c>
      <c r="E996" s="2">
        <v>494.96</v>
      </c>
      <c r="F996" s="2">
        <v>53.619</v>
      </c>
      <c r="G996" s="2">
        <v>9.2759999999999998</v>
      </c>
      <c r="H996" s="2">
        <v>0</v>
      </c>
      <c r="I996" s="2">
        <v>0</v>
      </c>
      <c r="J996" s="2">
        <v>0</v>
      </c>
      <c r="K996" s="2">
        <v>0</v>
      </c>
      <c r="L996" s="2">
        <v>34.402000000000001</v>
      </c>
      <c r="M996" s="2">
        <v>10</v>
      </c>
      <c r="N996" s="2">
        <v>211</v>
      </c>
      <c r="O996" s="2">
        <v>0</v>
      </c>
      <c r="P996" s="2">
        <v>8.1379999999999999</v>
      </c>
      <c r="Q996" s="2">
        <v>0</v>
      </c>
      <c r="R996" s="3">
        <v>47499</v>
      </c>
      <c r="S996" s="3">
        <v>0</v>
      </c>
      <c r="T996" s="3">
        <v>0</v>
      </c>
      <c r="U996" s="3">
        <v>0</v>
      </c>
      <c r="V996" s="3">
        <v>0</v>
      </c>
      <c r="W996" s="3">
        <v>41461</v>
      </c>
      <c r="X996" s="3">
        <v>5603</v>
      </c>
      <c r="Y996" s="4">
        <v>1</v>
      </c>
      <c r="Z996" s="4">
        <v>1.07</v>
      </c>
      <c r="AA996" s="5" t="s">
        <v>75</v>
      </c>
      <c r="AB996" s="3">
        <v>205595</v>
      </c>
      <c r="AC996" s="3">
        <v>1950530</v>
      </c>
      <c r="AD996" s="2">
        <v>817.44120350000003</v>
      </c>
      <c r="AE996" s="3">
        <v>73541986</v>
      </c>
      <c r="AF996" s="3">
        <v>7473713</v>
      </c>
      <c r="AG996" s="3">
        <v>0</v>
      </c>
      <c r="AH996" s="3">
        <v>7772662</v>
      </c>
      <c r="AI996" s="4">
        <v>1.04</v>
      </c>
      <c r="AJ996" s="3">
        <v>739452988</v>
      </c>
      <c r="AK996" s="3">
        <v>216542</v>
      </c>
      <c r="AL996" s="3">
        <v>0</v>
      </c>
      <c r="AM996" s="3">
        <v>0</v>
      </c>
      <c r="AN996" s="3">
        <v>191544</v>
      </c>
      <c r="AO996" s="3">
        <v>0</v>
      </c>
      <c r="AP996" s="3">
        <v>0</v>
      </c>
      <c r="AQ996" s="3">
        <v>5140</v>
      </c>
      <c r="AR996" s="3">
        <v>5395</v>
      </c>
      <c r="AS996" s="3">
        <v>4560349</v>
      </c>
      <c r="AT996" s="2">
        <v>849.36099999999999</v>
      </c>
      <c r="AU996" s="2">
        <v>902.85500000000002</v>
      </c>
      <c r="AV996" s="5" t="s">
        <v>1270</v>
      </c>
      <c r="AW996" s="3">
        <v>1936919</v>
      </c>
      <c r="AX996" s="3">
        <v>0</v>
      </c>
      <c r="AY996" s="3">
        <v>42862</v>
      </c>
      <c r="AZ996" s="3">
        <v>0</v>
      </c>
      <c r="BA996" s="3">
        <f t="shared" si="390"/>
        <v>6885</v>
      </c>
      <c r="BB996" s="3">
        <f t="shared" si="376"/>
        <v>5140</v>
      </c>
      <c r="BC996" s="3">
        <f t="shared" si="377"/>
        <v>5395</v>
      </c>
      <c r="BD996" s="3">
        <f t="shared" si="378"/>
        <v>6885</v>
      </c>
      <c r="BE996" s="3">
        <f t="shared" si="379"/>
        <v>4560348.2035000008</v>
      </c>
      <c r="BF996" s="3">
        <f t="shared" si="391"/>
        <v>4471388.2035000008</v>
      </c>
      <c r="BG996" s="2">
        <f t="shared" si="380"/>
        <v>849.36107297563512</v>
      </c>
      <c r="BH996" s="6">
        <f t="shared" si="381"/>
        <v>1.4999999999999999E-2</v>
      </c>
      <c r="BI996" s="3">
        <f t="shared" si="392"/>
        <v>2023776.4909550394</v>
      </c>
      <c r="BJ996" s="3">
        <f t="shared" si="382"/>
        <v>436571591.50947648</v>
      </c>
      <c r="BK996" s="3">
        <f t="shared" si="393"/>
        <v>302881396.49052352</v>
      </c>
      <c r="BL996" s="3">
        <f t="shared" si="394"/>
        <v>3061247.5264071552</v>
      </c>
      <c r="BM996" s="3">
        <f t="shared" si="383"/>
        <v>5195.0408536316572</v>
      </c>
      <c r="BN996" s="3">
        <f t="shared" si="384"/>
        <v>42862</v>
      </c>
      <c r="BO996" s="3">
        <f t="shared" si="395"/>
        <v>75439.224836758891</v>
      </c>
      <c r="BP996" s="3">
        <f t="shared" si="396"/>
        <v>3018385.5264071547</v>
      </c>
      <c r="BQ996" s="3">
        <f t="shared" si="385"/>
        <v>271370862.81571543</v>
      </c>
      <c r="BR996" s="3">
        <f t="shared" si="397"/>
        <v>468082125.18428457</v>
      </c>
      <c r="BS996" s="3">
        <f t="shared" si="398"/>
        <v>0</v>
      </c>
      <c r="BT996" s="3">
        <f t="shared" si="386"/>
        <v>0</v>
      </c>
      <c r="BU996" s="3">
        <f t="shared" si="387"/>
        <v>0</v>
      </c>
      <c r="BV996" s="3">
        <f t="shared" si="388"/>
        <v>0</v>
      </c>
      <c r="BW996" s="3">
        <f t="shared" si="399"/>
        <v>0</v>
      </c>
      <c r="BX996" s="3">
        <f t="shared" si="389"/>
        <v>3018385.5264071547</v>
      </c>
      <c r="BY996" s="3">
        <f t="shared" si="400"/>
        <v>0</v>
      </c>
    </row>
    <row r="997" spans="1:77" x14ac:dyDescent="0.25">
      <c r="A997">
        <v>47905</v>
      </c>
      <c r="B997" t="s">
        <v>1050</v>
      </c>
      <c r="C997" s="37">
        <v>42779.493055555555</v>
      </c>
      <c r="D997" s="5" t="s">
        <v>75</v>
      </c>
      <c r="E997" s="2">
        <v>130</v>
      </c>
      <c r="F997" s="2">
        <v>5.7149999999999999</v>
      </c>
      <c r="G997" s="2">
        <v>5.492</v>
      </c>
      <c r="H997" s="2">
        <v>0</v>
      </c>
      <c r="I997" s="2">
        <v>0</v>
      </c>
      <c r="J997" s="2">
        <v>0</v>
      </c>
      <c r="K997" s="2">
        <v>0</v>
      </c>
      <c r="L997" s="2">
        <v>6.46</v>
      </c>
      <c r="M997" s="2">
        <v>6.5279999999999996</v>
      </c>
      <c r="N997" s="2">
        <v>114.10299999999999</v>
      </c>
      <c r="O997" s="2">
        <v>0</v>
      </c>
      <c r="P997" s="2">
        <v>0</v>
      </c>
      <c r="Q997" s="2">
        <v>0</v>
      </c>
      <c r="R997" s="3">
        <v>8231</v>
      </c>
      <c r="S997" s="3">
        <v>0</v>
      </c>
      <c r="T997" s="3">
        <v>-292</v>
      </c>
      <c r="U997" s="3">
        <v>-12</v>
      </c>
      <c r="V997" s="3">
        <v>0</v>
      </c>
      <c r="W997" s="3">
        <v>14143</v>
      </c>
      <c r="X997" s="3">
        <v>0</v>
      </c>
      <c r="Y997" s="4">
        <v>0.88</v>
      </c>
      <c r="Z997" s="4">
        <v>1.04</v>
      </c>
      <c r="AA997" s="5" t="s">
        <v>75</v>
      </c>
      <c r="AB997" s="3">
        <v>30312</v>
      </c>
      <c r="AC997" s="3">
        <v>564958</v>
      </c>
      <c r="AD997" s="2">
        <v>227.20678459999999</v>
      </c>
      <c r="AE997" s="3">
        <v>12420956</v>
      </c>
      <c r="AF997" s="3">
        <v>243444</v>
      </c>
      <c r="AG997" s="3">
        <v>27665</v>
      </c>
      <c r="AH997" s="3">
        <v>287707</v>
      </c>
      <c r="AI997" s="4">
        <v>1.04</v>
      </c>
      <c r="AJ997" s="3">
        <v>25897139</v>
      </c>
      <c r="AK997" s="3">
        <v>51096</v>
      </c>
      <c r="AL997" s="3">
        <v>0</v>
      </c>
      <c r="AM997" s="3">
        <v>0</v>
      </c>
      <c r="AN997" s="3">
        <v>0</v>
      </c>
      <c r="AO997" s="3">
        <v>0</v>
      </c>
      <c r="AP997" s="3">
        <v>0</v>
      </c>
      <c r="AQ997" s="3">
        <v>4523</v>
      </c>
      <c r="AR997" s="3">
        <v>4652</v>
      </c>
      <c r="AS997" s="3">
        <v>1129575</v>
      </c>
      <c r="AT997" s="2">
        <v>241.46</v>
      </c>
      <c r="AV997" s="5" t="s">
        <v>2054</v>
      </c>
      <c r="BA997" s="3">
        <f t="shared" si="390"/>
        <v>6362</v>
      </c>
      <c r="BB997" s="3">
        <f t="shared" si="376"/>
        <v>4523</v>
      </c>
      <c r="BC997" s="3">
        <f t="shared" si="377"/>
        <v>4652</v>
      </c>
      <c r="BD997" s="3">
        <f t="shared" si="378"/>
        <v>6362</v>
      </c>
      <c r="BE997" s="3">
        <f t="shared" si="379"/>
        <v>1129574.3399200002</v>
      </c>
      <c r="BF997" s="3">
        <f t="shared" si="391"/>
        <v>1107492.3399200002</v>
      </c>
      <c r="BG997" s="2">
        <f t="shared" si="380"/>
        <v>241.46295685731801</v>
      </c>
      <c r="BH997" s="6">
        <f t="shared" si="381"/>
        <v>1.4999999999999999E-2</v>
      </c>
      <c r="BI997" s="3">
        <f t="shared" si="392"/>
        <v>581524.43244660972</v>
      </c>
      <c r="BJ997" s="3">
        <f t="shared" si="382"/>
        <v>124111959.82466145</v>
      </c>
      <c r="BK997" s="3">
        <f t="shared" si="393"/>
        <v>0</v>
      </c>
      <c r="BL997" s="3">
        <f t="shared" si="394"/>
        <v>0</v>
      </c>
      <c r="BM997" s="3">
        <f t="shared" si="383"/>
        <v>0</v>
      </c>
      <c r="BN997" s="3">
        <f t="shared" si="384"/>
        <v>0</v>
      </c>
      <c r="BO997" s="3">
        <f t="shared" si="395"/>
        <v>0</v>
      </c>
      <c r="BP997" s="3">
        <f t="shared" si="396"/>
        <v>0</v>
      </c>
      <c r="BQ997" s="3">
        <f t="shared" si="385"/>
        <v>77147414.715913102</v>
      </c>
      <c r="BR997" s="3">
        <f t="shared" si="397"/>
        <v>0</v>
      </c>
      <c r="BS997" s="3">
        <f t="shared" si="398"/>
        <v>0</v>
      </c>
      <c r="BT997" s="3">
        <f t="shared" si="386"/>
        <v>0</v>
      </c>
      <c r="BU997" s="3">
        <f t="shared" si="387"/>
        <v>0</v>
      </c>
      <c r="BV997" s="3">
        <f t="shared" si="388"/>
        <v>0</v>
      </c>
      <c r="BW997" s="3">
        <f t="shared" si="399"/>
        <v>0</v>
      </c>
      <c r="BX997" s="3">
        <f t="shared" si="389"/>
        <v>0</v>
      </c>
      <c r="BY997" s="3">
        <f t="shared" si="400"/>
        <v>901679.51672000019</v>
      </c>
    </row>
    <row r="998" spans="1:77" x14ac:dyDescent="0.25">
      <c r="A998">
        <v>115902</v>
      </c>
      <c r="B998" t="s">
        <v>1051</v>
      </c>
      <c r="C998" s="37">
        <v>42776.52847222222</v>
      </c>
      <c r="D998" s="5" t="s">
        <v>75</v>
      </c>
      <c r="E998" s="2">
        <v>130</v>
      </c>
      <c r="F998" s="2">
        <v>3.3370000000000002</v>
      </c>
      <c r="G998" s="2">
        <v>4.851</v>
      </c>
      <c r="H998" s="2">
        <v>0</v>
      </c>
      <c r="I998" s="2">
        <v>0</v>
      </c>
      <c r="J998" s="2">
        <v>0</v>
      </c>
      <c r="K998" s="2">
        <v>0</v>
      </c>
      <c r="L998" s="2">
        <v>8.2910000000000004</v>
      </c>
      <c r="M998" s="2">
        <v>4.7210000000000001</v>
      </c>
      <c r="N998" s="2">
        <v>89.703000000000003</v>
      </c>
      <c r="O998" s="2">
        <v>0</v>
      </c>
      <c r="P998" s="2">
        <v>0.77700000000000002</v>
      </c>
      <c r="Q998" s="2">
        <v>0</v>
      </c>
      <c r="R998" s="3">
        <v>8713</v>
      </c>
      <c r="S998" s="3">
        <v>0</v>
      </c>
      <c r="T998" s="3">
        <v>-1158</v>
      </c>
      <c r="U998" s="3">
        <v>-45</v>
      </c>
      <c r="V998" s="3">
        <v>0</v>
      </c>
      <c r="W998" s="3">
        <v>12993</v>
      </c>
      <c r="X998" s="3">
        <v>679</v>
      </c>
      <c r="Y998" s="4">
        <v>1</v>
      </c>
      <c r="Z998" s="4">
        <v>1.1000000000000001</v>
      </c>
      <c r="AA998" s="5" t="s">
        <v>76</v>
      </c>
      <c r="AB998" s="3">
        <v>208930</v>
      </c>
      <c r="AC998" s="3">
        <v>699808</v>
      </c>
      <c r="AD998" s="2">
        <v>283.8490554</v>
      </c>
      <c r="AE998" s="3">
        <v>31684277</v>
      </c>
      <c r="AF998" s="3">
        <v>985698</v>
      </c>
      <c r="AG998" s="3">
        <v>0</v>
      </c>
      <c r="AH998" s="3">
        <v>1025126</v>
      </c>
      <c r="AI998" s="4">
        <v>1.04</v>
      </c>
      <c r="AJ998" s="3">
        <v>102985967</v>
      </c>
      <c r="AK998" s="3">
        <v>46769</v>
      </c>
      <c r="AL998" s="3">
        <v>0</v>
      </c>
      <c r="AM998" s="3">
        <v>0</v>
      </c>
      <c r="AN998" s="3">
        <v>0</v>
      </c>
      <c r="AO998" s="3">
        <v>0</v>
      </c>
      <c r="AP998" s="3">
        <v>0</v>
      </c>
      <c r="AQ998" s="3">
        <v>5140</v>
      </c>
      <c r="AR998" s="3">
        <v>5505</v>
      </c>
      <c r="AS998" s="3">
        <v>1493100</v>
      </c>
      <c r="AT998" s="2">
        <v>277</v>
      </c>
      <c r="AU998" s="2">
        <v>277</v>
      </c>
      <c r="AV998" s="5" t="s">
        <v>1655</v>
      </c>
      <c r="AW998" s="3">
        <v>0</v>
      </c>
      <c r="AX998" s="3">
        <v>0</v>
      </c>
      <c r="AY998" s="3">
        <v>0</v>
      </c>
      <c r="AZ998" s="3">
        <v>0</v>
      </c>
      <c r="BA998" s="3">
        <f t="shared" si="390"/>
        <v>8742</v>
      </c>
      <c r="BB998" s="3">
        <f t="shared" si="376"/>
        <v>5140</v>
      </c>
      <c r="BC998" s="3">
        <f t="shared" si="377"/>
        <v>5505</v>
      </c>
      <c r="BD998" s="3">
        <f t="shared" si="378"/>
        <v>8742</v>
      </c>
      <c r="BE998" s="3">
        <f t="shared" si="379"/>
        <v>1493099.6313399996</v>
      </c>
      <c r="BF998" s="3">
        <f t="shared" si="391"/>
        <v>1472551.6313399996</v>
      </c>
      <c r="BG998" s="2">
        <f t="shared" si="380"/>
        <v>276.99106428917281</v>
      </c>
      <c r="BH998" s="6">
        <f t="shared" si="381"/>
        <v>1.4999999999999999E-2</v>
      </c>
      <c r="BI998" s="3">
        <f t="shared" si="392"/>
        <v>840013.25624285219</v>
      </c>
      <c r="BJ998" s="3">
        <f t="shared" si="382"/>
        <v>142373407.04463482</v>
      </c>
      <c r="BK998" s="3">
        <f t="shared" si="393"/>
        <v>0</v>
      </c>
      <c r="BL998" s="3">
        <f t="shared" si="394"/>
        <v>0</v>
      </c>
      <c r="BM998" s="3">
        <f t="shared" si="383"/>
        <v>0</v>
      </c>
      <c r="BN998" s="3">
        <f t="shared" si="384"/>
        <v>0</v>
      </c>
      <c r="BO998" s="3">
        <f t="shared" si="395"/>
        <v>0</v>
      </c>
      <c r="BP998" s="3">
        <f t="shared" si="396"/>
        <v>0</v>
      </c>
      <c r="BQ998" s="3">
        <f t="shared" si="385"/>
        <v>88498645.040390715</v>
      </c>
      <c r="BR998" s="3">
        <f t="shared" si="397"/>
        <v>14487321.959609285</v>
      </c>
      <c r="BS998" s="3">
        <f t="shared" si="398"/>
        <v>0</v>
      </c>
      <c r="BT998" s="3">
        <f t="shared" si="386"/>
        <v>0</v>
      </c>
      <c r="BU998" s="3">
        <f t="shared" si="387"/>
        <v>0</v>
      </c>
      <c r="BV998" s="3">
        <f t="shared" si="388"/>
        <v>0</v>
      </c>
      <c r="BW998" s="3">
        <f t="shared" si="399"/>
        <v>0</v>
      </c>
      <c r="BX998" s="3">
        <f t="shared" si="389"/>
        <v>0</v>
      </c>
      <c r="BY998" s="3">
        <f t="shared" si="400"/>
        <v>463239.96133999957</v>
      </c>
    </row>
    <row r="999" spans="1:77" x14ac:dyDescent="0.25">
      <c r="A999">
        <v>100904</v>
      </c>
      <c r="B999" t="s">
        <v>1052</v>
      </c>
      <c r="C999" s="37">
        <v>42779.493055555555</v>
      </c>
      <c r="D999" s="5" t="s">
        <v>75</v>
      </c>
      <c r="E999" s="2">
        <v>2227.8000000000002</v>
      </c>
      <c r="F999" s="2">
        <v>239.435</v>
      </c>
      <c r="G999" s="2">
        <v>85</v>
      </c>
      <c r="H999" s="2">
        <v>0</v>
      </c>
      <c r="I999" s="2">
        <v>0</v>
      </c>
      <c r="J999" s="2">
        <v>0</v>
      </c>
      <c r="K999" s="2">
        <v>0</v>
      </c>
      <c r="L999" s="2">
        <v>245</v>
      </c>
      <c r="M999" s="2">
        <v>127.5</v>
      </c>
      <c r="N999" s="2">
        <v>1575</v>
      </c>
      <c r="O999" s="2">
        <v>0.85</v>
      </c>
      <c r="P999" s="2">
        <v>41</v>
      </c>
      <c r="Q999" s="2">
        <v>0</v>
      </c>
      <c r="R999" s="3">
        <v>206250</v>
      </c>
      <c r="S999" s="3">
        <v>0</v>
      </c>
      <c r="T999" s="3">
        <v>-8437</v>
      </c>
      <c r="U999" s="3">
        <v>-326</v>
      </c>
      <c r="V999" s="3">
        <v>255475</v>
      </c>
      <c r="W999" s="3">
        <v>278547</v>
      </c>
      <c r="X999" s="3">
        <v>23973</v>
      </c>
      <c r="Y999" s="4">
        <v>1</v>
      </c>
      <c r="Z999" s="4">
        <v>1.0900000000000001</v>
      </c>
      <c r="AA999" s="5" t="s">
        <v>75</v>
      </c>
      <c r="AB999" s="3">
        <v>800518</v>
      </c>
      <c r="AC999" s="3">
        <v>10430013</v>
      </c>
      <c r="AD999" s="2">
        <v>4416.2621859999999</v>
      </c>
      <c r="AE999" s="3">
        <v>307688358</v>
      </c>
      <c r="AF999" s="3">
        <v>8122316</v>
      </c>
      <c r="AG999" s="3">
        <v>893455</v>
      </c>
      <c r="AH999" s="3">
        <v>9503110</v>
      </c>
      <c r="AI999" s="4">
        <v>1.17</v>
      </c>
      <c r="AJ999" s="3">
        <v>750759305</v>
      </c>
      <c r="AK999" s="3">
        <v>1009062</v>
      </c>
      <c r="AL999" s="3">
        <v>0</v>
      </c>
      <c r="AM999" s="3">
        <v>0</v>
      </c>
      <c r="AN999" s="3">
        <v>0</v>
      </c>
      <c r="AO999" s="3">
        <v>0</v>
      </c>
      <c r="AP999" s="3">
        <v>0</v>
      </c>
      <c r="AQ999" s="3">
        <v>5140</v>
      </c>
      <c r="AR999" s="3">
        <v>5468</v>
      </c>
      <c r="AS999" s="3">
        <v>19605237</v>
      </c>
      <c r="AT999" s="2">
        <v>3561.8</v>
      </c>
      <c r="AV999" s="5" t="s">
        <v>1588</v>
      </c>
      <c r="BA999" s="3">
        <f t="shared" si="390"/>
        <v>5847</v>
      </c>
      <c r="BB999" s="3">
        <f t="shared" si="376"/>
        <v>5140</v>
      </c>
      <c r="BC999" s="3">
        <f t="shared" si="377"/>
        <v>5468</v>
      </c>
      <c r="BD999" s="3">
        <f t="shared" si="378"/>
        <v>5847</v>
      </c>
      <c r="BE999" s="3">
        <f t="shared" si="379"/>
        <v>19605236.1745</v>
      </c>
      <c r="BF999" s="3">
        <f t="shared" si="391"/>
        <v>18873401.1745</v>
      </c>
      <c r="BG999" s="2">
        <f t="shared" si="380"/>
        <v>3561.7387555735668</v>
      </c>
      <c r="BH999" s="6">
        <f t="shared" si="381"/>
        <v>1.4999999999999999E-2</v>
      </c>
      <c r="BI999" s="3">
        <f t="shared" si="392"/>
        <v>8048420.5097964332</v>
      </c>
      <c r="BJ999" s="3">
        <f t="shared" si="382"/>
        <v>1830733720.3648133</v>
      </c>
      <c r="BK999" s="3">
        <f t="shared" si="393"/>
        <v>0</v>
      </c>
      <c r="BL999" s="3">
        <f t="shared" si="394"/>
        <v>0</v>
      </c>
      <c r="BM999" s="3">
        <f t="shared" si="383"/>
        <v>0</v>
      </c>
      <c r="BN999" s="3">
        <f t="shared" si="384"/>
        <v>0</v>
      </c>
      <c r="BO999" s="3">
        <f t="shared" si="395"/>
        <v>0</v>
      </c>
      <c r="BP999" s="3">
        <f t="shared" si="396"/>
        <v>0</v>
      </c>
      <c r="BQ999" s="3">
        <f t="shared" si="385"/>
        <v>1137975532.4057546</v>
      </c>
      <c r="BR999" s="3">
        <f t="shared" si="397"/>
        <v>0</v>
      </c>
      <c r="BS999" s="3">
        <f t="shared" si="398"/>
        <v>0</v>
      </c>
      <c r="BT999" s="3">
        <f t="shared" si="386"/>
        <v>0</v>
      </c>
      <c r="BU999" s="3">
        <f t="shared" si="387"/>
        <v>0</v>
      </c>
      <c r="BV999" s="3">
        <f t="shared" si="388"/>
        <v>0</v>
      </c>
      <c r="BW999" s="3">
        <f t="shared" si="399"/>
        <v>0</v>
      </c>
      <c r="BX999" s="3">
        <f t="shared" si="389"/>
        <v>0</v>
      </c>
      <c r="BY999" s="3">
        <f t="shared" si="400"/>
        <v>12097643.124499999</v>
      </c>
    </row>
    <row r="1000" spans="1:77" x14ac:dyDescent="0.25">
      <c r="A1000">
        <v>23902</v>
      </c>
      <c r="B1000" t="s">
        <v>1053</v>
      </c>
      <c r="C1000" s="37">
        <v>42779.493055555555</v>
      </c>
      <c r="D1000" s="5" t="s">
        <v>75</v>
      </c>
      <c r="E1000" s="2">
        <v>165.529</v>
      </c>
      <c r="F1000" s="2">
        <v>20.544</v>
      </c>
      <c r="G1000" s="2">
        <v>0.112</v>
      </c>
      <c r="H1000" s="2">
        <v>0</v>
      </c>
      <c r="I1000" s="2">
        <v>0</v>
      </c>
      <c r="J1000" s="2">
        <v>0</v>
      </c>
      <c r="K1000" s="2">
        <v>0</v>
      </c>
      <c r="L1000" s="2">
        <v>9.5830000000000002</v>
      </c>
      <c r="M1000" s="2">
        <v>9.0879999999999992</v>
      </c>
      <c r="N1000" s="2">
        <v>122.372</v>
      </c>
      <c r="O1000" s="2">
        <v>0</v>
      </c>
      <c r="P1000" s="2">
        <v>15.601000000000001</v>
      </c>
      <c r="Q1000" s="2">
        <v>0</v>
      </c>
      <c r="R1000" s="3">
        <v>12050</v>
      </c>
      <c r="S1000" s="3">
        <v>0</v>
      </c>
      <c r="T1000" s="3">
        <v>-1738</v>
      </c>
      <c r="U1000" s="3">
        <v>-68</v>
      </c>
      <c r="V1000" s="3">
        <v>0</v>
      </c>
      <c r="W1000" s="3">
        <v>26330</v>
      </c>
      <c r="X1000" s="3">
        <v>12461</v>
      </c>
      <c r="Y1000" s="4">
        <v>0.96</v>
      </c>
      <c r="Z1000" s="4">
        <v>1.04</v>
      </c>
      <c r="AA1000" s="5" t="s">
        <v>76</v>
      </c>
      <c r="AB1000" s="3">
        <v>90623</v>
      </c>
      <c r="AC1000" s="3">
        <v>1063978</v>
      </c>
      <c r="AD1000" s="2">
        <v>449.84042959999999</v>
      </c>
      <c r="AE1000" s="3">
        <v>47110623</v>
      </c>
      <c r="AF1000" s="3">
        <v>1552024</v>
      </c>
      <c r="AG1000" s="3">
        <v>0</v>
      </c>
      <c r="AH1000" s="3">
        <v>1649026</v>
      </c>
      <c r="AI1000" s="4">
        <v>1.02</v>
      </c>
      <c r="AJ1000" s="3">
        <v>154628625</v>
      </c>
      <c r="AK1000" s="3">
        <v>64268</v>
      </c>
      <c r="AL1000" s="3">
        <v>0</v>
      </c>
      <c r="AM1000" s="3">
        <v>0</v>
      </c>
      <c r="AN1000" s="3">
        <v>25000</v>
      </c>
      <c r="AO1000" s="3">
        <v>0</v>
      </c>
      <c r="AP1000" s="3">
        <v>0</v>
      </c>
      <c r="AQ1000" s="3">
        <v>4934</v>
      </c>
      <c r="AR1000" s="3">
        <v>5075</v>
      </c>
      <c r="AS1000" s="3">
        <v>1843699</v>
      </c>
      <c r="AT1000" s="2">
        <v>361.15699999999998</v>
      </c>
      <c r="AU1000" s="2">
        <v>355.43299999999999</v>
      </c>
      <c r="AV1000" s="5" t="s">
        <v>1355</v>
      </c>
      <c r="AW1000" s="3">
        <v>0</v>
      </c>
      <c r="AX1000" s="3">
        <v>0</v>
      </c>
      <c r="AY1000" s="3">
        <v>0</v>
      </c>
      <c r="AZ1000" s="3">
        <v>0</v>
      </c>
      <c r="BA1000" s="3">
        <f t="shared" si="390"/>
        <v>7987</v>
      </c>
      <c r="BB1000" s="3">
        <f t="shared" si="376"/>
        <v>4934</v>
      </c>
      <c r="BC1000" s="3">
        <f t="shared" si="377"/>
        <v>5075</v>
      </c>
      <c r="BD1000" s="3">
        <f t="shared" si="378"/>
        <v>7987</v>
      </c>
      <c r="BE1000" s="3">
        <f t="shared" si="379"/>
        <v>1843699.1219700002</v>
      </c>
      <c r="BF1000" s="3">
        <f t="shared" si="391"/>
        <v>1807057.1219700002</v>
      </c>
      <c r="BG1000" s="2">
        <f t="shared" si="380"/>
        <v>361.15811936872592</v>
      </c>
      <c r="BH1000" s="6">
        <f t="shared" si="381"/>
        <v>1.4999999999999999E-2</v>
      </c>
      <c r="BI1000" s="3">
        <f t="shared" si="392"/>
        <v>862712.98779614514</v>
      </c>
      <c r="BJ1000" s="3">
        <f t="shared" si="382"/>
        <v>185635273.35552514</v>
      </c>
      <c r="BK1000" s="3">
        <f t="shared" si="393"/>
        <v>0</v>
      </c>
      <c r="BL1000" s="3">
        <f t="shared" si="394"/>
        <v>0</v>
      </c>
      <c r="BM1000" s="3">
        <f t="shared" si="383"/>
        <v>0</v>
      </c>
      <c r="BN1000" s="3">
        <f t="shared" si="384"/>
        <v>0</v>
      </c>
      <c r="BO1000" s="3">
        <f t="shared" si="395"/>
        <v>0</v>
      </c>
      <c r="BP1000" s="3">
        <f t="shared" si="396"/>
        <v>0</v>
      </c>
      <c r="BQ1000" s="3">
        <f t="shared" si="385"/>
        <v>115390019.13830793</v>
      </c>
      <c r="BR1000" s="3">
        <f t="shared" si="397"/>
        <v>39238605.861692071</v>
      </c>
      <c r="BS1000" s="3">
        <f t="shared" si="398"/>
        <v>0</v>
      </c>
      <c r="BT1000" s="3">
        <f t="shared" si="386"/>
        <v>0</v>
      </c>
      <c r="BU1000" s="3">
        <f t="shared" si="387"/>
        <v>0</v>
      </c>
      <c r="BV1000" s="3">
        <f t="shared" si="388"/>
        <v>0</v>
      </c>
      <c r="BW1000" s="3">
        <f t="shared" si="399"/>
        <v>0</v>
      </c>
      <c r="BX1000" s="3">
        <f t="shared" si="389"/>
        <v>0</v>
      </c>
      <c r="BY1000" s="3">
        <f t="shared" si="400"/>
        <v>359264.32197000016</v>
      </c>
    </row>
    <row r="1001" spans="1:77" x14ac:dyDescent="0.25">
      <c r="A1001">
        <v>19909</v>
      </c>
      <c r="B1001" t="s">
        <v>1054</v>
      </c>
      <c r="C1001" s="37">
        <v>42779.493055555555</v>
      </c>
      <c r="D1001" s="5" t="s">
        <v>75</v>
      </c>
      <c r="E1001" s="2">
        <v>381.3</v>
      </c>
      <c r="F1001" s="2">
        <v>70.400000000000006</v>
      </c>
      <c r="G1001" s="2">
        <v>21</v>
      </c>
      <c r="H1001" s="2">
        <v>0</v>
      </c>
      <c r="I1001" s="2">
        <v>0</v>
      </c>
      <c r="J1001" s="2">
        <v>0</v>
      </c>
      <c r="K1001" s="2">
        <v>0</v>
      </c>
      <c r="L1001" s="2">
        <v>50</v>
      </c>
      <c r="M1001" s="2">
        <v>22</v>
      </c>
      <c r="N1001" s="2">
        <v>293</v>
      </c>
      <c r="O1001" s="2">
        <v>0</v>
      </c>
      <c r="P1001" s="2">
        <v>0</v>
      </c>
      <c r="Q1001" s="2">
        <v>0</v>
      </c>
      <c r="R1001" s="3">
        <v>46750</v>
      </c>
      <c r="S1001" s="3">
        <v>0</v>
      </c>
      <c r="T1001" s="3">
        <v>-1144</v>
      </c>
      <c r="U1001" s="3">
        <v>-45</v>
      </c>
      <c r="V1001" s="3">
        <v>0</v>
      </c>
      <c r="W1001" s="3">
        <v>0</v>
      </c>
      <c r="X1001" s="3">
        <v>0</v>
      </c>
      <c r="Y1001" s="4">
        <v>0.98</v>
      </c>
      <c r="Z1001" s="4">
        <v>1.03</v>
      </c>
      <c r="AA1001" s="5" t="s">
        <v>75</v>
      </c>
      <c r="AB1001" s="3">
        <v>90290</v>
      </c>
      <c r="AC1001" s="3">
        <v>1734277</v>
      </c>
      <c r="AD1001" s="2">
        <v>763.07343309999999</v>
      </c>
      <c r="AE1001" s="3">
        <v>40055991</v>
      </c>
      <c r="AF1001" s="3">
        <v>1030960</v>
      </c>
      <c r="AG1001" s="3">
        <v>0</v>
      </c>
      <c r="AH1001" s="3">
        <v>1094080</v>
      </c>
      <c r="AI1001" s="4">
        <v>1.04</v>
      </c>
      <c r="AJ1001" s="3">
        <v>101728913</v>
      </c>
      <c r="AK1001" s="3">
        <v>182004</v>
      </c>
      <c r="AL1001" s="3">
        <v>0</v>
      </c>
      <c r="AM1001" s="3">
        <v>0</v>
      </c>
      <c r="AN1001" s="3">
        <v>0</v>
      </c>
      <c r="AO1001" s="3">
        <v>0</v>
      </c>
      <c r="AP1001" s="3">
        <v>0</v>
      </c>
      <c r="AQ1001" s="3">
        <v>5037</v>
      </c>
      <c r="AR1001" s="3">
        <v>5144</v>
      </c>
      <c r="AS1001" s="3">
        <v>4095918</v>
      </c>
      <c r="AT1001" s="2">
        <v>795.74199999999996</v>
      </c>
      <c r="AV1001" s="5" t="s">
        <v>1341</v>
      </c>
      <c r="AX1001" s="3">
        <v>0</v>
      </c>
      <c r="AZ1001" s="3">
        <v>0</v>
      </c>
      <c r="BA1001" s="3">
        <f t="shared" si="390"/>
        <v>6711</v>
      </c>
      <c r="BB1001" s="3">
        <f t="shared" si="376"/>
        <v>5037</v>
      </c>
      <c r="BC1001" s="3">
        <f t="shared" si="377"/>
        <v>5144</v>
      </c>
      <c r="BD1001" s="3">
        <f t="shared" si="378"/>
        <v>6711</v>
      </c>
      <c r="BE1001" s="3">
        <f t="shared" si="379"/>
        <v>4095917.9400000004</v>
      </c>
      <c r="BF1001" s="3">
        <f t="shared" si="391"/>
        <v>4050311.9400000004</v>
      </c>
      <c r="BG1001" s="2">
        <f t="shared" si="380"/>
        <v>795.74881995202838</v>
      </c>
      <c r="BH1001" s="6">
        <f t="shared" si="381"/>
        <v>1.4999999999999999E-2</v>
      </c>
      <c r="BI1001" s="3">
        <f t="shared" si="392"/>
        <v>1720692.3516146196</v>
      </c>
      <c r="BJ1001" s="3">
        <f t="shared" si="382"/>
        <v>409014893.45534259</v>
      </c>
      <c r="BK1001" s="3">
        <f t="shared" si="393"/>
        <v>0</v>
      </c>
      <c r="BL1001" s="3">
        <f t="shared" si="394"/>
        <v>0</v>
      </c>
      <c r="BM1001" s="3">
        <f t="shared" si="383"/>
        <v>0</v>
      </c>
      <c r="BN1001" s="3">
        <f t="shared" si="384"/>
        <v>0</v>
      </c>
      <c r="BO1001" s="3">
        <f t="shared" si="395"/>
        <v>0</v>
      </c>
      <c r="BP1001" s="3">
        <f t="shared" si="396"/>
        <v>0</v>
      </c>
      <c r="BQ1001" s="3">
        <f t="shared" si="385"/>
        <v>254241747.97467306</v>
      </c>
      <c r="BR1001" s="3">
        <f t="shared" si="397"/>
        <v>0</v>
      </c>
      <c r="BS1001" s="3">
        <f t="shared" si="398"/>
        <v>0</v>
      </c>
      <c r="BT1001" s="3">
        <f t="shared" si="386"/>
        <v>0</v>
      </c>
      <c r="BU1001" s="3">
        <f t="shared" si="387"/>
        <v>0</v>
      </c>
      <c r="BV1001" s="3">
        <f t="shared" si="388"/>
        <v>0</v>
      </c>
      <c r="BW1001" s="3">
        <f t="shared" si="399"/>
        <v>0</v>
      </c>
      <c r="BX1001" s="3">
        <f t="shared" si="389"/>
        <v>0</v>
      </c>
      <c r="BY1001" s="3">
        <f t="shared" si="400"/>
        <v>3098974.5926000006</v>
      </c>
    </row>
    <row r="1002" spans="1:77" x14ac:dyDescent="0.25">
      <c r="A1002">
        <v>205906</v>
      </c>
      <c r="B1002" t="s">
        <v>1055</v>
      </c>
      <c r="C1002" s="37">
        <v>42779.493055555555</v>
      </c>
      <c r="D1002" s="5" t="s">
        <v>75</v>
      </c>
      <c r="E1002" s="2">
        <v>1861.5350000000001</v>
      </c>
      <c r="F1002" s="2">
        <v>140.333</v>
      </c>
      <c r="G1002" s="2">
        <v>47.587000000000003</v>
      </c>
      <c r="H1002" s="2">
        <v>0.9</v>
      </c>
      <c r="I1002" s="2">
        <v>0</v>
      </c>
      <c r="J1002" s="2">
        <v>0</v>
      </c>
      <c r="K1002" s="2">
        <v>0</v>
      </c>
      <c r="L1002" s="2">
        <v>160.21700000000001</v>
      </c>
      <c r="M1002" s="2">
        <v>103.366</v>
      </c>
      <c r="N1002" s="2">
        <v>1705.221</v>
      </c>
      <c r="O1002" s="2">
        <v>0.44299999999999901</v>
      </c>
      <c r="P1002" s="2">
        <v>20.286999999999999</v>
      </c>
      <c r="Q1002" s="2">
        <v>0</v>
      </c>
      <c r="R1002" s="3">
        <v>169204</v>
      </c>
      <c r="S1002" s="3">
        <v>0</v>
      </c>
      <c r="T1002" s="3">
        <v>-4579</v>
      </c>
      <c r="U1002" s="3">
        <v>-177</v>
      </c>
      <c r="V1002" s="3">
        <v>0</v>
      </c>
      <c r="W1002" s="3">
        <v>128508</v>
      </c>
      <c r="X1002" s="3">
        <v>12044</v>
      </c>
      <c r="Y1002" s="4">
        <v>1</v>
      </c>
      <c r="Z1002" s="4">
        <v>1.1000000000000001</v>
      </c>
      <c r="AA1002" s="5" t="s">
        <v>75</v>
      </c>
      <c r="AB1002" s="3">
        <v>837682</v>
      </c>
      <c r="AC1002" s="3">
        <v>6157116</v>
      </c>
      <c r="AD1002" s="2">
        <v>2608.1993796000002</v>
      </c>
      <c r="AE1002" s="3">
        <v>196984258</v>
      </c>
      <c r="AF1002" s="3">
        <v>3943765</v>
      </c>
      <c r="AG1002" s="3">
        <v>433814</v>
      </c>
      <c r="AH1002" s="3">
        <v>4846930</v>
      </c>
      <c r="AI1002" s="4">
        <v>1.17</v>
      </c>
      <c r="AJ1002" s="3">
        <v>407487807</v>
      </c>
      <c r="AK1002" s="3">
        <v>783418</v>
      </c>
      <c r="AL1002" s="3">
        <v>0</v>
      </c>
      <c r="AM1002" s="3">
        <v>0</v>
      </c>
      <c r="AN1002" s="3">
        <v>0</v>
      </c>
      <c r="AO1002" s="3">
        <v>0</v>
      </c>
      <c r="AP1002" s="3">
        <v>0</v>
      </c>
      <c r="AQ1002" s="3">
        <v>5140</v>
      </c>
      <c r="AR1002" s="3">
        <v>5505</v>
      </c>
      <c r="AS1002" s="3">
        <v>15911130</v>
      </c>
      <c r="AT1002" s="2">
        <v>2937.8220000000001</v>
      </c>
      <c r="AV1002" s="5" t="s">
        <v>1561</v>
      </c>
      <c r="BA1002" s="3">
        <f t="shared" si="390"/>
        <v>5937</v>
      </c>
      <c r="BB1002" s="3">
        <f t="shared" si="376"/>
        <v>5140</v>
      </c>
      <c r="BC1002" s="3">
        <f t="shared" si="377"/>
        <v>5505</v>
      </c>
      <c r="BD1002" s="3">
        <f t="shared" si="378"/>
        <v>5937</v>
      </c>
      <c r="BE1002" s="3">
        <f t="shared" si="379"/>
        <v>15911131.580700003</v>
      </c>
      <c r="BF1002" s="3">
        <f t="shared" si="391"/>
        <v>15617998.580700003</v>
      </c>
      <c r="BG1002" s="2">
        <f t="shared" si="380"/>
        <v>2937.7890437690453</v>
      </c>
      <c r="BH1002" s="6">
        <f t="shared" si="381"/>
        <v>1.4999999999999999E-2</v>
      </c>
      <c r="BI1002" s="3">
        <f t="shared" si="392"/>
        <v>7095289.8505206574</v>
      </c>
      <c r="BJ1002" s="3">
        <f t="shared" si="382"/>
        <v>1510023568.4972892</v>
      </c>
      <c r="BK1002" s="3">
        <f t="shared" si="393"/>
        <v>0</v>
      </c>
      <c r="BL1002" s="3">
        <f t="shared" si="394"/>
        <v>0</v>
      </c>
      <c r="BM1002" s="3">
        <f t="shared" si="383"/>
        <v>0</v>
      </c>
      <c r="BN1002" s="3">
        <f t="shared" si="384"/>
        <v>0</v>
      </c>
      <c r="BO1002" s="3">
        <f t="shared" si="395"/>
        <v>0</v>
      </c>
      <c r="BP1002" s="3">
        <f t="shared" si="396"/>
        <v>0</v>
      </c>
      <c r="BQ1002" s="3">
        <f t="shared" si="385"/>
        <v>938623599.48421001</v>
      </c>
      <c r="BR1002" s="3">
        <f t="shared" si="397"/>
        <v>0</v>
      </c>
      <c r="BS1002" s="3">
        <f t="shared" si="398"/>
        <v>0</v>
      </c>
      <c r="BT1002" s="3">
        <f t="shared" si="386"/>
        <v>0</v>
      </c>
      <c r="BU1002" s="3">
        <f t="shared" si="387"/>
        <v>0</v>
      </c>
      <c r="BV1002" s="3">
        <f t="shared" si="388"/>
        <v>0</v>
      </c>
      <c r="BW1002" s="3">
        <f t="shared" si="399"/>
        <v>0</v>
      </c>
      <c r="BX1002" s="3">
        <f t="shared" si="389"/>
        <v>0</v>
      </c>
      <c r="BY1002" s="3">
        <f t="shared" si="400"/>
        <v>11836253.510700002</v>
      </c>
    </row>
    <row r="1003" spans="1:77" x14ac:dyDescent="0.25">
      <c r="A1003">
        <v>49909</v>
      </c>
      <c r="B1003" t="s">
        <v>1056</v>
      </c>
      <c r="C1003" s="37">
        <v>42776.52847222222</v>
      </c>
      <c r="D1003" s="5" t="s">
        <v>75</v>
      </c>
      <c r="E1003" s="2">
        <v>75</v>
      </c>
      <c r="F1003" s="2">
        <v>4.976</v>
      </c>
      <c r="G1003" s="2">
        <v>0.1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1</v>
      </c>
      <c r="N1003" s="2">
        <v>44</v>
      </c>
      <c r="O1003" s="2">
        <v>0</v>
      </c>
      <c r="P1003" s="2">
        <v>0</v>
      </c>
      <c r="Q1003" s="2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18326</v>
      </c>
      <c r="X1003" s="3">
        <v>0</v>
      </c>
      <c r="Y1003" s="4">
        <v>0.84670000000000001</v>
      </c>
      <c r="Z1003" s="4">
        <v>1.08</v>
      </c>
      <c r="AA1003" s="5" t="s">
        <v>75</v>
      </c>
      <c r="AB1003" s="3">
        <v>43839</v>
      </c>
      <c r="AC1003" s="3">
        <v>335448</v>
      </c>
      <c r="AD1003" s="2">
        <v>224.19166050000001</v>
      </c>
      <c r="AE1003" s="3">
        <v>29783777</v>
      </c>
      <c r="AF1003" s="3">
        <v>1020690</v>
      </c>
      <c r="AG1003" s="3">
        <v>160692</v>
      </c>
      <c r="AH1003" s="3">
        <v>1253712</v>
      </c>
      <c r="AI1003" s="4">
        <v>1.04</v>
      </c>
      <c r="AJ1003" s="3">
        <v>113480019</v>
      </c>
      <c r="AK1003" s="3">
        <v>24672</v>
      </c>
      <c r="AL1003" s="3">
        <v>0</v>
      </c>
      <c r="AM1003" s="3">
        <v>0</v>
      </c>
      <c r="AN1003" s="3">
        <v>25000</v>
      </c>
      <c r="AO1003" s="3">
        <v>0</v>
      </c>
      <c r="AP1003" s="3">
        <v>0</v>
      </c>
      <c r="AQ1003" s="3">
        <v>4352</v>
      </c>
      <c r="AR1003" s="3">
        <v>4599</v>
      </c>
      <c r="AS1003" s="3">
        <v>583690</v>
      </c>
      <c r="AT1003" s="2">
        <v>126.42</v>
      </c>
      <c r="AU1003" s="2">
        <v>131.96199999999999</v>
      </c>
      <c r="AV1003" s="5" t="s">
        <v>1438</v>
      </c>
      <c r="AW1003" s="3">
        <v>351953</v>
      </c>
      <c r="AX1003" s="3">
        <v>84706</v>
      </c>
      <c r="AY1003" s="3">
        <v>7105</v>
      </c>
      <c r="AZ1003" s="3">
        <v>3604</v>
      </c>
      <c r="BA1003" s="3">
        <f t="shared" si="390"/>
        <v>6352</v>
      </c>
      <c r="BB1003" s="3">
        <f t="shared" si="376"/>
        <v>4352</v>
      </c>
      <c r="BC1003" s="3">
        <f t="shared" si="377"/>
        <v>4599</v>
      </c>
      <c r="BD1003" s="3">
        <f t="shared" si="378"/>
        <v>6352</v>
      </c>
      <c r="BE1003" s="3">
        <f t="shared" si="379"/>
        <v>583692.11199999996</v>
      </c>
      <c r="BF1003" s="3">
        <f t="shared" si="391"/>
        <v>565366.11199999996</v>
      </c>
      <c r="BG1003" s="2">
        <f t="shared" si="380"/>
        <v>126.42094680189426</v>
      </c>
      <c r="BH1003" s="6">
        <f t="shared" si="381"/>
        <v>1.4999999999999999E-2</v>
      </c>
      <c r="BI1003" s="3">
        <f t="shared" si="392"/>
        <v>189206.70335011889</v>
      </c>
      <c r="BJ1003" s="3">
        <f t="shared" si="382"/>
        <v>64980366.656173646</v>
      </c>
      <c r="BK1003" s="3">
        <f t="shared" si="393"/>
        <v>48499652.343826354</v>
      </c>
      <c r="BL1003" s="3">
        <f t="shared" si="394"/>
        <v>436227.54549256922</v>
      </c>
      <c r="BM1003" s="3">
        <f t="shared" si="383"/>
        <v>4623.1456834704968</v>
      </c>
      <c r="BN1003" s="3">
        <f t="shared" si="384"/>
        <v>7105</v>
      </c>
      <c r="BO1003" s="3">
        <f t="shared" si="395"/>
        <v>8698.7191933348568</v>
      </c>
      <c r="BP1003" s="3">
        <f t="shared" si="396"/>
        <v>429122.54549256922</v>
      </c>
      <c r="BQ1003" s="3">
        <f t="shared" si="385"/>
        <v>40391492.503205217</v>
      </c>
      <c r="BR1003" s="3">
        <f t="shared" si="397"/>
        <v>73088526.49679479</v>
      </c>
      <c r="BS1003" s="3">
        <f t="shared" si="398"/>
        <v>103496.11855301987</v>
      </c>
      <c r="BT1003" s="3">
        <f t="shared" si="386"/>
        <v>452.42408709854021</v>
      </c>
      <c r="BU1003" s="3">
        <f t="shared" si="387"/>
        <v>3604</v>
      </c>
      <c r="BV1003" s="3">
        <f t="shared" si="388"/>
        <v>2063.7937292021588</v>
      </c>
      <c r="BW1003" s="3">
        <f t="shared" si="399"/>
        <v>97828.324823817718</v>
      </c>
      <c r="BX1003" s="3">
        <f t="shared" si="389"/>
        <v>526950.87031638692</v>
      </c>
      <c r="BY1003" s="3">
        <f t="shared" si="400"/>
        <v>0</v>
      </c>
    </row>
    <row r="1004" spans="1:77" x14ac:dyDescent="0.25">
      <c r="A1004">
        <v>13905</v>
      </c>
      <c r="B1004" t="s">
        <v>1057</v>
      </c>
      <c r="C1004" s="37">
        <v>42779.493055555555</v>
      </c>
      <c r="D1004" s="5" t="s">
        <v>75</v>
      </c>
      <c r="E1004" s="2">
        <v>675.57600000000002</v>
      </c>
      <c r="F1004" s="2">
        <v>57.543999999999997</v>
      </c>
      <c r="G1004" s="2">
        <v>18.166</v>
      </c>
      <c r="H1004" s="2">
        <v>2.2040000000000002</v>
      </c>
      <c r="I1004" s="2">
        <v>0</v>
      </c>
      <c r="J1004" s="2">
        <v>0</v>
      </c>
      <c r="K1004" s="2">
        <v>0</v>
      </c>
      <c r="L1004" s="2">
        <v>48.012</v>
      </c>
      <c r="M1004" s="2">
        <v>37.212000000000003</v>
      </c>
      <c r="N1004" s="2">
        <v>499.488</v>
      </c>
      <c r="O1004" s="2">
        <v>0</v>
      </c>
      <c r="P1004" s="2">
        <v>9.0749999999999993</v>
      </c>
      <c r="Q1004" s="2">
        <v>0</v>
      </c>
      <c r="R1004" s="3">
        <v>63047</v>
      </c>
      <c r="S1004" s="3">
        <v>0</v>
      </c>
      <c r="T1004" s="3">
        <v>-1773</v>
      </c>
      <c r="U1004" s="3">
        <v>-69</v>
      </c>
      <c r="V1004" s="3">
        <v>0</v>
      </c>
      <c r="W1004" s="3">
        <v>109361</v>
      </c>
      <c r="X1004" s="3">
        <v>6028</v>
      </c>
      <c r="Y1004" s="4">
        <v>1</v>
      </c>
      <c r="Z1004" s="4">
        <v>1.07</v>
      </c>
      <c r="AA1004" s="5" t="s">
        <v>75</v>
      </c>
      <c r="AB1004" s="3">
        <v>84069</v>
      </c>
      <c r="AC1004" s="3">
        <v>2264033</v>
      </c>
      <c r="AD1004" s="2">
        <v>912.18063359999996</v>
      </c>
      <c r="AE1004" s="3">
        <v>69994773</v>
      </c>
      <c r="AF1004" s="3">
        <v>1568136</v>
      </c>
      <c r="AG1004" s="3">
        <v>172495</v>
      </c>
      <c r="AH1004" s="3">
        <v>1834719</v>
      </c>
      <c r="AI1004" s="4">
        <v>1.17</v>
      </c>
      <c r="AJ1004" s="3">
        <v>157726811</v>
      </c>
      <c r="AK1004" s="3">
        <v>311512</v>
      </c>
      <c r="AL1004" s="3">
        <v>0</v>
      </c>
      <c r="AM1004" s="3">
        <v>0</v>
      </c>
      <c r="AN1004" s="3">
        <v>0</v>
      </c>
      <c r="AO1004" s="3">
        <v>0</v>
      </c>
      <c r="AP1004" s="3">
        <v>0</v>
      </c>
      <c r="AQ1004" s="3">
        <v>5140</v>
      </c>
      <c r="AR1004" s="3">
        <v>5395</v>
      </c>
      <c r="AS1004" s="3">
        <v>6360945</v>
      </c>
      <c r="AT1004" s="2">
        <v>1175.8910000000001</v>
      </c>
      <c r="AV1004" s="5" t="s">
        <v>1306</v>
      </c>
      <c r="BA1004" s="3">
        <f t="shared" si="390"/>
        <v>6642</v>
      </c>
      <c r="BB1004" s="3">
        <f t="shared" si="376"/>
        <v>5140</v>
      </c>
      <c r="BC1004" s="3">
        <f t="shared" si="377"/>
        <v>5395</v>
      </c>
      <c r="BD1004" s="3">
        <f t="shared" si="378"/>
        <v>6642</v>
      </c>
      <c r="BE1004" s="3">
        <f t="shared" si="379"/>
        <v>6360945.4682800006</v>
      </c>
      <c r="BF1004" s="3">
        <f t="shared" si="391"/>
        <v>6190310.4682800006</v>
      </c>
      <c r="BG1004" s="2">
        <f t="shared" si="380"/>
        <v>1175.8783854363244</v>
      </c>
      <c r="BH1004" s="6">
        <f t="shared" si="381"/>
        <v>1.4999999999999999E-2</v>
      </c>
      <c r="BI1004" s="3">
        <f t="shared" si="392"/>
        <v>2715391.1010918887</v>
      </c>
      <c r="BJ1004" s="3">
        <f t="shared" si="382"/>
        <v>604401490.11427069</v>
      </c>
      <c r="BK1004" s="3">
        <f t="shared" si="393"/>
        <v>0</v>
      </c>
      <c r="BL1004" s="3">
        <f t="shared" si="394"/>
        <v>0</v>
      </c>
      <c r="BM1004" s="3">
        <f t="shared" si="383"/>
        <v>0</v>
      </c>
      <c r="BN1004" s="3">
        <f t="shared" si="384"/>
        <v>0</v>
      </c>
      <c r="BO1004" s="3">
        <f t="shared" si="395"/>
        <v>0</v>
      </c>
      <c r="BP1004" s="3">
        <f t="shared" si="396"/>
        <v>0</v>
      </c>
      <c r="BQ1004" s="3">
        <f t="shared" si="385"/>
        <v>375693144.14690566</v>
      </c>
      <c r="BR1004" s="3">
        <f t="shared" si="397"/>
        <v>0</v>
      </c>
      <c r="BS1004" s="3">
        <f t="shared" si="398"/>
        <v>0</v>
      </c>
      <c r="BT1004" s="3">
        <f t="shared" si="386"/>
        <v>0</v>
      </c>
      <c r="BU1004" s="3">
        <f t="shared" si="387"/>
        <v>0</v>
      </c>
      <c r="BV1004" s="3">
        <f t="shared" si="388"/>
        <v>0</v>
      </c>
      <c r="BW1004" s="3">
        <f t="shared" si="399"/>
        <v>0</v>
      </c>
      <c r="BX1004" s="3">
        <f t="shared" si="389"/>
        <v>0</v>
      </c>
      <c r="BY1004" s="3">
        <f t="shared" si="400"/>
        <v>4783677.3582800003</v>
      </c>
    </row>
    <row r="1005" spans="1:77" x14ac:dyDescent="0.25">
      <c r="A1005">
        <v>152903</v>
      </c>
      <c r="B1005" t="s">
        <v>1058</v>
      </c>
      <c r="C1005" s="37">
        <v>42779.493055555555</v>
      </c>
      <c r="D1005" s="5" t="s">
        <v>75</v>
      </c>
      <c r="E1005" s="2">
        <v>1007.678</v>
      </c>
      <c r="F1005" s="2">
        <v>146.327</v>
      </c>
      <c r="G1005" s="2">
        <v>25.844000000000001</v>
      </c>
      <c r="H1005" s="2">
        <v>1.097</v>
      </c>
      <c r="I1005" s="2">
        <v>0</v>
      </c>
      <c r="J1005" s="2">
        <v>0</v>
      </c>
      <c r="K1005" s="2">
        <v>0</v>
      </c>
      <c r="L1005" s="2">
        <v>112.621</v>
      </c>
      <c r="M1005" s="2">
        <v>58.390999999999998</v>
      </c>
      <c r="N1005" s="2">
        <v>1032.114</v>
      </c>
      <c r="O1005" s="2">
        <v>0.58499999999999996</v>
      </c>
      <c r="P1005" s="2">
        <v>52.817999999999998</v>
      </c>
      <c r="Q1005" s="2">
        <v>0</v>
      </c>
      <c r="R1005" s="3">
        <v>84973</v>
      </c>
      <c r="S1005" s="3">
        <v>0</v>
      </c>
      <c r="T1005" s="3">
        <v>-4094</v>
      </c>
      <c r="U1005" s="3">
        <v>-159</v>
      </c>
      <c r="V1005" s="3">
        <v>0</v>
      </c>
      <c r="W1005" s="3">
        <v>102337</v>
      </c>
      <c r="X1005" s="3">
        <v>32715</v>
      </c>
      <c r="Y1005" s="4">
        <v>1</v>
      </c>
      <c r="Z1005" s="4">
        <v>1.07</v>
      </c>
      <c r="AA1005" s="5" t="s">
        <v>75</v>
      </c>
      <c r="AB1005" s="3">
        <v>399831</v>
      </c>
      <c r="AC1005" s="3">
        <v>5101962</v>
      </c>
      <c r="AD1005" s="2">
        <v>2271.1378816000001</v>
      </c>
      <c r="AE1005" s="3">
        <v>158547886</v>
      </c>
      <c r="AF1005" s="3">
        <v>3874506</v>
      </c>
      <c r="AG1005" s="3">
        <v>426196</v>
      </c>
      <c r="AH1005" s="3">
        <v>4533172</v>
      </c>
      <c r="AI1005" s="4">
        <v>1.17</v>
      </c>
      <c r="AJ1005" s="3">
        <v>364294745</v>
      </c>
      <c r="AK1005" s="3">
        <v>453184</v>
      </c>
      <c r="AL1005" s="3">
        <v>0</v>
      </c>
      <c r="AM1005" s="3">
        <v>0</v>
      </c>
      <c r="AN1005" s="3">
        <v>0</v>
      </c>
      <c r="AO1005" s="3">
        <v>0</v>
      </c>
      <c r="AP1005" s="3">
        <v>0</v>
      </c>
      <c r="AQ1005" s="3">
        <v>5140</v>
      </c>
      <c r="AR1005" s="3">
        <v>5395</v>
      </c>
      <c r="AS1005" s="3">
        <v>9839390</v>
      </c>
      <c r="AT1005" s="2">
        <v>1834.2660000000001</v>
      </c>
      <c r="AV1005" s="5" t="s">
        <v>1661</v>
      </c>
      <c r="BA1005" s="3">
        <f t="shared" si="390"/>
        <v>6194</v>
      </c>
      <c r="BB1005" s="3">
        <f t="shared" si="376"/>
        <v>5140</v>
      </c>
      <c r="BC1005" s="3">
        <f t="shared" si="377"/>
        <v>5395</v>
      </c>
      <c r="BD1005" s="3">
        <f t="shared" si="378"/>
        <v>6194</v>
      </c>
      <c r="BE1005" s="3">
        <f t="shared" si="379"/>
        <v>9839386.0572800003</v>
      </c>
      <c r="BF1005" s="3">
        <f t="shared" si="391"/>
        <v>9656170.0572800003</v>
      </c>
      <c r="BG1005" s="2">
        <f t="shared" si="380"/>
        <v>1834.234601743306</v>
      </c>
      <c r="BH1005" s="6">
        <f t="shared" si="381"/>
        <v>1.4999999999999999E-2</v>
      </c>
      <c r="BI1005" s="3">
        <f t="shared" si="392"/>
        <v>3990218.2143647503</v>
      </c>
      <c r="BJ1005" s="3">
        <f t="shared" si="382"/>
        <v>942796585.29605925</v>
      </c>
      <c r="BK1005" s="3">
        <f t="shared" si="393"/>
        <v>0</v>
      </c>
      <c r="BL1005" s="3">
        <f t="shared" si="394"/>
        <v>0</v>
      </c>
      <c r="BM1005" s="3">
        <f t="shared" si="383"/>
        <v>0</v>
      </c>
      <c r="BN1005" s="3">
        <f t="shared" si="384"/>
        <v>0</v>
      </c>
      <c r="BO1005" s="3">
        <f t="shared" si="395"/>
        <v>0</v>
      </c>
      <c r="BP1005" s="3">
        <f t="shared" si="396"/>
        <v>0</v>
      </c>
      <c r="BQ1005" s="3">
        <f t="shared" si="385"/>
        <v>586037955.25698626</v>
      </c>
      <c r="BR1005" s="3">
        <f t="shared" si="397"/>
        <v>0</v>
      </c>
      <c r="BS1005" s="3">
        <f t="shared" si="398"/>
        <v>0</v>
      </c>
      <c r="BT1005" s="3">
        <f t="shared" si="386"/>
        <v>0</v>
      </c>
      <c r="BU1005" s="3">
        <f t="shared" si="387"/>
        <v>0</v>
      </c>
      <c r="BV1005" s="3">
        <f t="shared" si="388"/>
        <v>0</v>
      </c>
      <c r="BW1005" s="3">
        <f t="shared" si="399"/>
        <v>0</v>
      </c>
      <c r="BX1005" s="3">
        <f t="shared" si="389"/>
        <v>0</v>
      </c>
      <c r="BY1005" s="3">
        <f t="shared" si="400"/>
        <v>6196438.6072800001</v>
      </c>
    </row>
    <row r="1006" spans="1:77" x14ac:dyDescent="0.25">
      <c r="A1006">
        <v>249908</v>
      </c>
      <c r="B1006" t="s">
        <v>1059</v>
      </c>
      <c r="C1006" s="37">
        <v>42779.493055555555</v>
      </c>
      <c r="D1006" s="5" t="s">
        <v>75</v>
      </c>
      <c r="E1006" s="2">
        <v>195.61199999999999</v>
      </c>
      <c r="F1006" s="2">
        <v>27.103000000000002</v>
      </c>
      <c r="G1006" s="2">
        <v>3.101</v>
      </c>
      <c r="H1006" s="2">
        <v>0</v>
      </c>
      <c r="I1006" s="2">
        <v>0</v>
      </c>
      <c r="J1006" s="2">
        <v>0</v>
      </c>
      <c r="K1006" s="2">
        <v>0</v>
      </c>
      <c r="L1006" s="2">
        <v>10.568</v>
      </c>
      <c r="M1006" s="2">
        <v>7.9</v>
      </c>
      <c r="N1006" s="2">
        <v>141.06</v>
      </c>
      <c r="O1006" s="2">
        <v>0</v>
      </c>
      <c r="P1006" s="2">
        <v>16.193999999999999</v>
      </c>
      <c r="Q1006" s="2">
        <v>0</v>
      </c>
      <c r="R1006" s="3">
        <v>17652</v>
      </c>
      <c r="S1006" s="3">
        <v>0</v>
      </c>
      <c r="T1006" s="3">
        <v>0</v>
      </c>
      <c r="U1006" s="3">
        <v>0</v>
      </c>
      <c r="V1006" s="3">
        <v>0</v>
      </c>
      <c r="W1006" s="3">
        <v>48387</v>
      </c>
      <c r="X1006" s="3">
        <v>10693</v>
      </c>
      <c r="Y1006" s="4">
        <v>0.88770000000000004</v>
      </c>
      <c r="Z1006" s="4">
        <v>1.1000000000000001</v>
      </c>
      <c r="AA1006" s="5" t="s">
        <v>75</v>
      </c>
      <c r="AB1006" s="3">
        <v>136632</v>
      </c>
      <c r="AC1006" s="3">
        <v>859671</v>
      </c>
      <c r="AD1006" s="2">
        <v>362.80197889999903</v>
      </c>
      <c r="AE1006" s="3">
        <v>28732533</v>
      </c>
      <c r="AF1006" s="3">
        <v>3380840</v>
      </c>
      <c r="AG1006" s="3">
        <v>427699</v>
      </c>
      <c r="AH1006" s="3">
        <v>4037051</v>
      </c>
      <c r="AI1006" s="4">
        <v>1.06</v>
      </c>
      <c r="AJ1006" s="3">
        <v>373887025</v>
      </c>
      <c r="AK1006" s="3">
        <v>99365</v>
      </c>
      <c r="AL1006" s="3">
        <v>0</v>
      </c>
      <c r="AM1006" s="3">
        <v>0</v>
      </c>
      <c r="AN1006" s="3">
        <v>34000</v>
      </c>
      <c r="AO1006" s="3">
        <v>0</v>
      </c>
      <c r="AP1006" s="3">
        <v>0</v>
      </c>
      <c r="AQ1006" s="3">
        <v>4563</v>
      </c>
      <c r="AR1006" s="3">
        <v>4887</v>
      </c>
      <c r="AS1006" s="3">
        <v>1856590</v>
      </c>
      <c r="AT1006" s="2">
        <v>379.40800000000002</v>
      </c>
      <c r="AU1006" s="2">
        <v>399.07799999999997</v>
      </c>
      <c r="AV1006" s="5" t="s">
        <v>1986</v>
      </c>
      <c r="AW1006" s="3">
        <v>969349</v>
      </c>
      <c r="AX1006" s="3">
        <v>175144</v>
      </c>
      <c r="AY1006" s="3">
        <v>25509</v>
      </c>
      <c r="AZ1006" s="3">
        <v>7362</v>
      </c>
      <c r="BA1006" s="3">
        <f t="shared" si="390"/>
        <v>6603</v>
      </c>
      <c r="BB1006" s="3">
        <f t="shared" si="376"/>
        <v>4563</v>
      </c>
      <c r="BC1006" s="3">
        <f t="shared" si="377"/>
        <v>4887</v>
      </c>
      <c r="BD1006" s="3">
        <f t="shared" si="378"/>
        <v>6603</v>
      </c>
      <c r="BE1006" s="3">
        <f t="shared" si="379"/>
        <v>1856589.6969000001</v>
      </c>
      <c r="BF1006" s="3">
        <f t="shared" si="391"/>
        <v>1790550.6969000001</v>
      </c>
      <c r="BG1006" s="2">
        <f t="shared" si="380"/>
        <v>379.39851527055845</v>
      </c>
      <c r="BH1006" s="6">
        <f t="shared" si="381"/>
        <v>1.4999999999999999E-2</v>
      </c>
      <c r="BI1006" s="3">
        <f t="shared" si="392"/>
        <v>942514.3196929947</v>
      </c>
      <c r="BJ1006" s="3">
        <f t="shared" si="382"/>
        <v>195010836.84906703</v>
      </c>
      <c r="BK1006" s="3">
        <f t="shared" si="393"/>
        <v>178876188.15093297</v>
      </c>
      <c r="BL1006" s="3">
        <f t="shared" si="394"/>
        <v>1617471.9407505521</v>
      </c>
      <c r="BM1006" s="3">
        <f t="shared" si="383"/>
        <v>4647.79905106362</v>
      </c>
      <c r="BN1006" s="3">
        <f t="shared" si="384"/>
        <v>25509</v>
      </c>
      <c r="BO1006" s="3">
        <f t="shared" si="395"/>
        <v>13622.331247615839</v>
      </c>
      <c r="BP1006" s="3">
        <f t="shared" si="396"/>
        <v>1591962.9407505521</v>
      </c>
      <c r="BQ1006" s="3">
        <f t="shared" si="385"/>
        <v>121217825.62894343</v>
      </c>
      <c r="BR1006" s="3">
        <f t="shared" si="397"/>
        <v>252669199.37105656</v>
      </c>
      <c r="BS1006" s="3">
        <f t="shared" si="398"/>
        <v>289034.80644133483</v>
      </c>
      <c r="BT1006" s="3">
        <f t="shared" si="386"/>
        <v>365.48428098033088</v>
      </c>
      <c r="BU1006" s="3">
        <f t="shared" si="387"/>
        <v>7362</v>
      </c>
      <c r="BV1006" s="3">
        <f t="shared" si="388"/>
        <v>2434.2480238682606</v>
      </c>
      <c r="BW1006" s="3">
        <f t="shared" si="399"/>
        <v>279238.55841746653</v>
      </c>
      <c r="BX1006" s="3">
        <f t="shared" si="389"/>
        <v>1871201.4991680186</v>
      </c>
      <c r="BY1006" s="3">
        <f t="shared" si="400"/>
        <v>0</v>
      </c>
    </row>
    <row r="1007" spans="1:77" x14ac:dyDescent="0.25">
      <c r="A1007">
        <v>1909</v>
      </c>
      <c r="B1007" t="s">
        <v>1060</v>
      </c>
      <c r="C1007" s="37">
        <v>42779.493055555555</v>
      </c>
      <c r="D1007" s="5" t="s">
        <v>75</v>
      </c>
      <c r="E1007" s="2">
        <v>302.94</v>
      </c>
      <c r="F1007" s="2">
        <v>53.298999999999999</v>
      </c>
      <c r="G1007" s="2">
        <v>0.20799999999999999</v>
      </c>
      <c r="H1007" s="2">
        <v>0</v>
      </c>
      <c r="I1007" s="2">
        <v>0</v>
      </c>
      <c r="J1007" s="2">
        <v>0</v>
      </c>
      <c r="K1007" s="2">
        <v>0</v>
      </c>
      <c r="L1007" s="2">
        <v>40.1</v>
      </c>
      <c r="M1007" s="2">
        <v>16.507999999999999</v>
      </c>
      <c r="N1007" s="2">
        <v>210.85299999999901</v>
      </c>
      <c r="O1007" s="2">
        <v>0</v>
      </c>
      <c r="P1007" s="2">
        <v>1.006</v>
      </c>
      <c r="Q1007" s="2">
        <v>0</v>
      </c>
      <c r="R1007" s="3">
        <v>29157</v>
      </c>
      <c r="S1007" s="3">
        <v>0</v>
      </c>
      <c r="T1007" s="3">
        <v>-1166</v>
      </c>
      <c r="U1007" s="3">
        <v>-46</v>
      </c>
      <c r="V1007" s="3">
        <v>25110</v>
      </c>
      <c r="W1007" s="3">
        <v>51769</v>
      </c>
      <c r="X1007" s="3">
        <v>699</v>
      </c>
      <c r="Y1007" s="4">
        <v>1</v>
      </c>
      <c r="Z1007" s="4">
        <v>1.03</v>
      </c>
      <c r="AA1007" s="5" t="s">
        <v>75</v>
      </c>
      <c r="AB1007" s="3">
        <v>109127</v>
      </c>
      <c r="AC1007" s="3">
        <v>1276628</v>
      </c>
      <c r="AD1007" s="2">
        <v>509.08846879999999</v>
      </c>
      <c r="AE1007" s="3">
        <v>46328181</v>
      </c>
      <c r="AF1007" s="3">
        <v>1255783</v>
      </c>
      <c r="AG1007" s="3">
        <v>138136</v>
      </c>
      <c r="AH1007" s="3">
        <v>1469266</v>
      </c>
      <c r="AI1007" s="4">
        <v>1.17</v>
      </c>
      <c r="AJ1007" s="3">
        <v>103747742</v>
      </c>
      <c r="AK1007" s="3">
        <v>147690</v>
      </c>
      <c r="AL1007" s="3">
        <v>0</v>
      </c>
      <c r="AM1007" s="3">
        <v>0</v>
      </c>
      <c r="AN1007" s="3">
        <v>0</v>
      </c>
      <c r="AO1007" s="3">
        <v>0</v>
      </c>
      <c r="AP1007" s="3">
        <v>0</v>
      </c>
      <c r="AQ1007" s="3">
        <v>5140</v>
      </c>
      <c r="AR1007" s="3">
        <v>5249</v>
      </c>
      <c r="AS1007" s="3">
        <v>3266521</v>
      </c>
      <c r="AT1007" s="2">
        <v>608.72900000000004</v>
      </c>
      <c r="AV1007" s="5" t="s">
        <v>1273</v>
      </c>
      <c r="BA1007" s="3">
        <f t="shared" si="390"/>
        <v>6951</v>
      </c>
      <c r="BB1007" s="3">
        <f t="shared" si="376"/>
        <v>5140</v>
      </c>
      <c r="BC1007" s="3">
        <f t="shared" si="377"/>
        <v>5249</v>
      </c>
      <c r="BD1007" s="3">
        <f t="shared" si="378"/>
        <v>6951</v>
      </c>
      <c r="BE1007" s="3">
        <f t="shared" si="379"/>
        <v>3266520.8269599979</v>
      </c>
      <c r="BF1007" s="3">
        <f t="shared" si="391"/>
        <v>3161650.8269599979</v>
      </c>
      <c r="BG1007" s="2">
        <f t="shared" si="380"/>
        <v>608.72055009342932</v>
      </c>
      <c r="BH1007" s="6">
        <f t="shared" si="381"/>
        <v>1.4999999999999999E-2</v>
      </c>
      <c r="BI1007" s="3">
        <f t="shared" si="392"/>
        <v>1509266.6933681846</v>
      </c>
      <c r="BJ1007" s="3">
        <f t="shared" si="382"/>
        <v>312882362.74802268</v>
      </c>
      <c r="BK1007" s="3">
        <f t="shared" si="393"/>
        <v>0</v>
      </c>
      <c r="BL1007" s="3">
        <f t="shared" si="394"/>
        <v>0</v>
      </c>
      <c r="BM1007" s="3">
        <f t="shared" si="383"/>
        <v>0</v>
      </c>
      <c r="BN1007" s="3">
        <f t="shared" si="384"/>
        <v>0</v>
      </c>
      <c r="BO1007" s="3">
        <f t="shared" si="395"/>
        <v>0</v>
      </c>
      <c r="BP1007" s="3">
        <f t="shared" si="396"/>
        <v>0</v>
      </c>
      <c r="BQ1007" s="3">
        <f t="shared" si="385"/>
        <v>194486215.75485066</v>
      </c>
      <c r="BR1007" s="3">
        <f t="shared" si="397"/>
        <v>0</v>
      </c>
      <c r="BS1007" s="3">
        <f t="shared" si="398"/>
        <v>0</v>
      </c>
      <c r="BT1007" s="3">
        <f t="shared" si="386"/>
        <v>0</v>
      </c>
      <c r="BU1007" s="3">
        <f t="shared" si="387"/>
        <v>0</v>
      </c>
      <c r="BV1007" s="3">
        <f t="shared" si="388"/>
        <v>0</v>
      </c>
      <c r="BW1007" s="3">
        <f t="shared" si="399"/>
        <v>0</v>
      </c>
      <c r="BX1007" s="3">
        <f t="shared" si="389"/>
        <v>0</v>
      </c>
      <c r="BY1007" s="3">
        <f t="shared" si="400"/>
        <v>2229043.406959998</v>
      </c>
    </row>
    <row r="1008" spans="1:77" x14ac:dyDescent="0.25">
      <c r="A1008">
        <v>11904</v>
      </c>
      <c r="B1008" t="s">
        <v>1061</v>
      </c>
      <c r="C1008" s="37">
        <v>42779.493055555555</v>
      </c>
      <c r="D1008" s="5" t="s">
        <v>75</v>
      </c>
      <c r="E1008" s="2">
        <v>1543.9380000000001</v>
      </c>
      <c r="F1008" s="2">
        <v>96.965999999999994</v>
      </c>
      <c r="G1008" s="2">
        <v>49.228999999999999</v>
      </c>
      <c r="H1008" s="2">
        <v>0</v>
      </c>
      <c r="I1008" s="2">
        <v>0</v>
      </c>
      <c r="J1008" s="2">
        <v>0</v>
      </c>
      <c r="K1008" s="2">
        <v>0</v>
      </c>
      <c r="L1008" s="2">
        <v>97.635999999999996</v>
      </c>
      <c r="M1008" s="2">
        <v>83.603999999999999</v>
      </c>
      <c r="N1008" s="2">
        <v>1071</v>
      </c>
      <c r="O1008" s="2">
        <v>0.19699999999999901</v>
      </c>
      <c r="P1008" s="2">
        <v>72.319000000000003</v>
      </c>
      <c r="Q1008" s="2">
        <v>0</v>
      </c>
      <c r="R1008" s="3">
        <v>142560</v>
      </c>
      <c r="S1008" s="3">
        <v>0</v>
      </c>
      <c r="T1008" s="3">
        <v>-6905</v>
      </c>
      <c r="U1008" s="3">
        <v>-267</v>
      </c>
      <c r="V1008" s="3">
        <v>0</v>
      </c>
      <c r="W1008" s="3">
        <v>223078</v>
      </c>
      <c r="X1008" s="3">
        <v>42675</v>
      </c>
      <c r="Y1008" s="4">
        <v>1</v>
      </c>
      <c r="Z1008" s="4">
        <v>1.08</v>
      </c>
      <c r="AA1008" s="5" t="s">
        <v>75</v>
      </c>
      <c r="AB1008" s="3">
        <v>181010</v>
      </c>
      <c r="AC1008" s="3">
        <v>4584911</v>
      </c>
      <c r="AD1008" s="2">
        <v>1953.1669179</v>
      </c>
      <c r="AE1008" s="3">
        <v>170337859</v>
      </c>
      <c r="AF1008" s="3">
        <v>6769181</v>
      </c>
      <c r="AG1008" s="3">
        <v>744610</v>
      </c>
      <c r="AH1008" s="3">
        <v>7919942</v>
      </c>
      <c r="AI1008" s="4">
        <v>1.17</v>
      </c>
      <c r="AJ1008" s="3">
        <v>614436288</v>
      </c>
      <c r="AK1008" s="3">
        <v>646244</v>
      </c>
      <c r="AL1008" s="3">
        <v>0</v>
      </c>
      <c r="AM1008" s="3">
        <v>0</v>
      </c>
      <c r="AN1008" s="3">
        <v>0</v>
      </c>
      <c r="AO1008" s="3">
        <v>0</v>
      </c>
      <c r="AP1008" s="3">
        <v>0</v>
      </c>
      <c r="AQ1008" s="3">
        <v>5140</v>
      </c>
      <c r="AR1008" s="3">
        <v>5432</v>
      </c>
      <c r="AS1008" s="3">
        <v>12507465</v>
      </c>
      <c r="AT1008" s="2">
        <v>2300.09</v>
      </c>
      <c r="AV1008" s="5" t="s">
        <v>1299</v>
      </c>
      <c r="BA1008" s="3">
        <f t="shared" si="390"/>
        <v>5901</v>
      </c>
      <c r="BB1008" s="3">
        <f t="shared" si="376"/>
        <v>5140</v>
      </c>
      <c r="BC1008" s="3">
        <f t="shared" si="377"/>
        <v>5432</v>
      </c>
      <c r="BD1008" s="3">
        <f t="shared" si="378"/>
        <v>5901</v>
      </c>
      <c r="BE1008" s="3">
        <f t="shared" si="379"/>
        <v>12507466.338650001</v>
      </c>
      <c r="BF1008" s="3">
        <f t="shared" si="391"/>
        <v>12148733.338650001</v>
      </c>
      <c r="BG1008" s="2">
        <f t="shared" si="380"/>
        <v>2300.0394129364504</v>
      </c>
      <c r="BH1008" s="6">
        <f t="shared" si="381"/>
        <v>1.4999999999999999E-2</v>
      </c>
      <c r="BI1008" s="3">
        <f t="shared" si="392"/>
        <v>4966080.2916316548</v>
      </c>
      <c r="BJ1008" s="3">
        <f t="shared" si="382"/>
        <v>1182220258.2493355</v>
      </c>
      <c r="BK1008" s="3">
        <f t="shared" si="393"/>
        <v>0</v>
      </c>
      <c r="BL1008" s="3">
        <f t="shared" si="394"/>
        <v>0</v>
      </c>
      <c r="BM1008" s="3">
        <f t="shared" si="383"/>
        <v>0</v>
      </c>
      <c r="BN1008" s="3">
        <f t="shared" si="384"/>
        <v>0</v>
      </c>
      <c r="BO1008" s="3">
        <f t="shared" si="395"/>
        <v>0</v>
      </c>
      <c r="BP1008" s="3">
        <f t="shared" si="396"/>
        <v>0</v>
      </c>
      <c r="BQ1008" s="3">
        <f t="shared" si="385"/>
        <v>734862592.43319595</v>
      </c>
      <c r="BR1008" s="3">
        <f t="shared" si="397"/>
        <v>0</v>
      </c>
      <c r="BS1008" s="3">
        <f t="shared" si="398"/>
        <v>0</v>
      </c>
      <c r="BT1008" s="3">
        <f t="shared" si="386"/>
        <v>0</v>
      </c>
      <c r="BU1008" s="3">
        <f t="shared" si="387"/>
        <v>0</v>
      </c>
      <c r="BV1008" s="3">
        <f t="shared" si="388"/>
        <v>0</v>
      </c>
      <c r="BW1008" s="3">
        <f t="shared" si="399"/>
        <v>0</v>
      </c>
      <c r="BX1008" s="3">
        <f t="shared" si="389"/>
        <v>0</v>
      </c>
      <c r="BY1008" s="3">
        <f t="shared" si="400"/>
        <v>6363103.4586500013</v>
      </c>
    </row>
    <row r="1009" spans="1:77" x14ac:dyDescent="0.25">
      <c r="A1009">
        <v>110906</v>
      </c>
      <c r="B1009" t="s">
        <v>1062</v>
      </c>
      <c r="C1009" s="37">
        <v>42779.493055555555</v>
      </c>
      <c r="D1009" s="5" t="s">
        <v>75</v>
      </c>
      <c r="E1009" s="2">
        <v>333.01299999999998</v>
      </c>
      <c r="F1009" s="2">
        <v>47.661000000000001</v>
      </c>
      <c r="G1009" s="2">
        <v>10.093999999999999</v>
      </c>
      <c r="H1009" s="2">
        <v>0</v>
      </c>
      <c r="I1009" s="2">
        <v>0</v>
      </c>
      <c r="J1009" s="2">
        <v>0</v>
      </c>
      <c r="K1009" s="2">
        <v>0</v>
      </c>
      <c r="L1009" s="2">
        <v>31.94</v>
      </c>
      <c r="M1009" s="2">
        <v>12</v>
      </c>
      <c r="N1009" s="2">
        <v>252</v>
      </c>
      <c r="O1009" s="2">
        <v>0</v>
      </c>
      <c r="P1009" s="2">
        <v>10.5</v>
      </c>
      <c r="Q1009" s="2">
        <v>0</v>
      </c>
      <c r="R1009" s="3">
        <v>30250</v>
      </c>
      <c r="S1009" s="3">
        <v>0</v>
      </c>
      <c r="T1009" s="3">
        <v>-1287</v>
      </c>
      <c r="U1009" s="3">
        <v>-50</v>
      </c>
      <c r="V1009" s="3">
        <v>0</v>
      </c>
      <c r="W1009" s="3">
        <v>40675</v>
      </c>
      <c r="X1009" s="3">
        <v>7308</v>
      </c>
      <c r="Y1009" s="4">
        <v>1</v>
      </c>
      <c r="Z1009" s="4">
        <v>1.04</v>
      </c>
      <c r="AA1009" s="5" t="s">
        <v>75</v>
      </c>
      <c r="AB1009" s="3">
        <v>369801</v>
      </c>
      <c r="AC1009" s="3">
        <v>1171099</v>
      </c>
      <c r="AD1009" s="2">
        <v>476.08311450000002</v>
      </c>
      <c r="AE1009" s="3">
        <v>91529031</v>
      </c>
      <c r="AF1009" s="3">
        <v>1199452</v>
      </c>
      <c r="AG1009" s="3">
        <v>131940</v>
      </c>
      <c r="AH1009" s="3">
        <v>1403359</v>
      </c>
      <c r="AI1009" s="4">
        <v>1.17</v>
      </c>
      <c r="AJ1009" s="3">
        <v>114454963</v>
      </c>
      <c r="AK1009" s="3">
        <v>158750</v>
      </c>
      <c r="AL1009" s="3">
        <v>0</v>
      </c>
      <c r="AM1009" s="3">
        <v>0</v>
      </c>
      <c r="AN1009" s="3">
        <v>0</v>
      </c>
      <c r="AO1009" s="3">
        <v>0</v>
      </c>
      <c r="AP1009" s="3">
        <v>0</v>
      </c>
      <c r="AQ1009" s="3">
        <v>5140</v>
      </c>
      <c r="AR1009" s="3">
        <v>5286</v>
      </c>
      <c r="AS1009" s="3">
        <v>3464581</v>
      </c>
      <c r="AT1009" s="2">
        <v>651.38300000000004</v>
      </c>
      <c r="AV1009" s="5" t="s">
        <v>1634</v>
      </c>
      <c r="BA1009" s="3">
        <f t="shared" si="390"/>
        <v>6960</v>
      </c>
      <c r="BB1009" s="3">
        <f t="shared" si="376"/>
        <v>5140</v>
      </c>
      <c r="BC1009" s="3">
        <f t="shared" si="377"/>
        <v>5286</v>
      </c>
      <c r="BD1009" s="3">
        <f t="shared" si="378"/>
        <v>6960</v>
      </c>
      <c r="BE1009" s="3">
        <f t="shared" si="379"/>
        <v>3464581.344</v>
      </c>
      <c r="BF1009" s="3">
        <f t="shared" si="391"/>
        <v>3394943.344</v>
      </c>
      <c r="BG1009" s="2">
        <f t="shared" si="380"/>
        <v>651.37333814274837</v>
      </c>
      <c r="BH1009" s="6">
        <f t="shared" si="381"/>
        <v>1.4999999999999999E-2</v>
      </c>
      <c r="BI1009" s="3">
        <f t="shared" si="392"/>
        <v>1949497.7957620588</v>
      </c>
      <c r="BJ1009" s="3">
        <f t="shared" si="382"/>
        <v>334805895.80537266</v>
      </c>
      <c r="BK1009" s="3">
        <f t="shared" si="393"/>
        <v>0</v>
      </c>
      <c r="BL1009" s="3">
        <f t="shared" si="394"/>
        <v>0</v>
      </c>
      <c r="BM1009" s="3">
        <f t="shared" si="383"/>
        <v>0</v>
      </c>
      <c r="BN1009" s="3">
        <f t="shared" si="384"/>
        <v>0</v>
      </c>
      <c r="BO1009" s="3">
        <f t="shared" si="395"/>
        <v>0</v>
      </c>
      <c r="BP1009" s="3">
        <f t="shared" si="396"/>
        <v>0</v>
      </c>
      <c r="BQ1009" s="3">
        <f t="shared" si="385"/>
        <v>208113781.5366081</v>
      </c>
      <c r="BR1009" s="3">
        <f t="shared" si="397"/>
        <v>0</v>
      </c>
      <c r="BS1009" s="3">
        <f t="shared" si="398"/>
        <v>0</v>
      </c>
      <c r="BT1009" s="3">
        <f t="shared" si="386"/>
        <v>0</v>
      </c>
      <c r="BU1009" s="3">
        <f t="shared" si="387"/>
        <v>0</v>
      </c>
      <c r="BV1009" s="3">
        <f t="shared" si="388"/>
        <v>0</v>
      </c>
      <c r="BW1009" s="3">
        <f t="shared" si="399"/>
        <v>0</v>
      </c>
      <c r="BX1009" s="3">
        <f t="shared" si="389"/>
        <v>0</v>
      </c>
      <c r="BY1009" s="3">
        <f t="shared" si="400"/>
        <v>2320031.7140000002</v>
      </c>
    </row>
    <row r="1010" spans="1:77" x14ac:dyDescent="0.25">
      <c r="A1010">
        <v>26903</v>
      </c>
      <c r="B1010" t="s">
        <v>1063</v>
      </c>
      <c r="C1010" s="37">
        <v>42779.493055555555</v>
      </c>
      <c r="D1010" s="5" t="s">
        <v>75</v>
      </c>
      <c r="E1010" s="2">
        <v>471.66</v>
      </c>
      <c r="F1010" s="2">
        <v>44.42</v>
      </c>
      <c r="G1010" s="2">
        <v>13</v>
      </c>
      <c r="H1010" s="2">
        <v>0</v>
      </c>
      <c r="I1010" s="2">
        <v>0</v>
      </c>
      <c r="J1010" s="2">
        <v>0</v>
      </c>
      <c r="K1010" s="2">
        <v>0</v>
      </c>
      <c r="L1010" s="2">
        <v>24</v>
      </c>
      <c r="M1010" s="2">
        <v>25.5</v>
      </c>
      <c r="N1010" s="2">
        <v>370</v>
      </c>
      <c r="O1010" s="2">
        <v>0</v>
      </c>
      <c r="P1010" s="2">
        <v>16.5</v>
      </c>
      <c r="Q1010" s="2">
        <v>0</v>
      </c>
      <c r="R1010" s="3">
        <v>41250</v>
      </c>
      <c r="S1010" s="3">
        <v>0</v>
      </c>
      <c r="T1010" s="3">
        <v>-3236</v>
      </c>
      <c r="U1010" s="3">
        <v>-126</v>
      </c>
      <c r="V1010" s="3">
        <v>0</v>
      </c>
      <c r="W1010" s="3">
        <v>61663</v>
      </c>
      <c r="X1010" s="3">
        <v>11567</v>
      </c>
      <c r="Y1010" s="4">
        <v>1</v>
      </c>
      <c r="Z1010" s="4">
        <v>1.0900000000000001</v>
      </c>
      <c r="AA1010" s="5" t="s">
        <v>75</v>
      </c>
      <c r="AB1010" s="3">
        <v>556766</v>
      </c>
      <c r="AC1010" s="3">
        <v>1816351</v>
      </c>
      <c r="AD1010" s="2">
        <v>763.54953509999996</v>
      </c>
      <c r="AE1010" s="3">
        <v>111565426</v>
      </c>
      <c r="AF1010" s="3">
        <v>2913941</v>
      </c>
      <c r="AG1010" s="3">
        <v>320534</v>
      </c>
      <c r="AH1010" s="3">
        <v>3409311</v>
      </c>
      <c r="AI1010" s="4">
        <v>1.17</v>
      </c>
      <c r="AJ1010" s="3">
        <v>287889446</v>
      </c>
      <c r="AK1010" s="3">
        <v>182042</v>
      </c>
      <c r="AL1010" s="3">
        <v>0</v>
      </c>
      <c r="AM1010" s="3">
        <v>0</v>
      </c>
      <c r="AN1010" s="3">
        <v>0</v>
      </c>
      <c r="AO1010" s="3">
        <v>0</v>
      </c>
      <c r="AP1010" s="3">
        <v>0</v>
      </c>
      <c r="AQ1010" s="3">
        <v>5140</v>
      </c>
      <c r="AR1010" s="3">
        <v>5468</v>
      </c>
      <c r="AS1010" s="3">
        <v>4596397</v>
      </c>
      <c r="AT1010" s="2">
        <v>848.63300000000004</v>
      </c>
      <c r="AU1010" s="2">
        <v>848.63300000000004</v>
      </c>
      <c r="AV1010" s="5" t="s">
        <v>1364</v>
      </c>
      <c r="AW1010" s="3">
        <v>0</v>
      </c>
      <c r="AX1010" s="3">
        <v>18651</v>
      </c>
      <c r="AY1010" s="3">
        <v>0</v>
      </c>
      <c r="AZ1010" s="3">
        <v>0</v>
      </c>
      <c r="BA1010" s="3">
        <f t="shared" si="390"/>
        <v>7010</v>
      </c>
      <c r="BB1010" s="3">
        <f t="shared" si="376"/>
        <v>5140</v>
      </c>
      <c r="BC1010" s="3">
        <f t="shared" si="377"/>
        <v>5468</v>
      </c>
      <c r="BD1010" s="3">
        <f t="shared" si="378"/>
        <v>7010</v>
      </c>
      <c r="BE1010" s="3">
        <f t="shared" si="379"/>
        <v>4596395.8999999994</v>
      </c>
      <c r="BF1010" s="3">
        <f t="shared" si="391"/>
        <v>4496718.8999999994</v>
      </c>
      <c r="BG1010" s="2">
        <f t="shared" si="380"/>
        <v>848.60899373503833</v>
      </c>
      <c r="BH1010" s="6">
        <f t="shared" si="381"/>
        <v>1.4999999999999999E-2</v>
      </c>
      <c r="BI1010" s="3">
        <f t="shared" si="392"/>
        <v>2455440.359440851</v>
      </c>
      <c r="BJ1010" s="3">
        <f t="shared" si="382"/>
        <v>436185022.77980971</v>
      </c>
      <c r="BK1010" s="3">
        <f t="shared" si="393"/>
        <v>0</v>
      </c>
      <c r="BL1010" s="3">
        <f t="shared" si="394"/>
        <v>0</v>
      </c>
      <c r="BM1010" s="3">
        <f t="shared" si="383"/>
        <v>0</v>
      </c>
      <c r="BN1010" s="3">
        <f t="shared" si="384"/>
        <v>0</v>
      </c>
      <c r="BO1010" s="3">
        <f t="shared" si="395"/>
        <v>0</v>
      </c>
      <c r="BP1010" s="3">
        <f t="shared" si="396"/>
        <v>0</v>
      </c>
      <c r="BQ1010" s="3">
        <f t="shared" si="385"/>
        <v>271130573.49834472</v>
      </c>
      <c r="BR1010" s="3">
        <f t="shared" si="397"/>
        <v>16758872.501655281</v>
      </c>
      <c r="BS1010" s="3">
        <f t="shared" si="398"/>
        <v>18659.205862119634</v>
      </c>
      <c r="BT1010" s="3">
        <f t="shared" si="386"/>
        <v>355.72895923388586</v>
      </c>
      <c r="BU1010" s="3">
        <f t="shared" si="387"/>
        <v>0</v>
      </c>
      <c r="BV1010" s="3">
        <f t="shared" si="388"/>
        <v>0</v>
      </c>
      <c r="BW1010" s="3">
        <f t="shared" si="399"/>
        <v>18659.205862119634</v>
      </c>
      <c r="BX1010" s="3">
        <f t="shared" si="389"/>
        <v>18659.205862119634</v>
      </c>
      <c r="BY1010" s="3">
        <f t="shared" si="400"/>
        <v>1717501.4399999995</v>
      </c>
    </row>
    <row r="1011" spans="1:77" x14ac:dyDescent="0.25">
      <c r="A1011">
        <v>208902</v>
      </c>
      <c r="B1011" t="s">
        <v>1064</v>
      </c>
      <c r="C1011" s="37">
        <v>42779.493055555555</v>
      </c>
      <c r="D1011" s="5" t="s">
        <v>75</v>
      </c>
      <c r="E1011" s="2">
        <v>2435.4059999999999</v>
      </c>
      <c r="F1011" s="2">
        <v>174.453</v>
      </c>
      <c r="G1011" s="2">
        <v>72</v>
      </c>
      <c r="H1011" s="2">
        <v>0</v>
      </c>
      <c r="I1011" s="2">
        <v>0</v>
      </c>
      <c r="J1011" s="2">
        <v>0</v>
      </c>
      <c r="K1011" s="2">
        <v>0</v>
      </c>
      <c r="L1011" s="2">
        <v>153.69300000000001</v>
      </c>
      <c r="M1011" s="2">
        <v>132.25</v>
      </c>
      <c r="N1011" s="2">
        <v>1600</v>
      </c>
      <c r="O1011" s="2">
        <v>1.45</v>
      </c>
      <c r="P1011" s="2">
        <v>210</v>
      </c>
      <c r="Q1011" s="2">
        <v>0</v>
      </c>
      <c r="R1011" s="3">
        <v>185625</v>
      </c>
      <c r="S1011" s="3">
        <v>0</v>
      </c>
      <c r="T1011" s="3">
        <v>0</v>
      </c>
      <c r="U1011" s="3">
        <v>0</v>
      </c>
      <c r="V1011" s="3">
        <v>147420</v>
      </c>
      <c r="W1011" s="3">
        <v>151190</v>
      </c>
      <c r="X1011" s="3">
        <v>123018</v>
      </c>
      <c r="Y1011" s="4">
        <v>1</v>
      </c>
      <c r="Z1011" s="4">
        <v>1.1000000000000001</v>
      </c>
      <c r="AA1011" s="5" t="s">
        <v>76</v>
      </c>
      <c r="AB1011" s="3">
        <v>2934028</v>
      </c>
      <c r="AC1011" s="3">
        <v>9522241</v>
      </c>
      <c r="AD1011" s="2">
        <v>4083.7920331</v>
      </c>
      <c r="AE1011" s="3">
        <v>731572850</v>
      </c>
      <c r="AF1011" s="3">
        <v>27984556</v>
      </c>
      <c r="AG1011" s="3">
        <v>0</v>
      </c>
      <c r="AH1011" s="3">
        <v>29103938</v>
      </c>
      <c r="AI1011" s="4">
        <v>1.04</v>
      </c>
      <c r="AJ1011" s="3">
        <v>2671461055</v>
      </c>
      <c r="AK1011" s="3">
        <v>1019228</v>
      </c>
      <c r="AL1011" s="3">
        <v>0</v>
      </c>
      <c r="AM1011" s="3">
        <v>0</v>
      </c>
      <c r="AN1011" s="3">
        <v>495000</v>
      </c>
      <c r="AO1011" s="3">
        <v>0</v>
      </c>
      <c r="AP1011" s="3">
        <v>0</v>
      </c>
      <c r="AQ1011" s="3">
        <v>5140</v>
      </c>
      <c r="AR1011" s="3">
        <v>5505</v>
      </c>
      <c r="AS1011" s="3">
        <v>19563208</v>
      </c>
      <c r="AT1011" s="2">
        <v>3588.808</v>
      </c>
      <c r="AU1011" s="2">
        <v>3417</v>
      </c>
      <c r="AV1011" s="5" t="s">
        <v>1893</v>
      </c>
      <c r="AW1011" s="3">
        <v>6592150</v>
      </c>
      <c r="AX1011" s="3">
        <v>0</v>
      </c>
      <c r="AY1011" s="3">
        <v>142432</v>
      </c>
      <c r="AZ1011" s="3">
        <v>0</v>
      </c>
      <c r="BA1011" s="3">
        <f t="shared" si="390"/>
        <v>5858</v>
      </c>
      <c r="BB1011" s="3">
        <f t="shared" si="376"/>
        <v>5140</v>
      </c>
      <c r="BC1011" s="3">
        <f t="shared" si="377"/>
        <v>5505</v>
      </c>
      <c r="BD1011" s="3">
        <f t="shared" si="378"/>
        <v>5858</v>
      </c>
      <c r="BE1011" s="3">
        <f t="shared" si="379"/>
        <v>19563208.214899994</v>
      </c>
      <c r="BF1011" s="3">
        <f t="shared" si="391"/>
        <v>19078973.214899994</v>
      </c>
      <c r="BG1011" s="2">
        <f t="shared" si="380"/>
        <v>3588.8080145147574</v>
      </c>
      <c r="BH1011" s="6">
        <f t="shared" si="381"/>
        <v>1.4999999999999999E-2</v>
      </c>
      <c r="BI1011" s="3">
        <f t="shared" si="392"/>
        <v>9927254.4985756259</v>
      </c>
      <c r="BJ1011" s="3">
        <f t="shared" si="382"/>
        <v>1844647319.4605854</v>
      </c>
      <c r="BK1011" s="3">
        <f t="shared" si="393"/>
        <v>826813735.53941464</v>
      </c>
      <c r="BL1011" s="3">
        <f t="shared" si="394"/>
        <v>8661183.8269047644</v>
      </c>
      <c r="BM1011" s="3">
        <f t="shared" si="383"/>
        <v>5384.3426828470083</v>
      </c>
      <c r="BN1011" s="3">
        <f t="shared" si="384"/>
        <v>128686.96272986999</v>
      </c>
      <c r="BO1011" s="3">
        <f t="shared" si="395"/>
        <v>147309.48074167347</v>
      </c>
      <c r="BP1011" s="3">
        <f t="shared" si="396"/>
        <v>8385076.864174895</v>
      </c>
      <c r="BQ1011" s="3">
        <f t="shared" si="385"/>
        <v>1146624160.637465</v>
      </c>
      <c r="BR1011" s="3">
        <f t="shared" si="397"/>
        <v>1524836894.362535</v>
      </c>
      <c r="BS1011" s="3">
        <f t="shared" si="398"/>
        <v>0</v>
      </c>
      <c r="BT1011" s="3">
        <f t="shared" si="386"/>
        <v>0</v>
      </c>
      <c r="BU1011" s="3">
        <f t="shared" si="387"/>
        <v>0</v>
      </c>
      <c r="BV1011" s="3">
        <f t="shared" si="388"/>
        <v>0</v>
      </c>
      <c r="BW1011" s="3">
        <f t="shared" si="399"/>
        <v>0</v>
      </c>
      <c r="BX1011" s="3">
        <f t="shared" si="389"/>
        <v>8385076.864174895</v>
      </c>
      <c r="BY1011" s="3">
        <f t="shared" si="400"/>
        <v>0</v>
      </c>
    </row>
    <row r="1012" spans="1:77" x14ac:dyDescent="0.25">
      <c r="A1012">
        <v>71909</v>
      </c>
      <c r="B1012" t="s">
        <v>1065</v>
      </c>
      <c r="C1012" s="37">
        <v>42779.493055555555</v>
      </c>
      <c r="D1012" s="5" t="s">
        <v>75</v>
      </c>
      <c r="E1012" s="2">
        <v>38654.873999999902</v>
      </c>
      <c r="F1012" s="2">
        <v>2466.587</v>
      </c>
      <c r="G1012" s="2">
        <v>1095.4079999999999</v>
      </c>
      <c r="H1012" s="2">
        <v>7.3849999999999998</v>
      </c>
      <c r="I1012" s="2">
        <v>0</v>
      </c>
      <c r="J1012" s="2">
        <v>0</v>
      </c>
      <c r="K1012" s="2">
        <v>0</v>
      </c>
      <c r="L1012" s="2">
        <v>3433.04</v>
      </c>
      <c r="M1012" s="2">
        <v>2143.875</v>
      </c>
      <c r="N1012" s="2">
        <v>33015</v>
      </c>
      <c r="O1012" s="2">
        <v>6.7149999999999999</v>
      </c>
      <c r="P1012" s="2">
        <v>7606</v>
      </c>
      <c r="Q1012" s="2">
        <v>0</v>
      </c>
      <c r="R1012" s="3">
        <v>3675375</v>
      </c>
      <c r="S1012" s="3">
        <v>0</v>
      </c>
      <c r="T1012" s="3">
        <v>-96202</v>
      </c>
      <c r="U1012" s="3">
        <v>-3718</v>
      </c>
      <c r="V1012" s="3">
        <v>28911</v>
      </c>
      <c r="W1012" s="3">
        <v>2588281</v>
      </c>
      <c r="X1012" s="3">
        <v>3962726</v>
      </c>
      <c r="Y1012" s="4">
        <v>0.91610000000000003</v>
      </c>
      <c r="Z1012" s="4">
        <v>1.1499999999999999</v>
      </c>
      <c r="AA1012" s="5" t="s">
        <v>75</v>
      </c>
      <c r="AB1012" s="3">
        <v>602950</v>
      </c>
      <c r="AC1012" s="3">
        <v>47450624</v>
      </c>
      <c r="AD1012" s="2">
        <v>19669.772319200001</v>
      </c>
      <c r="AE1012" s="3">
        <v>959473598</v>
      </c>
      <c r="AF1012" s="3">
        <v>81240811</v>
      </c>
      <c r="AG1012" s="3">
        <v>0</v>
      </c>
      <c r="AH1012" s="3">
        <v>86561681</v>
      </c>
      <c r="AI1012" s="4">
        <v>0.97609999999999997</v>
      </c>
      <c r="AJ1012" s="3">
        <v>8561192056</v>
      </c>
      <c r="AK1012" s="3">
        <v>16577183</v>
      </c>
      <c r="AL1012" s="3">
        <v>0</v>
      </c>
      <c r="AM1012" s="3">
        <v>0</v>
      </c>
      <c r="AN1012" s="3">
        <v>0</v>
      </c>
      <c r="AO1012" s="3">
        <v>0</v>
      </c>
      <c r="AP1012" s="3">
        <v>0</v>
      </c>
      <c r="AQ1012" s="3">
        <v>4709</v>
      </c>
      <c r="AR1012" s="3">
        <v>5210</v>
      </c>
      <c r="AS1012" s="3">
        <v>290802452</v>
      </c>
      <c r="AT1012" s="2">
        <v>57535.150999999998</v>
      </c>
      <c r="AV1012" s="5" t="s">
        <v>1502</v>
      </c>
      <c r="AX1012" s="3">
        <v>0</v>
      </c>
      <c r="AZ1012" s="3">
        <v>0</v>
      </c>
      <c r="BA1012" s="3">
        <f t="shared" si="390"/>
        <v>5210</v>
      </c>
      <c r="BB1012" s="3">
        <f t="shared" si="376"/>
        <v>4709</v>
      </c>
      <c r="BC1012" s="3">
        <f t="shared" si="377"/>
        <v>5210</v>
      </c>
      <c r="BD1012" s="3">
        <f t="shared" si="378"/>
        <v>5210</v>
      </c>
      <c r="BE1012" s="3">
        <f t="shared" si="379"/>
        <v>290802453.15949947</v>
      </c>
      <c r="BF1012" s="3">
        <f t="shared" si="391"/>
        <v>284606088.15949947</v>
      </c>
      <c r="BG1012" s="2">
        <f t="shared" si="380"/>
        <v>57532.820691176064</v>
      </c>
      <c r="BH1012" s="6">
        <f t="shared" si="381"/>
        <v>1.4999999999999999E-2</v>
      </c>
      <c r="BI1012" s="3">
        <f t="shared" si="392"/>
        <v>123976434.5837445</v>
      </c>
      <c r="BJ1012" s="3">
        <f t="shared" si="382"/>
        <v>29571869835.264496</v>
      </c>
      <c r="BK1012" s="3">
        <f t="shared" si="393"/>
        <v>0</v>
      </c>
      <c r="BL1012" s="3">
        <f t="shared" si="394"/>
        <v>0</v>
      </c>
      <c r="BM1012" s="3">
        <f t="shared" si="383"/>
        <v>0</v>
      </c>
      <c r="BN1012" s="3">
        <f t="shared" si="384"/>
        <v>0</v>
      </c>
      <c r="BO1012" s="3">
        <f t="shared" si="395"/>
        <v>0</v>
      </c>
      <c r="BP1012" s="3">
        <f t="shared" si="396"/>
        <v>0</v>
      </c>
      <c r="BQ1012" s="3">
        <f t="shared" si="385"/>
        <v>18381736210.830753</v>
      </c>
      <c r="BR1012" s="3">
        <f t="shared" si="397"/>
        <v>0</v>
      </c>
      <c r="BS1012" s="3">
        <f t="shared" si="398"/>
        <v>0</v>
      </c>
      <c r="BT1012" s="3">
        <f t="shared" si="386"/>
        <v>0</v>
      </c>
      <c r="BU1012" s="3">
        <f t="shared" si="387"/>
        <v>0</v>
      </c>
      <c r="BV1012" s="3">
        <f t="shared" si="388"/>
        <v>0</v>
      </c>
      <c r="BW1012" s="3">
        <f t="shared" si="399"/>
        <v>0</v>
      </c>
      <c r="BX1012" s="3">
        <f t="shared" si="389"/>
        <v>0</v>
      </c>
      <c r="BY1012" s="3">
        <f t="shared" si="400"/>
        <v>212373372.73448348</v>
      </c>
    </row>
    <row r="1013" spans="1:77" x14ac:dyDescent="0.25">
      <c r="A1013">
        <v>15909</v>
      </c>
      <c r="B1013" t="s">
        <v>1066</v>
      </c>
      <c r="C1013" s="37">
        <v>42779.493055555555</v>
      </c>
      <c r="D1013" s="5" t="s">
        <v>75</v>
      </c>
      <c r="E1013" s="2">
        <v>3493.7420000000002</v>
      </c>
      <c r="F1013" s="2">
        <v>205.71899999999999</v>
      </c>
      <c r="G1013" s="2">
        <v>140.54300000000001</v>
      </c>
      <c r="H1013" s="2">
        <v>0</v>
      </c>
      <c r="I1013" s="2">
        <v>0</v>
      </c>
      <c r="J1013" s="2">
        <v>0</v>
      </c>
      <c r="K1013" s="2">
        <v>0</v>
      </c>
      <c r="L1013" s="2">
        <v>261.31700000000001</v>
      </c>
      <c r="M1013" s="2">
        <v>190.988</v>
      </c>
      <c r="N1013" s="2">
        <v>3506.0229999999901</v>
      </c>
      <c r="O1013" s="2">
        <v>0.89400000000000002</v>
      </c>
      <c r="P1013" s="2">
        <v>425.24599999999998</v>
      </c>
      <c r="Q1013" s="2">
        <v>0</v>
      </c>
      <c r="R1013" s="3">
        <v>287436</v>
      </c>
      <c r="S1013" s="3">
        <v>0</v>
      </c>
      <c r="T1013" s="3">
        <v>-4671</v>
      </c>
      <c r="U1013" s="3">
        <v>-181</v>
      </c>
      <c r="V1013" s="3">
        <v>0</v>
      </c>
      <c r="W1013" s="3">
        <v>654919</v>
      </c>
      <c r="X1013" s="3">
        <v>239711</v>
      </c>
      <c r="Y1013" s="4">
        <v>1</v>
      </c>
      <c r="Z1013" s="4">
        <v>1.08</v>
      </c>
      <c r="AA1013" s="5" t="s">
        <v>75</v>
      </c>
      <c r="AB1013" s="3">
        <v>58144</v>
      </c>
      <c r="AC1013" s="3">
        <v>5869803</v>
      </c>
      <c r="AD1013" s="2">
        <v>2420.7144441999999</v>
      </c>
      <c r="AE1013" s="3">
        <v>94013110</v>
      </c>
      <c r="AF1013" s="3">
        <v>6253237</v>
      </c>
      <c r="AG1013" s="3">
        <v>687856</v>
      </c>
      <c r="AH1013" s="3">
        <v>7316287</v>
      </c>
      <c r="AI1013" s="4">
        <v>1.17</v>
      </c>
      <c r="AJ1013" s="3">
        <v>415622032</v>
      </c>
      <c r="AK1013" s="3">
        <v>1417211</v>
      </c>
      <c r="AL1013" s="3">
        <v>0</v>
      </c>
      <c r="AM1013" s="3">
        <v>0</v>
      </c>
      <c r="AN1013" s="3">
        <v>0</v>
      </c>
      <c r="AO1013" s="3">
        <v>0</v>
      </c>
      <c r="AP1013" s="3">
        <v>0</v>
      </c>
      <c r="AQ1013" s="3">
        <v>5140</v>
      </c>
      <c r="AR1013" s="3">
        <v>5432</v>
      </c>
      <c r="AS1013" s="3">
        <v>28985178</v>
      </c>
      <c r="AT1013" s="2">
        <v>5310.0810000000001</v>
      </c>
      <c r="AV1013" s="5" t="s">
        <v>1322</v>
      </c>
      <c r="BA1013" s="3">
        <f t="shared" si="390"/>
        <v>5637</v>
      </c>
      <c r="BB1013" s="3">
        <f t="shared" si="376"/>
        <v>5140</v>
      </c>
      <c r="BC1013" s="3">
        <f t="shared" si="377"/>
        <v>5432</v>
      </c>
      <c r="BD1013" s="3">
        <f t="shared" si="378"/>
        <v>5637</v>
      </c>
      <c r="BE1013" s="3">
        <f t="shared" si="379"/>
        <v>28985177.506349992</v>
      </c>
      <c r="BF1013" s="3">
        <f t="shared" si="391"/>
        <v>28047493.506349992</v>
      </c>
      <c r="BG1013" s="2">
        <f t="shared" si="380"/>
        <v>5310.0466279435759</v>
      </c>
      <c r="BH1013" s="6">
        <f t="shared" si="381"/>
        <v>1.4999999999999999E-2</v>
      </c>
      <c r="BI1013" s="3">
        <f t="shared" si="392"/>
        <v>11586253.763635518</v>
      </c>
      <c r="BJ1013" s="3">
        <f t="shared" si="382"/>
        <v>2729363966.7629981</v>
      </c>
      <c r="BK1013" s="3">
        <f t="shared" si="393"/>
        <v>0</v>
      </c>
      <c r="BL1013" s="3">
        <f t="shared" si="394"/>
        <v>0</v>
      </c>
      <c r="BM1013" s="3">
        <f t="shared" si="383"/>
        <v>0</v>
      </c>
      <c r="BN1013" s="3">
        <f t="shared" si="384"/>
        <v>0</v>
      </c>
      <c r="BO1013" s="3">
        <f t="shared" si="395"/>
        <v>0</v>
      </c>
      <c r="BP1013" s="3">
        <f t="shared" si="396"/>
        <v>0</v>
      </c>
      <c r="BQ1013" s="3">
        <f t="shared" si="385"/>
        <v>1696559897.6279726</v>
      </c>
      <c r="BR1013" s="3">
        <f t="shared" si="397"/>
        <v>0</v>
      </c>
      <c r="BS1013" s="3">
        <f t="shared" si="398"/>
        <v>0</v>
      </c>
      <c r="BT1013" s="3">
        <f t="shared" si="386"/>
        <v>0</v>
      </c>
      <c r="BU1013" s="3">
        <f t="shared" si="387"/>
        <v>0</v>
      </c>
      <c r="BV1013" s="3">
        <f t="shared" si="388"/>
        <v>0</v>
      </c>
      <c r="BW1013" s="3">
        <f t="shared" si="399"/>
        <v>0</v>
      </c>
      <c r="BX1013" s="3">
        <f t="shared" si="389"/>
        <v>0</v>
      </c>
      <c r="BY1013" s="3">
        <f t="shared" si="400"/>
        <v>24828957.186349992</v>
      </c>
    </row>
    <row r="1014" spans="1:77" x14ac:dyDescent="0.25">
      <c r="A1014">
        <v>26902</v>
      </c>
      <c r="B1014" t="s">
        <v>1067</v>
      </c>
      <c r="C1014" s="37">
        <v>42779.493055555555</v>
      </c>
      <c r="D1014" s="5" t="s">
        <v>75</v>
      </c>
      <c r="E1014" s="2">
        <v>414.5</v>
      </c>
      <c r="F1014" s="2">
        <v>26.5</v>
      </c>
      <c r="G1014" s="2">
        <v>25</v>
      </c>
      <c r="H1014" s="2">
        <v>0</v>
      </c>
      <c r="I1014" s="2">
        <v>0</v>
      </c>
      <c r="J1014" s="2">
        <v>0</v>
      </c>
      <c r="K1014" s="2">
        <v>0</v>
      </c>
      <c r="L1014" s="2">
        <v>12</v>
      </c>
      <c r="M1014" s="2">
        <v>21.75</v>
      </c>
      <c r="N1014" s="2">
        <v>363</v>
      </c>
      <c r="O1014" s="2">
        <v>0</v>
      </c>
      <c r="P1014" s="2">
        <v>36</v>
      </c>
      <c r="Q1014" s="2">
        <v>0</v>
      </c>
      <c r="R1014" s="3">
        <v>32450</v>
      </c>
      <c r="S1014" s="3">
        <v>0</v>
      </c>
      <c r="T1014" s="3">
        <v>-3179</v>
      </c>
      <c r="U1014" s="3">
        <v>-123</v>
      </c>
      <c r="V1014" s="3">
        <v>0</v>
      </c>
      <c r="W1014" s="3">
        <v>55932</v>
      </c>
      <c r="X1014" s="3">
        <v>25520</v>
      </c>
      <c r="Y1014" s="4">
        <v>1</v>
      </c>
      <c r="Z1014" s="4">
        <v>1.0900000000000001</v>
      </c>
      <c r="AA1014" s="5" t="s">
        <v>75</v>
      </c>
      <c r="AB1014" s="3">
        <v>439680</v>
      </c>
      <c r="AC1014" s="3">
        <v>2586251</v>
      </c>
      <c r="AD1014" s="2">
        <v>1091.4530210999999</v>
      </c>
      <c r="AE1014" s="3">
        <v>148885801</v>
      </c>
      <c r="AF1014" s="3">
        <v>2865770</v>
      </c>
      <c r="AG1014" s="3">
        <v>0</v>
      </c>
      <c r="AH1014" s="3">
        <v>2980401</v>
      </c>
      <c r="AI1014" s="4">
        <v>1.04</v>
      </c>
      <c r="AJ1014" s="3">
        <v>282891452</v>
      </c>
      <c r="AK1014" s="3">
        <v>158206</v>
      </c>
      <c r="AL1014" s="3">
        <v>0</v>
      </c>
      <c r="AM1014" s="3">
        <v>0</v>
      </c>
      <c r="AN1014" s="3">
        <v>0</v>
      </c>
      <c r="AO1014" s="3">
        <v>0</v>
      </c>
      <c r="AP1014" s="3">
        <v>0</v>
      </c>
      <c r="AQ1014" s="3">
        <v>5140</v>
      </c>
      <c r="AR1014" s="3">
        <v>5468</v>
      </c>
      <c r="AS1014" s="3">
        <v>4079803</v>
      </c>
      <c r="AT1014" s="2">
        <v>753.87400000000002</v>
      </c>
      <c r="AU1014" s="2">
        <v>753.87400000000002</v>
      </c>
      <c r="AV1014" s="5" t="s">
        <v>1363</v>
      </c>
      <c r="AW1014" s="3">
        <v>0</v>
      </c>
      <c r="AX1014" s="3">
        <v>0</v>
      </c>
      <c r="AY1014" s="3">
        <v>0</v>
      </c>
      <c r="AZ1014" s="3">
        <v>0</v>
      </c>
      <c r="BA1014" s="3">
        <f t="shared" si="390"/>
        <v>7089</v>
      </c>
      <c r="BB1014" s="3">
        <f t="shared" si="376"/>
        <v>5140</v>
      </c>
      <c r="BC1014" s="3">
        <f t="shared" si="377"/>
        <v>5468</v>
      </c>
      <c r="BD1014" s="3">
        <f t="shared" si="378"/>
        <v>7089</v>
      </c>
      <c r="BE1014" s="3">
        <f t="shared" si="379"/>
        <v>4079802.39</v>
      </c>
      <c r="BF1014" s="3">
        <f t="shared" si="391"/>
        <v>3994599.39</v>
      </c>
      <c r="BG1014" s="2">
        <f t="shared" si="380"/>
        <v>753.85031711066017</v>
      </c>
      <c r="BH1014" s="6">
        <f t="shared" si="381"/>
        <v>1.4999999999999999E-2</v>
      </c>
      <c r="BI1014" s="3">
        <f t="shared" si="392"/>
        <v>1931759.3945765025</v>
      </c>
      <c r="BJ1014" s="3">
        <f t="shared" si="382"/>
        <v>387479062.99487931</v>
      </c>
      <c r="BK1014" s="3">
        <f t="shared" si="393"/>
        <v>0</v>
      </c>
      <c r="BL1014" s="3">
        <f t="shared" si="394"/>
        <v>0</v>
      </c>
      <c r="BM1014" s="3">
        <f t="shared" si="383"/>
        <v>0</v>
      </c>
      <c r="BN1014" s="3">
        <f t="shared" si="384"/>
        <v>0</v>
      </c>
      <c r="BO1014" s="3">
        <f t="shared" si="395"/>
        <v>0</v>
      </c>
      <c r="BP1014" s="3">
        <f t="shared" si="396"/>
        <v>0</v>
      </c>
      <c r="BQ1014" s="3">
        <f t="shared" si="385"/>
        <v>240855176.31685594</v>
      </c>
      <c r="BR1014" s="3">
        <f t="shared" si="397"/>
        <v>42036275.683144063</v>
      </c>
      <c r="BS1014" s="3">
        <f t="shared" si="398"/>
        <v>0</v>
      </c>
      <c r="BT1014" s="3">
        <f t="shared" si="386"/>
        <v>0</v>
      </c>
      <c r="BU1014" s="3">
        <f t="shared" si="387"/>
        <v>0</v>
      </c>
      <c r="BV1014" s="3">
        <f t="shared" si="388"/>
        <v>0</v>
      </c>
      <c r="BW1014" s="3">
        <f t="shared" si="399"/>
        <v>0</v>
      </c>
      <c r="BX1014" s="3">
        <f t="shared" si="389"/>
        <v>0</v>
      </c>
      <c r="BY1014" s="3">
        <f t="shared" si="400"/>
        <v>1250887.8700000001</v>
      </c>
    </row>
    <row r="1015" spans="1:77" x14ac:dyDescent="0.25">
      <c r="A1015">
        <v>218901</v>
      </c>
      <c r="B1015" t="s">
        <v>1068</v>
      </c>
      <c r="C1015" s="37">
        <v>42779.493055555555</v>
      </c>
      <c r="D1015" s="5" t="s">
        <v>75</v>
      </c>
      <c r="E1015" s="2">
        <v>773.06399999999996</v>
      </c>
      <c r="F1015" s="2">
        <v>92.396000000000001</v>
      </c>
      <c r="G1015" s="2">
        <v>7.202</v>
      </c>
      <c r="H1015" s="2">
        <v>0</v>
      </c>
      <c r="I1015" s="2">
        <v>0</v>
      </c>
      <c r="J1015" s="2">
        <v>0</v>
      </c>
      <c r="K1015" s="2">
        <v>0</v>
      </c>
      <c r="L1015" s="2">
        <v>78.224999999999994</v>
      </c>
      <c r="M1015" s="2">
        <v>23.281999999999901</v>
      </c>
      <c r="N1015" s="2">
        <v>507.274</v>
      </c>
      <c r="O1015" s="2">
        <v>0.35299999999999998</v>
      </c>
      <c r="P1015" s="2">
        <v>84.168000000000006</v>
      </c>
      <c r="Q1015" s="2">
        <v>0</v>
      </c>
      <c r="R1015" s="3">
        <v>76693</v>
      </c>
      <c r="S1015" s="3">
        <v>0</v>
      </c>
      <c r="T1015" s="3">
        <v>-6696</v>
      </c>
      <c r="U1015" s="3">
        <v>-259</v>
      </c>
      <c r="V1015" s="3">
        <v>0</v>
      </c>
      <c r="W1015" s="3">
        <v>50059</v>
      </c>
      <c r="X1015" s="3">
        <v>60845</v>
      </c>
      <c r="Y1015" s="4">
        <v>1</v>
      </c>
      <c r="Z1015" s="4">
        <v>1.08</v>
      </c>
      <c r="AA1015" s="5" t="s">
        <v>76</v>
      </c>
      <c r="AB1015" s="3">
        <v>1095493</v>
      </c>
      <c r="AC1015" s="3">
        <v>3504762</v>
      </c>
      <c r="AD1015" s="2">
        <v>1465.8215815999999</v>
      </c>
      <c r="AE1015" s="3">
        <v>408403721</v>
      </c>
      <c r="AF1015" s="3">
        <v>6147102</v>
      </c>
      <c r="AG1015" s="3">
        <v>0</v>
      </c>
      <c r="AH1015" s="3">
        <v>6392986</v>
      </c>
      <c r="AI1015" s="4">
        <v>1.04</v>
      </c>
      <c r="AJ1015" s="3">
        <v>595889233</v>
      </c>
      <c r="AK1015" s="3">
        <v>325443</v>
      </c>
      <c r="AL1015" s="3">
        <v>0</v>
      </c>
      <c r="AM1015" s="3">
        <v>0</v>
      </c>
      <c r="AN1015" s="3">
        <v>213400</v>
      </c>
      <c r="AO1015" s="3">
        <v>0</v>
      </c>
      <c r="AP1015" s="3">
        <v>0</v>
      </c>
      <c r="AQ1015" s="3">
        <v>5140</v>
      </c>
      <c r="AR1015" s="3">
        <v>5432</v>
      </c>
      <c r="AS1015" s="3">
        <v>8017497</v>
      </c>
      <c r="AT1015" s="2">
        <v>1495.2190000000001</v>
      </c>
      <c r="AU1015" s="2">
        <v>1380.95</v>
      </c>
      <c r="AV1015" s="5" t="s">
        <v>1890</v>
      </c>
      <c r="AW1015" s="3">
        <v>0</v>
      </c>
      <c r="AX1015" s="3">
        <v>0</v>
      </c>
      <c r="AY1015" s="3">
        <v>0</v>
      </c>
      <c r="AZ1015" s="3">
        <v>0</v>
      </c>
      <c r="BA1015" s="3">
        <f t="shared" si="390"/>
        <v>7229</v>
      </c>
      <c r="BB1015" s="3">
        <f t="shared" si="376"/>
        <v>5140</v>
      </c>
      <c r="BC1015" s="3">
        <f t="shared" si="377"/>
        <v>5432</v>
      </c>
      <c r="BD1015" s="3">
        <f t="shared" si="378"/>
        <v>7229</v>
      </c>
      <c r="BE1015" s="3">
        <f t="shared" si="379"/>
        <v>8017494.8254799992</v>
      </c>
      <c r="BF1015" s="3">
        <f t="shared" si="391"/>
        <v>7897438.8254799992</v>
      </c>
      <c r="BG1015" s="2">
        <f t="shared" si="380"/>
        <v>1495.1699122467548</v>
      </c>
      <c r="BH1015" s="6">
        <f t="shared" si="381"/>
        <v>1.4999999999999999E-2</v>
      </c>
      <c r="BI1015" s="3">
        <f t="shared" si="392"/>
        <v>4366917.210138889</v>
      </c>
      <c r="BJ1015" s="3">
        <f t="shared" si="382"/>
        <v>768517334.89483202</v>
      </c>
      <c r="BK1015" s="3">
        <f t="shared" si="393"/>
        <v>0</v>
      </c>
      <c r="BL1015" s="3">
        <f t="shared" si="394"/>
        <v>0</v>
      </c>
      <c r="BM1015" s="3">
        <f t="shared" si="383"/>
        <v>0</v>
      </c>
      <c r="BN1015" s="3">
        <f t="shared" si="384"/>
        <v>0</v>
      </c>
      <c r="BO1015" s="3">
        <f t="shared" si="395"/>
        <v>0</v>
      </c>
      <c r="BP1015" s="3">
        <f t="shared" si="396"/>
        <v>0</v>
      </c>
      <c r="BQ1015" s="3">
        <f t="shared" si="385"/>
        <v>477706786.96283817</v>
      </c>
      <c r="BR1015" s="3">
        <f t="shared" si="397"/>
        <v>118182446.03716183</v>
      </c>
      <c r="BS1015" s="3">
        <f t="shared" si="398"/>
        <v>0</v>
      </c>
      <c r="BT1015" s="3">
        <f t="shared" si="386"/>
        <v>0</v>
      </c>
      <c r="BU1015" s="3">
        <f t="shared" si="387"/>
        <v>0</v>
      </c>
      <c r="BV1015" s="3">
        <f t="shared" si="388"/>
        <v>0</v>
      </c>
      <c r="BW1015" s="3">
        <f t="shared" si="399"/>
        <v>0</v>
      </c>
      <c r="BX1015" s="3">
        <f t="shared" si="389"/>
        <v>0</v>
      </c>
      <c r="BY1015" s="3">
        <f t="shared" si="400"/>
        <v>2058602.4954799991</v>
      </c>
    </row>
    <row r="1016" spans="1:77" x14ac:dyDescent="0.25">
      <c r="A1016">
        <v>152803</v>
      </c>
      <c r="B1016" t="s">
        <v>1069</v>
      </c>
      <c r="C1016" s="37">
        <v>42776.52847222222</v>
      </c>
      <c r="D1016" s="5" t="s">
        <v>76</v>
      </c>
      <c r="E1016" s="2">
        <v>139.351</v>
      </c>
      <c r="F1016" s="2">
        <v>0</v>
      </c>
      <c r="G1016" s="2">
        <v>18.667000000000002</v>
      </c>
      <c r="H1016" s="2">
        <v>0</v>
      </c>
      <c r="I1016" s="2">
        <v>0</v>
      </c>
      <c r="J1016" s="2">
        <v>0</v>
      </c>
      <c r="K1016" s="2">
        <v>0</v>
      </c>
      <c r="L1016" s="2">
        <v>19.515999999999998</v>
      </c>
      <c r="M1016" s="2">
        <v>0</v>
      </c>
      <c r="N1016" s="2">
        <v>177</v>
      </c>
      <c r="O1016" s="2">
        <v>0.83799999999999997</v>
      </c>
      <c r="P1016" s="2">
        <v>3.0670000000000002</v>
      </c>
      <c r="Q1016" s="2">
        <v>0</v>
      </c>
      <c r="R1016" s="3">
        <v>43688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1983</v>
      </c>
      <c r="Y1016" s="4">
        <v>0</v>
      </c>
      <c r="Z1016" s="4">
        <v>1</v>
      </c>
      <c r="AA1016" s="5" t="s">
        <v>75</v>
      </c>
      <c r="AB1016" s="3">
        <v>0</v>
      </c>
      <c r="AC1016" s="3">
        <v>0</v>
      </c>
      <c r="AD1016" s="2">
        <v>0</v>
      </c>
      <c r="AE1016" s="3">
        <v>0</v>
      </c>
      <c r="AF1016" s="3">
        <v>0</v>
      </c>
      <c r="AG1016" s="3">
        <v>0</v>
      </c>
      <c r="AH1016" s="3">
        <v>0</v>
      </c>
      <c r="AI1016" s="4">
        <v>0</v>
      </c>
      <c r="AJ1016" s="3">
        <v>0</v>
      </c>
      <c r="AK1016" s="3">
        <v>66297</v>
      </c>
      <c r="AL1016" s="3">
        <v>0</v>
      </c>
      <c r="AM1016" s="3">
        <v>0</v>
      </c>
      <c r="AN1016" s="3">
        <v>0</v>
      </c>
      <c r="AO1016" s="3">
        <v>0</v>
      </c>
      <c r="AP1016" s="3">
        <v>0</v>
      </c>
      <c r="AQ1016" s="3">
        <v>5050</v>
      </c>
      <c r="AR1016" s="3">
        <v>5334</v>
      </c>
      <c r="AS1016" s="3">
        <v>1491574</v>
      </c>
      <c r="AT1016" s="2">
        <v>279.08499999999998</v>
      </c>
      <c r="AV1016" s="5" t="s">
        <v>2031</v>
      </c>
      <c r="AX1016" s="3">
        <v>0</v>
      </c>
      <c r="AZ1016" s="3">
        <v>0</v>
      </c>
      <c r="BA1016" s="3">
        <f t="shared" si="390"/>
        <v>6465</v>
      </c>
      <c r="BB1016" s="3">
        <f t="shared" si="376"/>
        <v>5050</v>
      </c>
      <c r="BC1016" s="3">
        <f t="shared" si="377"/>
        <v>5335</v>
      </c>
      <c r="BD1016" s="3">
        <f t="shared" si="378"/>
        <v>6465</v>
      </c>
      <c r="BE1016" s="3">
        <f t="shared" si="379"/>
        <v>1491573.7546999999</v>
      </c>
      <c r="BF1016" s="3">
        <f t="shared" si="391"/>
        <v>1447885.7546999999</v>
      </c>
      <c r="BG1016" s="2">
        <f t="shared" si="380"/>
        <v>279.05190944462589</v>
      </c>
      <c r="BH1016" s="6">
        <f t="shared" si="381"/>
        <v>1.4999999999999999E-2</v>
      </c>
      <c r="BI1016" s="3">
        <f t="shared" si="392"/>
        <v>0</v>
      </c>
      <c r="BJ1016" s="3">
        <f t="shared" si="382"/>
        <v>143432681.45453772</v>
      </c>
      <c r="BK1016" s="3">
        <f t="shared" si="393"/>
        <v>0</v>
      </c>
      <c r="BL1016" s="3">
        <f t="shared" si="394"/>
        <v>0</v>
      </c>
      <c r="BM1016" s="3">
        <f t="shared" si="383"/>
        <v>0</v>
      </c>
      <c r="BN1016" s="3">
        <f t="shared" si="384"/>
        <v>0</v>
      </c>
      <c r="BO1016" s="3">
        <f t="shared" si="395"/>
        <v>0</v>
      </c>
      <c r="BP1016" s="3">
        <f t="shared" si="396"/>
        <v>0</v>
      </c>
      <c r="BQ1016" s="3">
        <f t="shared" si="385"/>
        <v>89157085.067557976</v>
      </c>
      <c r="BR1016" s="3">
        <f t="shared" si="397"/>
        <v>0</v>
      </c>
      <c r="BS1016" s="3">
        <f t="shared" si="398"/>
        <v>0</v>
      </c>
      <c r="BT1016" s="3">
        <f t="shared" si="386"/>
        <v>0</v>
      </c>
      <c r="BU1016" s="3">
        <f t="shared" si="387"/>
        <v>0</v>
      </c>
      <c r="BV1016" s="3">
        <f t="shared" si="388"/>
        <v>0</v>
      </c>
      <c r="BW1016" s="3">
        <f t="shared" si="399"/>
        <v>0</v>
      </c>
      <c r="BX1016" s="3">
        <f t="shared" si="389"/>
        <v>0</v>
      </c>
      <c r="BY1016" s="3">
        <f t="shared" si="400"/>
        <v>1491573.7546999999</v>
      </c>
    </row>
    <row r="1017" spans="1:77" x14ac:dyDescent="0.25">
      <c r="A1017">
        <v>152803</v>
      </c>
      <c r="B1017" t="s">
        <v>1069</v>
      </c>
      <c r="C1017" s="37">
        <v>42776.52847222222</v>
      </c>
      <c r="D1017" s="5" t="s">
        <v>76</v>
      </c>
      <c r="E1017" s="2">
        <v>139.351</v>
      </c>
      <c r="F1017" s="2">
        <v>0</v>
      </c>
      <c r="G1017" s="2">
        <v>18.667000000000002</v>
      </c>
      <c r="H1017" s="2">
        <v>0</v>
      </c>
      <c r="I1017" s="2">
        <v>0</v>
      </c>
      <c r="J1017" s="2">
        <v>0</v>
      </c>
      <c r="K1017" s="2">
        <v>0</v>
      </c>
      <c r="L1017" s="2">
        <v>19.515999999999998</v>
      </c>
      <c r="M1017" s="2">
        <v>0</v>
      </c>
      <c r="N1017" s="2">
        <v>177</v>
      </c>
      <c r="O1017" s="2">
        <v>0.83799999999999997</v>
      </c>
      <c r="P1017" s="2">
        <v>3.0670000000000002</v>
      </c>
      <c r="Q1017" s="2">
        <v>0</v>
      </c>
      <c r="R1017" s="3">
        <v>43688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1983</v>
      </c>
      <c r="Y1017" s="4">
        <v>0</v>
      </c>
      <c r="Z1017" s="4">
        <v>1</v>
      </c>
      <c r="AA1017" s="5" t="s">
        <v>75</v>
      </c>
      <c r="AB1017" s="3">
        <v>0</v>
      </c>
      <c r="AC1017" s="3">
        <v>0</v>
      </c>
      <c r="AD1017" s="2">
        <v>0</v>
      </c>
      <c r="AE1017" s="3">
        <v>0</v>
      </c>
      <c r="AF1017" s="3">
        <v>0</v>
      </c>
      <c r="AG1017" s="3">
        <v>0</v>
      </c>
      <c r="AH1017" s="3">
        <v>0</v>
      </c>
      <c r="AI1017" s="4">
        <v>0</v>
      </c>
      <c r="AJ1017" s="3">
        <v>0</v>
      </c>
      <c r="AK1017" s="3">
        <v>66297</v>
      </c>
      <c r="AL1017" s="3">
        <v>0</v>
      </c>
      <c r="AM1017" s="3">
        <v>0</v>
      </c>
      <c r="AN1017" s="3">
        <v>0</v>
      </c>
      <c r="AO1017" s="3">
        <v>0</v>
      </c>
      <c r="AP1017" s="3">
        <v>0</v>
      </c>
      <c r="AQ1017" s="3">
        <v>5050</v>
      </c>
      <c r="AR1017" s="3">
        <v>5334</v>
      </c>
      <c r="AS1017" s="3">
        <v>1491574</v>
      </c>
      <c r="AT1017" s="2">
        <v>279.08499999999998</v>
      </c>
      <c r="AV1017" s="5" t="s">
        <v>2031</v>
      </c>
      <c r="AX1017" s="3">
        <v>0</v>
      </c>
      <c r="AZ1017" s="3">
        <v>0</v>
      </c>
      <c r="BA1017" s="3">
        <f t="shared" si="390"/>
        <v>6465</v>
      </c>
      <c r="BB1017" s="3">
        <f t="shared" si="376"/>
        <v>5050</v>
      </c>
      <c r="BC1017" s="3">
        <f t="shared" si="377"/>
        <v>5335</v>
      </c>
      <c r="BD1017" s="3">
        <f t="shared" si="378"/>
        <v>6465</v>
      </c>
      <c r="BE1017" s="3">
        <f t="shared" si="379"/>
        <v>1491573.7546999999</v>
      </c>
      <c r="BF1017" s="3">
        <f t="shared" si="391"/>
        <v>1447885.7546999999</v>
      </c>
      <c r="BG1017" s="2">
        <f t="shared" si="380"/>
        <v>279.05190944462589</v>
      </c>
      <c r="BH1017" s="6">
        <f t="shared" si="381"/>
        <v>1.4999999999999999E-2</v>
      </c>
      <c r="BI1017" s="3">
        <f t="shared" si="392"/>
        <v>0</v>
      </c>
      <c r="BJ1017" s="3">
        <f t="shared" si="382"/>
        <v>143432681.45453772</v>
      </c>
      <c r="BK1017" s="3">
        <f t="shared" si="393"/>
        <v>0</v>
      </c>
      <c r="BL1017" s="3">
        <f t="shared" si="394"/>
        <v>0</v>
      </c>
      <c r="BM1017" s="3">
        <f t="shared" si="383"/>
        <v>0</v>
      </c>
      <c r="BN1017" s="3">
        <f t="shared" si="384"/>
        <v>0</v>
      </c>
      <c r="BO1017" s="3">
        <f t="shared" si="395"/>
        <v>0</v>
      </c>
      <c r="BP1017" s="3">
        <f t="shared" si="396"/>
        <v>0</v>
      </c>
      <c r="BQ1017" s="3">
        <f t="shared" si="385"/>
        <v>89157085.067557976</v>
      </c>
      <c r="BR1017" s="3">
        <f t="shared" si="397"/>
        <v>0</v>
      </c>
      <c r="BS1017" s="3">
        <f t="shared" si="398"/>
        <v>0</v>
      </c>
      <c r="BT1017" s="3">
        <f t="shared" si="386"/>
        <v>0</v>
      </c>
      <c r="BU1017" s="3">
        <f t="shared" si="387"/>
        <v>0</v>
      </c>
      <c r="BV1017" s="3">
        <f t="shared" si="388"/>
        <v>0</v>
      </c>
      <c r="BW1017" s="3">
        <f t="shared" si="399"/>
        <v>0</v>
      </c>
      <c r="BX1017" s="3">
        <f t="shared" si="389"/>
        <v>0</v>
      </c>
      <c r="BY1017" s="3">
        <f t="shared" si="400"/>
        <v>1491573.7546999999</v>
      </c>
    </row>
    <row r="1018" spans="1:77" x14ac:dyDescent="0.25">
      <c r="A1018">
        <v>15908</v>
      </c>
      <c r="B1018" t="s">
        <v>1070</v>
      </c>
      <c r="C1018" s="37">
        <v>42779.493055555555</v>
      </c>
      <c r="D1018" s="5" t="s">
        <v>75</v>
      </c>
      <c r="E1018" s="2">
        <v>8646.26</v>
      </c>
      <c r="F1018" s="2">
        <v>396.12</v>
      </c>
      <c r="G1018" s="2">
        <v>278.39</v>
      </c>
      <c r="H1018" s="2">
        <v>1.47</v>
      </c>
      <c r="I1018" s="2">
        <v>0</v>
      </c>
      <c r="J1018" s="2">
        <v>1.02</v>
      </c>
      <c r="K1018" s="2">
        <v>0</v>
      </c>
      <c r="L1018" s="2">
        <v>516.91</v>
      </c>
      <c r="M1018" s="2">
        <v>464.375</v>
      </c>
      <c r="N1018" s="2">
        <v>9032.19</v>
      </c>
      <c r="O1018" s="2">
        <v>3.42</v>
      </c>
      <c r="P1018" s="2">
        <v>1272.0899999999999</v>
      </c>
      <c r="Q1018" s="2">
        <v>0</v>
      </c>
      <c r="R1018" s="3">
        <v>609253</v>
      </c>
      <c r="S1018" s="3">
        <v>0</v>
      </c>
      <c r="T1018" s="3">
        <v>-16587</v>
      </c>
      <c r="U1018" s="3">
        <v>-641</v>
      </c>
      <c r="V1018" s="3">
        <v>0</v>
      </c>
      <c r="W1018" s="3">
        <v>513899</v>
      </c>
      <c r="X1018" s="3">
        <v>718858</v>
      </c>
      <c r="Y1018" s="4">
        <v>1</v>
      </c>
      <c r="Z1018" s="4">
        <v>1.1399999999999999</v>
      </c>
      <c r="AA1018" s="5" t="s">
        <v>75</v>
      </c>
      <c r="AB1018" s="3">
        <v>1122014</v>
      </c>
      <c r="AC1018" s="3">
        <v>30639460</v>
      </c>
      <c r="AD1018" s="2">
        <v>12924.428328800001</v>
      </c>
      <c r="AE1018" s="3">
        <v>524734203</v>
      </c>
      <c r="AF1018" s="3">
        <v>15546877</v>
      </c>
      <c r="AG1018" s="3">
        <v>0</v>
      </c>
      <c r="AH1018" s="3">
        <v>16168752</v>
      </c>
      <c r="AI1018" s="4">
        <v>1.04</v>
      </c>
      <c r="AJ1018" s="3">
        <v>1476061748</v>
      </c>
      <c r="AK1018" s="3">
        <v>3507282</v>
      </c>
      <c r="AL1018" s="3">
        <v>0</v>
      </c>
      <c r="AM1018" s="3">
        <v>0</v>
      </c>
      <c r="AN1018" s="3">
        <v>0</v>
      </c>
      <c r="AO1018" s="3">
        <v>0</v>
      </c>
      <c r="AP1018" s="3">
        <v>0</v>
      </c>
      <c r="AQ1018" s="3">
        <v>5140</v>
      </c>
      <c r="AR1018" s="3">
        <v>5651</v>
      </c>
      <c r="AS1018" s="3">
        <v>69209887</v>
      </c>
      <c r="AT1018" s="2">
        <v>12650.732</v>
      </c>
      <c r="AV1018" s="5" t="s">
        <v>1321</v>
      </c>
      <c r="AX1018" s="3">
        <v>0</v>
      </c>
      <c r="AZ1018" s="3">
        <v>0</v>
      </c>
      <c r="BA1018" s="3">
        <f t="shared" si="390"/>
        <v>5651</v>
      </c>
      <c r="BB1018" s="3">
        <f t="shared" si="376"/>
        <v>5140</v>
      </c>
      <c r="BC1018" s="3">
        <f t="shared" si="377"/>
        <v>5651</v>
      </c>
      <c r="BD1018" s="3">
        <f t="shared" si="378"/>
        <v>5651</v>
      </c>
      <c r="BE1018" s="3">
        <f t="shared" si="379"/>
        <v>69209886.870700002</v>
      </c>
      <c r="BF1018" s="3">
        <f t="shared" si="391"/>
        <v>68103321.870700002</v>
      </c>
      <c r="BG1018" s="2">
        <f t="shared" si="380"/>
        <v>12650.612892224641</v>
      </c>
      <c r="BH1018" s="6">
        <f t="shared" si="381"/>
        <v>1.4999999999999999E-2</v>
      </c>
      <c r="BI1018" s="3">
        <f t="shared" si="392"/>
        <v>27581297.102961686</v>
      </c>
      <c r="BJ1018" s="3">
        <f t="shared" si="382"/>
        <v>6502415026.6034651</v>
      </c>
      <c r="BK1018" s="3">
        <f t="shared" si="393"/>
        <v>0</v>
      </c>
      <c r="BL1018" s="3">
        <f t="shared" si="394"/>
        <v>0</v>
      </c>
      <c r="BM1018" s="3">
        <f t="shared" si="383"/>
        <v>0</v>
      </c>
      <c r="BN1018" s="3">
        <f t="shared" si="384"/>
        <v>0</v>
      </c>
      <c r="BO1018" s="3">
        <f t="shared" si="395"/>
        <v>0</v>
      </c>
      <c r="BP1018" s="3">
        <f t="shared" si="396"/>
        <v>0</v>
      </c>
      <c r="BQ1018" s="3">
        <f t="shared" si="385"/>
        <v>4041870819.0657725</v>
      </c>
      <c r="BR1018" s="3">
        <f t="shared" si="397"/>
        <v>0</v>
      </c>
      <c r="BS1018" s="3">
        <f t="shared" si="398"/>
        <v>0</v>
      </c>
      <c r="BT1018" s="3">
        <f t="shared" si="386"/>
        <v>0</v>
      </c>
      <c r="BU1018" s="3">
        <f t="shared" si="387"/>
        <v>0</v>
      </c>
      <c r="BV1018" s="3">
        <f t="shared" si="388"/>
        <v>0</v>
      </c>
      <c r="BW1018" s="3">
        <f t="shared" si="399"/>
        <v>0</v>
      </c>
      <c r="BX1018" s="3">
        <f t="shared" si="389"/>
        <v>0</v>
      </c>
      <c r="BY1018" s="3">
        <f t="shared" si="400"/>
        <v>54449269.390699998</v>
      </c>
    </row>
    <row r="1019" spans="1:77" x14ac:dyDescent="0.25">
      <c r="A1019">
        <v>108802</v>
      </c>
      <c r="B1019" t="s">
        <v>1071</v>
      </c>
      <c r="C1019" s="37">
        <v>42776.52847222222</v>
      </c>
      <c r="D1019" s="5" t="s">
        <v>76</v>
      </c>
      <c r="E1019" s="2">
        <v>1063.837</v>
      </c>
      <c r="F1019" s="2">
        <v>59.677</v>
      </c>
      <c r="G1019" s="2">
        <v>6.4530000000000003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1014.17</v>
      </c>
      <c r="O1019" s="2">
        <v>0</v>
      </c>
      <c r="P1019" s="2">
        <v>386.85199999999998</v>
      </c>
      <c r="Q1019" s="2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250100</v>
      </c>
      <c r="Y1019" s="4">
        <v>0</v>
      </c>
      <c r="Z1019" s="4">
        <v>1</v>
      </c>
      <c r="AA1019" s="5" t="s">
        <v>75</v>
      </c>
      <c r="AB1019" s="3">
        <v>0</v>
      </c>
      <c r="AC1019" s="3">
        <v>0</v>
      </c>
      <c r="AD1019" s="2">
        <v>0</v>
      </c>
      <c r="AE1019" s="3">
        <v>0</v>
      </c>
      <c r="AF1019" s="3">
        <v>0</v>
      </c>
      <c r="AG1019" s="3">
        <v>0</v>
      </c>
      <c r="AH1019" s="3">
        <v>0</v>
      </c>
      <c r="AI1019" s="4">
        <v>0</v>
      </c>
      <c r="AJ1019" s="3">
        <v>0</v>
      </c>
      <c r="AK1019" s="3">
        <v>397266</v>
      </c>
      <c r="AL1019" s="3">
        <v>0</v>
      </c>
      <c r="AM1019" s="3">
        <v>0</v>
      </c>
      <c r="AN1019" s="3">
        <v>0</v>
      </c>
      <c r="AO1019" s="3">
        <v>0</v>
      </c>
      <c r="AP1019" s="3">
        <v>0</v>
      </c>
      <c r="AQ1019" s="3">
        <v>5050</v>
      </c>
      <c r="AR1019" s="3">
        <v>5334</v>
      </c>
      <c r="AS1019" s="3">
        <v>8870831</v>
      </c>
      <c r="AT1019" s="2">
        <v>1709.885</v>
      </c>
      <c r="AV1019" s="5" t="s">
        <v>2031</v>
      </c>
      <c r="AX1019" s="3">
        <v>0</v>
      </c>
      <c r="AZ1019" s="3">
        <v>0</v>
      </c>
      <c r="BA1019" s="3">
        <f t="shared" si="390"/>
        <v>6465</v>
      </c>
      <c r="BB1019" s="3">
        <f t="shared" si="376"/>
        <v>5050</v>
      </c>
      <c r="BC1019" s="3">
        <f t="shared" si="377"/>
        <v>5335</v>
      </c>
      <c r="BD1019" s="3">
        <f t="shared" si="378"/>
        <v>6465</v>
      </c>
      <c r="BE1019" s="3">
        <f t="shared" si="379"/>
        <v>8870830.147499999</v>
      </c>
      <c r="BF1019" s="3">
        <f t="shared" si="391"/>
        <v>8870830.147499999</v>
      </c>
      <c r="BG1019" s="2">
        <f t="shared" si="380"/>
        <v>1709.6805345196117</v>
      </c>
      <c r="BH1019" s="6">
        <f t="shared" si="381"/>
        <v>1.4999999999999999E-2</v>
      </c>
      <c r="BI1019" s="3">
        <f t="shared" si="392"/>
        <v>0</v>
      </c>
      <c r="BJ1019" s="3">
        <f t="shared" si="382"/>
        <v>878775794.74308038</v>
      </c>
      <c r="BK1019" s="3">
        <f t="shared" si="393"/>
        <v>0</v>
      </c>
      <c r="BL1019" s="3">
        <f t="shared" si="394"/>
        <v>0</v>
      </c>
      <c r="BM1019" s="3">
        <f t="shared" si="383"/>
        <v>0</v>
      </c>
      <c r="BN1019" s="3">
        <f t="shared" si="384"/>
        <v>0</v>
      </c>
      <c r="BO1019" s="3">
        <f t="shared" si="395"/>
        <v>0</v>
      </c>
      <c r="BP1019" s="3">
        <f t="shared" si="396"/>
        <v>0</v>
      </c>
      <c r="BQ1019" s="3">
        <f t="shared" si="385"/>
        <v>546242930.7790159</v>
      </c>
      <c r="BR1019" s="3">
        <f t="shared" si="397"/>
        <v>0</v>
      </c>
      <c r="BS1019" s="3">
        <f t="shared" si="398"/>
        <v>0</v>
      </c>
      <c r="BT1019" s="3">
        <f t="shared" si="386"/>
        <v>0</v>
      </c>
      <c r="BU1019" s="3">
        <f t="shared" si="387"/>
        <v>0</v>
      </c>
      <c r="BV1019" s="3">
        <f t="shared" si="388"/>
        <v>0</v>
      </c>
      <c r="BW1019" s="3">
        <f t="shared" si="399"/>
        <v>0</v>
      </c>
      <c r="BX1019" s="3">
        <f t="shared" si="389"/>
        <v>0</v>
      </c>
      <c r="BY1019" s="3">
        <f t="shared" si="400"/>
        <v>8870830.147499999</v>
      </c>
    </row>
    <row r="1020" spans="1:77" x14ac:dyDescent="0.25">
      <c r="A1020">
        <v>31916</v>
      </c>
      <c r="B1020" t="s">
        <v>1072</v>
      </c>
      <c r="C1020" s="37">
        <v>42776.52847222222</v>
      </c>
      <c r="D1020" s="5" t="s">
        <v>75</v>
      </c>
      <c r="E1020" s="2">
        <v>2586.674</v>
      </c>
      <c r="F1020" s="2">
        <v>4.2080000000000002</v>
      </c>
      <c r="G1020" s="2">
        <v>37.189</v>
      </c>
      <c r="H1020" s="2">
        <v>0</v>
      </c>
      <c r="I1020" s="2">
        <v>0</v>
      </c>
      <c r="J1020" s="2">
        <v>0</v>
      </c>
      <c r="K1020" s="2">
        <v>0</v>
      </c>
      <c r="L1020" s="2">
        <v>869.31799999999998</v>
      </c>
      <c r="M1020" s="2">
        <v>172.857</v>
      </c>
      <c r="N1020" s="2">
        <v>2482.402</v>
      </c>
      <c r="O1020" s="2">
        <v>0</v>
      </c>
      <c r="P1020" s="2">
        <v>62.293999999999997</v>
      </c>
      <c r="Q1020" s="2">
        <v>0</v>
      </c>
      <c r="R1020" s="3">
        <v>786628</v>
      </c>
      <c r="S1020" s="3">
        <v>0</v>
      </c>
      <c r="T1020" s="3">
        <v>0</v>
      </c>
      <c r="U1020" s="3">
        <v>0</v>
      </c>
      <c r="V1020" s="3">
        <v>20129</v>
      </c>
      <c r="W1020" s="3">
        <v>1726575</v>
      </c>
      <c r="X1020" s="3">
        <v>36847</v>
      </c>
      <c r="Y1020" s="4">
        <v>2.6100000000000002E-2</v>
      </c>
      <c r="Z1020" s="4">
        <v>1.1200000000000001</v>
      </c>
      <c r="AA1020" s="5" t="s">
        <v>75</v>
      </c>
      <c r="AB1020" s="3">
        <v>4631285</v>
      </c>
      <c r="AC1020" s="3">
        <v>6069767</v>
      </c>
      <c r="AD1020" s="2">
        <v>2262.0684649</v>
      </c>
      <c r="AE1020" s="3">
        <v>0</v>
      </c>
      <c r="AF1020" s="3">
        <v>0</v>
      </c>
      <c r="AG1020" s="3">
        <v>0</v>
      </c>
      <c r="AH1020" s="3">
        <v>25308003</v>
      </c>
      <c r="AI1020" s="4">
        <v>4.9200000000000001E-2</v>
      </c>
      <c r="AJ1020" s="3">
        <v>0</v>
      </c>
      <c r="AK1020" s="3">
        <v>1343576</v>
      </c>
      <c r="AL1020" s="3">
        <v>0</v>
      </c>
      <c r="AM1020" s="3">
        <v>0</v>
      </c>
      <c r="AN1020" s="3">
        <v>0</v>
      </c>
      <c r="AO1020" s="3">
        <v>0</v>
      </c>
      <c r="AP1020" s="3">
        <v>0</v>
      </c>
      <c r="AQ1020" s="3">
        <v>5140</v>
      </c>
      <c r="AR1020" s="3">
        <v>5578</v>
      </c>
      <c r="AS1020" s="3">
        <v>28138314</v>
      </c>
      <c r="AT1020" s="2">
        <v>4785.933</v>
      </c>
      <c r="AV1020" s="5" t="s">
        <v>1381</v>
      </c>
      <c r="AX1020" s="3">
        <v>0</v>
      </c>
      <c r="AZ1020" s="3">
        <v>0</v>
      </c>
      <c r="BA1020" s="3">
        <f t="shared" si="390"/>
        <v>5915</v>
      </c>
      <c r="BB1020" s="3">
        <f t="shared" si="376"/>
        <v>5140</v>
      </c>
      <c r="BC1020" s="3">
        <f t="shared" si="377"/>
        <v>5578</v>
      </c>
      <c r="BD1020" s="3">
        <f t="shared" si="378"/>
        <v>5915</v>
      </c>
      <c r="BE1020" s="3">
        <f t="shared" si="379"/>
        <v>28138313.183600005</v>
      </c>
      <c r="BF1020" s="3">
        <f t="shared" si="391"/>
        <v>25604981.183600005</v>
      </c>
      <c r="BG1020" s="2">
        <f t="shared" si="380"/>
        <v>4785.9327207816295</v>
      </c>
      <c r="BH1020" s="6">
        <f t="shared" si="381"/>
        <v>1.4999999999999999E-2</v>
      </c>
      <c r="BI1020" s="3">
        <f t="shared" si="392"/>
        <v>21296992.005906824</v>
      </c>
      <c r="BJ1020" s="3">
        <f t="shared" si="382"/>
        <v>2459969418.4817576</v>
      </c>
      <c r="BK1020" s="3">
        <f t="shared" si="393"/>
        <v>0</v>
      </c>
      <c r="BL1020" s="3">
        <f t="shared" si="394"/>
        <v>0</v>
      </c>
      <c r="BM1020" s="3">
        <f t="shared" si="383"/>
        <v>0</v>
      </c>
      <c r="BN1020" s="3">
        <f t="shared" si="384"/>
        <v>0</v>
      </c>
      <c r="BO1020" s="3">
        <f t="shared" si="395"/>
        <v>0</v>
      </c>
      <c r="BP1020" s="3">
        <f t="shared" si="396"/>
        <v>0</v>
      </c>
      <c r="BQ1020" s="3">
        <f t="shared" si="385"/>
        <v>1529105504.2897305</v>
      </c>
      <c r="BR1020" s="3">
        <f t="shared" si="397"/>
        <v>0</v>
      </c>
      <c r="BS1020" s="3">
        <f t="shared" si="398"/>
        <v>0</v>
      </c>
      <c r="BT1020" s="3">
        <f t="shared" si="386"/>
        <v>0</v>
      </c>
      <c r="BU1020" s="3">
        <f t="shared" si="387"/>
        <v>0</v>
      </c>
      <c r="BV1020" s="3">
        <f t="shared" si="388"/>
        <v>0</v>
      </c>
      <c r="BW1020" s="3">
        <f t="shared" si="399"/>
        <v>0</v>
      </c>
      <c r="BX1020" s="3">
        <f t="shared" si="389"/>
        <v>0</v>
      </c>
      <c r="BY1020" s="3">
        <f t="shared" si="400"/>
        <v>28138313.183600005</v>
      </c>
    </row>
    <row r="1021" spans="1:77" x14ac:dyDescent="0.25">
      <c r="A1021">
        <v>85903</v>
      </c>
      <c r="B1021" t="s">
        <v>1073</v>
      </c>
      <c r="C1021" s="37">
        <v>42776.52847222222</v>
      </c>
      <c r="D1021" s="5" t="s">
        <v>75</v>
      </c>
      <c r="E1021" s="2">
        <v>136.03100000000001</v>
      </c>
      <c r="F1021" s="2">
        <v>14.502000000000001</v>
      </c>
      <c r="G1021" s="2">
        <v>2.6</v>
      </c>
      <c r="H1021" s="2">
        <v>0</v>
      </c>
      <c r="I1021" s="2">
        <v>0</v>
      </c>
      <c r="J1021" s="2">
        <v>0</v>
      </c>
      <c r="K1021" s="2">
        <v>0</v>
      </c>
      <c r="L1021" s="2">
        <v>12</v>
      </c>
      <c r="M1021" s="2">
        <v>7.65</v>
      </c>
      <c r="N1021" s="2">
        <v>139</v>
      </c>
      <c r="O1021" s="2">
        <v>0</v>
      </c>
      <c r="P1021" s="2">
        <v>0</v>
      </c>
      <c r="Q1021" s="2">
        <v>0</v>
      </c>
      <c r="R1021" s="3">
        <v>16225</v>
      </c>
      <c r="S1021" s="3">
        <v>0</v>
      </c>
      <c r="T1021" s="3">
        <v>-661</v>
      </c>
      <c r="U1021" s="3">
        <v>-26</v>
      </c>
      <c r="V1021" s="3">
        <v>0</v>
      </c>
      <c r="W1021" s="3">
        <v>17615</v>
      </c>
      <c r="X1021" s="3">
        <v>0</v>
      </c>
      <c r="Y1021" s="4">
        <v>1</v>
      </c>
      <c r="Z1021" s="4">
        <v>1.08</v>
      </c>
      <c r="AA1021" s="5" t="s">
        <v>75</v>
      </c>
      <c r="AB1021" s="3">
        <v>146465</v>
      </c>
      <c r="AC1021" s="3">
        <v>789978</v>
      </c>
      <c r="AD1021" s="2">
        <v>140.582054</v>
      </c>
      <c r="AE1021" s="3">
        <v>36025724</v>
      </c>
      <c r="AF1021" s="3">
        <v>631118</v>
      </c>
      <c r="AG1021" s="3">
        <v>69423</v>
      </c>
      <c r="AH1021" s="3">
        <v>738408</v>
      </c>
      <c r="AI1021" s="4">
        <v>1.17</v>
      </c>
      <c r="AJ1021" s="3">
        <v>58744679</v>
      </c>
      <c r="AK1021" s="3">
        <v>59672</v>
      </c>
      <c r="AL1021" s="3">
        <v>0</v>
      </c>
      <c r="AM1021" s="3">
        <v>0</v>
      </c>
      <c r="AN1021" s="3">
        <v>0</v>
      </c>
      <c r="AO1021" s="3">
        <v>0</v>
      </c>
      <c r="AP1021" s="3">
        <v>0</v>
      </c>
      <c r="AQ1021" s="3">
        <v>5140</v>
      </c>
      <c r="AR1021" s="3">
        <v>5432</v>
      </c>
      <c r="AS1021" s="3">
        <v>1504620</v>
      </c>
      <c r="AT1021" s="2">
        <v>278.58300000000003</v>
      </c>
      <c r="AV1021" s="5" t="s">
        <v>1493</v>
      </c>
      <c r="BA1021" s="3">
        <f t="shared" si="390"/>
        <v>7420</v>
      </c>
      <c r="BB1021" s="3">
        <f t="shared" si="376"/>
        <v>5140</v>
      </c>
      <c r="BC1021" s="3">
        <f t="shared" si="377"/>
        <v>5432</v>
      </c>
      <c r="BD1021" s="3">
        <f t="shared" si="378"/>
        <v>7420</v>
      </c>
      <c r="BE1021" s="3">
        <f t="shared" si="379"/>
        <v>1504620.6200000003</v>
      </c>
      <c r="BF1021" s="3">
        <f t="shared" si="391"/>
        <v>1471441.6200000003</v>
      </c>
      <c r="BG1021" s="2">
        <f t="shared" si="380"/>
        <v>278.57831968934642</v>
      </c>
      <c r="BH1021" s="6">
        <f t="shared" si="381"/>
        <v>1.4999999999999999E-2</v>
      </c>
      <c r="BI1021" s="3">
        <f t="shared" si="392"/>
        <v>1795989.5869679255</v>
      </c>
      <c r="BJ1021" s="3">
        <f t="shared" si="382"/>
        <v>219794916.11940804</v>
      </c>
      <c r="BK1021" s="3">
        <f t="shared" si="393"/>
        <v>0</v>
      </c>
      <c r="BL1021" s="3">
        <f t="shared" si="394"/>
        <v>0</v>
      </c>
      <c r="BM1021" s="3">
        <f t="shared" si="383"/>
        <v>0</v>
      </c>
      <c r="BN1021" s="3">
        <f t="shared" si="384"/>
        <v>0</v>
      </c>
      <c r="BO1021" s="3">
        <f t="shared" si="395"/>
        <v>0</v>
      </c>
      <c r="BP1021" s="3">
        <f t="shared" si="396"/>
        <v>0</v>
      </c>
      <c r="BQ1021" s="3">
        <f t="shared" si="385"/>
        <v>136623493.58006003</v>
      </c>
      <c r="BR1021" s="3">
        <f t="shared" si="397"/>
        <v>0</v>
      </c>
      <c r="BS1021" s="3">
        <f t="shared" si="398"/>
        <v>0</v>
      </c>
      <c r="BT1021" s="3">
        <f t="shared" si="386"/>
        <v>0</v>
      </c>
      <c r="BU1021" s="3">
        <f t="shared" si="387"/>
        <v>0</v>
      </c>
      <c r="BV1021" s="3">
        <f t="shared" si="388"/>
        <v>0</v>
      </c>
      <c r="BW1021" s="3">
        <f t="shared" si="399"/>
        <v>0</v>
      </c>
      <c r="BX1021" s="3">
        <f t="shared" si="389"/>
        <v>0</v>
      </c>
      <c r="BY1021" s="3">
        <f t="shared" si="400"/>
        <v>917173.83000000031</v>
      </c>
    </row>
    <row r="1022" spans="1:77" x14ac:dyDescent="0.25">
      <c r="A1022">
        <v>15917</v>
      </c>
      <c r="B1022" t="s">
        <v>1074</v>
      </c>
      <c r="C1022" s="37">
        <v>42779.493055555555</v>
      </c>
      <c r="D1022" s="5" t="s">
        <v>75</v>
      </c>
      <c r="E1022" s="2">
        <v>4450.585</v>
      </c>
      <c r="F1022" s="2">
        <v>386.15199999999999</v>
      </c>
      <c r="G1022" s="2">
        <v>185.4</v>
      </c>
      <c r="H1022" s="2">
        <v>9.2149999999999999</v>
      </c>
      <c r="I1022" s="2">
        <v>0</v>
      </c>
      <c r="J1022" s="2">
        <v>0</v>
      </c>
      <c r="K1022" s="2">
        <v>0</v>
      </c>
      <c r="L1022" s="2">
        <v>366.4</v>
      </c>
      <c r="M1022" s="2">
        <v>233.7</v>
      </c>
      <c r="N1022" s="2">
        <v>4368</v>
      </c>
      <c r="O1022" s="2">
        <v>1.4</v>
      </c>
      <c r="P1022" s="2">
        <v>634.70000000000005</v>
      </c>
      <c r="Q1022" s="2">
        <v>0</v>
      </c>
      <c r="R1022" s="3">
        <v>385000</v>
      </c>
      <c r="S1022" s="3">
        <v>0</v>
      </c>
      <c r="T1022" s="3">
        <v>-15961</v>
      </c>
      <c r="U1022" s="3">
        <v>-617</v>
      </c>
      <c r="V1022" s="3">
        <v>0</v>
      </c>
      <c r="W1022" s="3">
        <v>659699</v>
      </c>
      <c r="X1022" s="3">
        <v>354226</v>
      </c>
      <c r="Y1022" s="4">
        <v>1</v>
      </c>
      <c r="Z1022" s="4">
        <v>1.1000000000000001</v>
      </c>
      <c r="AA1022" s="5" t="s">
        <v>75</v>
      </c>
      <c r="AB1022" s="3">
        <v>0</v>
      </c>
      <c r="AC1022" s="3">
        <v>9036160</v>
      </c>
      <c r="AD1022" s="2">
        <v>3731.1357072000001</v>
      </c>
      <c r="AE1022" s="3">
        <v>128189504</v>
      </c>
      <c r="AF1022" s="3">
        <v>15518170</v>
      </c>
      <c r="AG1022" s="3">
        <v>1706999</v>
      </c>
      <c r="AH1022" s="3">
        <v>18156259</v>
      </c>
      <c r="AI1022" s="4">
        <v>1.17</v>
      </c>
      <c r="AJ1022" s="3">
        <v>1420326718</v>
      </c>
      <c r="AK1022" s="3">
        <v>1994065</v>
      </c>
      <c r="AL1022" s="3">
        <v>0</v>
      </c>
      <c r="AM1022" s="3">
        <v>0</v>
      </c>
      <c r="AN1022" s="3">
        <v>0</v>
      </c>
      <c r="AO1022" s="3">
        <v>0</v>
      </c>
      <c r="AP1022" s="3">
        <v>0</v>
      </c>
      <c r="AQ1022" s="3">
        <v>5140</v>
      </c>
      <c r="AR1022" s="3">
        <v>5505</v>
      </c>
      <c r="AS1022" s="3">
        <v>37531573</v>
      </c>
      <c r="AT1022" s="2">
        <v>6866.4009999999998</v>
      </c>
      <c r="AV1022" s="5" t="s">
        <v>1326</v>
      </c>
      <c r="BA1022" s="3">
        <f t="shared" si="390"/>
        <v>5581</v>
      </c>
      <c r="BB1022" s="3">
        <f t="shared" si="376"/>
        <v>5140</v>
      </c>
      <c r="BC1022" s="3">
        <f t="shared" si="377"/>
        <v>5505</v>
      </c>
      <c r="BD1022" s="3">
        <f t="shared" si="378"/>
        <v>5581</v>
      </c>
      <c r="BE1022" s="3">
        <f t="shared" si="379"/>
        <v>37531572.365000002</v>
      </c>
      <c r="BF1022" s="3">
        <f t="shared" si="391"/>
        <v>36502834.365000002</v>
      </c>
      <c r="BG1022" s="2">
        <f t="shared" si="380"/>
        <v>6866.2848386048945</v>
      </c>
      <c r="BH1022" s="6">
        <f t="shared" si="381"/>
        <v>1.4999999999999999E-2</v>
      </c>
      <c r="BI1022" s="3">
        <f t="shared" si="392"/>
        <v>14634879.449133705</v>
      </c>
      <c r="BJ1022" s="3">
        <f t="shared" si="382"/>
        <v>3529270407.0429158</v>
      </c>
      <c r="BK1022" s="3">
        <f t="shared" si="393"/>
        <v>0</v>
      </c>
      <c r="BL1022" s="3">
        <f t="shared" si="394"/>
        <v>0</v>
      </c>
      <c r="BM1022" s="3">
        <f t="shared" si="383"/>
        <v>0</v>
      </c>
      <c r="BN1022" s="3">
        <f t="shared" si="384"/>
        <v>0</v>
      </c>
      <c r="BO1022" s="3">
        <f t="shared" si="395"/>
        <v>0</v>
      </c>
      <c r="BP1022" s="3">
        <f t="shared" si="396"/>
        <v>0</v>
      </c>
      <c r="BQ1022" s="3">
        <f t="shared" si="385"/>
        <v>2193778005.9342637</v>
      </c>
      <c r="BR1022" s="3">
        <f t="shared" si="397"/>
        <v>0</v>
      </c>
      <c r="BS1022" s="3">
        <f t="shared" si="398"/>
        <v>0</v>
      </c>
      <c r="BT1022" s="3">
        <f t="shared" si="386"/>
        <v>0</v>
      </c>
      <c r="BU1022" s="3">
        <f t="shared" si="387"/>
        <v>0</v>
      </c>
      <c r="BV1022" s="3">
        <f t="shared" si="388"/>
        <v>0</v>
      </c>
      <c r="BW1022" s="3">
        <f t="shared" si="399"/>
        <v>0</v>
      </c>
      <c r="BX1022" s="3">
        <f t="shared" si="389"/>
        <v>0</v>
      </c>
      <c r="BY1022" s="3">
        <f t="shared" si="400"/>
        <v>23328305.185000002</v>
      </c>
    </row>
    <row r="1023" spans="1:77" x14ac:dyDescent="0.25">
      <c r="A1023">
        <v>15912</v>
      </c>
      <c r="B1023" t="s">
        <v>1075</v>
      </c>
      <c r="C1023" s="37">
        <v>42783.461111111108</v>
      </c>
      <c r="D1023" s="5" t="s">
        <v>75</v>
      </c>
      <c r="E1023" s="2">
        <v>12736.853999999999</v>
      </c>
      <c r="F1023" s="2">
        <v>536.73099999999999</v>
      </c>
      <c r="G1023" s="2">
        <v>663.02099999999996</v>
      </c>
      <c r="H1023" s="2">
        <v>17.646999999999998</v>
      </c>
      <c r="I1023" s="2">
        <v>0</v>
      </c>
      <c r="J1023" s="2">
        <v>0</v>
      </c>
      <c r="K1023" s="2">
        <v>0</v>
      </c>
      <c r="L1023" s="2">
        <v>774.60599999999999</v>
      </c>
      <c r="M1023" s="2">
        <v>684.52599999999995</v>
      </c>
      <c r="N1023" s="2">
        <v>12719.075999999999</v>
      </c>
      <c r="O1023" s="2">
        <v>2.121</v>
      </c>
      <c r="P1023" s="2">
        <v>1804.498</v>
      </c>
      <c r="Q1023" s="2">
        <v>0</v>
      </c>
      <c r="R1023" s="3">
        <v>970558</v>
      </c>
      <c r="S1023" s="3">
        <v>0</v>
      </c>
      <c r="T1023" s="3">
        <v>-32901</v>
      </c>
      <c r="U1023" s="3">
        <v>-1272</v>
      </c>
      <c r="V1023" s="3">
        <v>168354</v>
      </c>
      <c r="W1023" s="3">
        <v>1452974</v>
      </c>
      <c r="X1023" s="3">
        <v>999872</v>
      </c>
      <c r="Y1023" s="4">
        <v>1</v>
      </c>
      <c r="Z1023" s="4">
        <v>1.1100000000000001</v>
      </c>
      <c r="AA1023" s="5" t="s">
        <v>75</v>
      </c>
      <c r="AB1023" s="3">
        <v>82698</v>
      </c>
      <c r="AC1023" s="3">
        <v>24645080</v>
      </c>
      <c r="AD1023" s="2">
        <v>10343.243807700001</v>
      </c>
      <c r="AE1023" s="3">
        <v>335942778</v>
      </c>
      <c r="AF1023" s="3">
        <v>30830382</v>
      </c>
      <c r="AG1023" s="3">
        <v>3391342</v>
      </c>
      <c r="AH1023" s="3">
        <v>36071547</v>
      </c>
      <c r="AI1023" s="4">
        <v>1.17</v>
      </c>
      <c r="AJ1023" s="3">
        <v>2927894752</v>
      </c>
      <c r="AK1023" s="3">
        <v>4939767</v>
      </c>
      <c r="AL1023" s="3">
        <v>0</v>
      </c>
      <c r="AM1023" s="3">
        <v>0</v>
      </c>
      <c r="AN1023" s="3">
        <v>0</v>
      </c>
      <c r="AO1023" s="3">
        <v>0</v>
      </c>
      <c r="AP1023" s="3">
        <v>0</v>
      </c>
      <c r="AQ1023" s="3">
        <v>5140</v>
      </c>
      <c r="AR1023" s="3">
        <v>5541</v>
      </c>
      <c r="AS1023" s="3">
        <v>101911908</v>
      </c>
      <c r="AT1023" s="2">
        <v>18630.171999999999</v>
      </c>
      <c r="AV1023" s="5" t="s">
        <v>1323</v>
      </c>
      <c r="BA1023" s="3">
        <f t="shared" si="390"/>
        <v>5541</v>
      </c>
      <c r="BB1023" s="3">
        <f t="shared" si="376"/>
        <v>5140</v>
      </c>
      <c r="BC1023" s="3">
        <f t="shared" si="377"/>
        <v>5541</v>
      </c>
      <c r="BD1023" s="3">
        <f t="shared" si="378"/>
        <v>5541</v>
      </c>
      <c r="BE1023" s="3">
        <f t="shared" si="379"/>
        <v>101911909.70613</v>
      </c>
      <c r="BF1023" s="3">
        <f t="shared" si="391"/>
        <v>99352924.706129998</v>
      </c>
      <c r="BG1023" s="2">
        <f t="shared" si="380"/>
        <v>18629.933575921386</v>
      </c>
      <c r="BH1023" s="6">
        <f t="shared" si="381"/>
        <v>1.4999999999999999E-2</v>
      </c>
      <c r="BI1023" s="3">
        <f t="shared" si="392"/>
        <v>39599148.46839305</v>
      </c>
      <c r="BJ1023" s="3">
        <f t="shared" si="382"/>
        <v>9575785858.023592</v>
      </c>
      <c r="BK1023" s="3">
        <f t="shared" si="393"/>
        <v>0</v>
      </c>
      <c r="BL1023" s="3">
        <f t="shared" si="394"/>
        <v>0</v>
      </c>
      <c r="BM1023" s="3">
        <f t="shared" si="383"/>
        <v>0</v>
      </c>
      <c r="BN1023" s="3">
        <f t="shared" si="384"/>
        <v>0</v>
      </c>
      <c r="BO1023" s="3">
        <f t="shared" si="395"/>
        <v>0</v>
      </c>
      <c r="BP1023" s="3">
        <f t="shared" si="396"/>
        <v>0</v>
      </c>
      <c r="BQ1023" s="3">
        <f t="shared" si="385"/>
        <v>5952263777.5068827</v>
      </c>
      <c r="BR1023" s="3">
        <f t="shared" si="397"/>
        <v>0</v>
      </c>
      <c r="BS1023" s="3">
        <f t="shared" si="398"/>
        <v>0</v>
      </c>
      <c r="BT1023" s="3">
        <f t="shared" si="386"/>
        <v>0</v>
      </c>
      <c r="BU1023" s="3">
        <f t="shared" si="387"/>
        <v>0</v>
      </c>
      <c r="BV1023" s="3">
        <f t="shared" si="388"/>
        <v>0</v>
      </c>
      <c r="BW1023" s="3">
        <f t="shared" si="399"/>
        <v>0</v>
      </c>
      <c r="BX1023" s="3">
        <f t="shared" si="389"/>
        <v>0</v>
      </c>
      <c r="BY1023" s="3">
        <f t="shared" si="400"/>
        <v>72632962.186130002</v>
      </c>
    </row>
    <row r="1024" spans="1:77" x14ac:dyDescent="0.25">
      <c r="A1024">
        <v>15807</v>
      </c>
      <c r="B1024" t="s">
        <v>1076</v>
      </c>
      <c r="C1024" s="37">
        <v>42776.52847222222</v>
      </c>
      <c r="D1024" s="5" t="s">
        <v>76</v>
      </c>
      <c r="E1024" s="2">
        <v>737.43399999999997</v>
      </c>
      <c r="F1024" s="2">
        <v>32.494</v>
      </c>
      <c r="G1024" s="2">
        <v>44.322000000000003</v>
      </c>
      <c r="H1024" s="2">
        <v>0.24299999999999999</v>
      </c>
      <c r="I1024" s="2">
        <v>0</v>
      </c>
      <c r="J1024" s="2">
        <v>0</v>
      </c>
      <c r="K1024" s="2">
        <v>0</v>
      </c>
      <c r="L1024" s="2">
        <v>44.501999999999903</v>
      </c>
      <c r="M1024" s="2">
        <v>21.5</v>
      </c>
      <c r="N1024" s="2">
        <v>733.17</v>
      </c>
      <c r="O1024" s="2">
        <v>0.12</v>
      </c>
      <c r="P1024" s="2">
        <v>64.322999999999993</v>
      </c>
      <c r="Q1024" s="2">
        <v>0</v>
      </c>
      <c r="R1024" s="3">
        <v>83175</v>
      </c>
      <c r="S1024" s="3">
        <v>0</v>
      </c>
      <c r="T1024" s="3">
        <v>0</v>
      </c>
      <c r="U1024" s="3">
        <v>0</v>
      </c>
      <c r="V1024" s="3">
        <v>33000</v>
      </c>
      <c r="W1024" s="3">
        <v>49318</v>
      </c>
      <c r="X1024" s="3">
        <v>41585</v>
      </c>
      <c r="Y1024" s="4">
        <v>0</v>
      </c>
      <c r="Z1024" s="4">
        <v>1</v>
      </c>
      <c r="AA1024" s="5" t="s">
        <v>75</v>
      </c>
      <c r="AB1024" s="3">
        <v>0</v>
      </c>
      <c r="AC1024" s="3">
        <v>0</v>
      </c>
      <c r="AD1024" s="2">
        <v>0</v>
      </c>
      <c r="AE1024" s="3">
        <v>0</v>
      </c>
      <c r="AF1024" s="3">
        <v>0</v>
      </c>
      <c r="AG1024" s="3">
        <v>0</v>
      </c>
      <c r="AH1024" s="3">
        <v>0</v>
      </c>
      <c r="AI1024" s="4">
        <v>0</v>
      </c>
      <c r="AJ1024" s="3">
        <v>0</v>
      </c>
      <c r="AK1024" s="3">
        <v>296446</v>
      </c>
      <c r="AL1024" s="3">
        <v>0</v>
      </c>
      <c r="AM1024" s="3">
        <v>0</v>
      </c>
      <c r="AN1024" s="3">
        <v>0</v>
      </c>
      <c r="AO1024" s="3">
        <v>0</v>
      </c>
      <c r="AP1024" s="3">
        <v>0</v>
      </c>
      <c r="AQ1024" s="3">
        <v>5050</v>
      </c>
      <c r="AR1024" s="3">
        <v>5334</v>
      </c>
      <c r="AS1024" s="3">
        <v>6861084</v>
      </c>
      <c r="AT1024" s="2">
        <v>1290.5989999999999</v>
      </c>
      <c r="AV1024" s="5" t="s">
        <v>2031</v>
      </c>
      <c r="AX1024" s="3">
        <v>0</v>
      </c>
      <c r="AZ1024" s="3">
        <v>0</v>
      </c>
      <c r="BA1024" s="3">
        <f t="shared" si="390"/>
        <v>6465</v>
      </c>
      <c r="BB1024" s="3">
        <f t="shared" si="376"/>
        <v>5050</v>
      </c>
      <c r="BC1024" s="3">
        <f t="shared" si="377"/>
        <v>5335</v>
      </c>
      <c r="BD1024" s="3">
        <f t="shared" si="378"/>
        <v>6465</v>
      </c>
      <c r="BE1024" s="3">
        <f t="shared" si="379"/>
        <v>6861082.7409999976</v>
      </c>
      <c r="BF1024" s="3">
        <f t="shared" si="391"/>
        <v>6695589.7409999976</v>
      </c>
      <c r="BG1024" s="2">
        <f t="shared" si="380"/>
        <v>1290.4451169705935</v>
      </c>
      <c r="BH1024" s="6">
        <f t="shared" si="381"/>
        <v>1.4999999999999999E-2</v>
      </c>
      <c r="BI1024" s="3">
        <f t="shared" si="392"/>
        <v>0</v>
      </c>
      <c r="BJ1024" s="3">
        <f t="shared" si="382"/>
        <v>663288790.12288511</v>
      </c>
      <c r="BK1024" s="3">
        <f t="shared" si="393"/>
        <v>0</v>
      </c>
      <c r="BL1024" s="3">
        <f t="shared" si="394"/>
        <v>0</v>
      </c>
      <c r="BM1024" s="3">
        <f t="shared" si="383"/>
        <v>0</v>
      </c>
      <c r="BN1024" s="3">
        <f t="shared" si="384"/>
        <v>0</v>
      </c>
      <c r="BO1024" s="3">
        <f t="shared" si="395"/>
        <v>0</v>
      </c>
      <c r="BP1024" s="3">
        <f t="shared" si="396"/>
        <v>0</v>
      </c>
      <c r="BQ1024" s="3">
        <f t="shared" si="385"/>
        <v>412297214.87210464</v>
      </c>
      <c r="BR1024" s="3">
        <f t="shared" si="397"/>
        <v>0</v>
      </c>
      <c r="BS1024" s="3">
        <f t="shared" si="398"/>
        <v>0</v>
      </c>
      <c r="BT1024" s="3">
        <f t="shared" si="386"/>
        <v>0</v>
      </c>
      <c r="BU1024" s="3">
        <f t="shared" si="387"/>
        <v>0</v>
      </c>
      <c r="BV1024" s="3">
        <f t="shared" si="388"/>
        <v>0</v>
      </c>
      <c r="BW1024" s="3">
        <f t="shared" si="399"/>
        <v>0</v>
      </c>
      <c r="BX1024" s="3">
        <f t="shared" si="389"/>
        <v>0</v>
      </c>
      <c r="BY1024" s="3">
        <f t="shared" si="400"/>
        <v>6861082.7409999976</v>
      </c>
    </row>
    <row r="1025" spans="1:77" x14ac:dyDescent="0.25">
      <c r="A1025">
        <v>101838</v>
      </c>
      <c r="B1025" t="s">
        <v>1077</v>
      </c>
      <c r="C1025" s="37">
        <v>42776.52847222222</v>
      </c>
      <c r="D1025" s="5" t="s">
        <v>76</v>
      </c>
      <c r="E1025" s="2">
        <v>1486.4580000000001</v>
      </c>
      <c r="F1025" s="2">
        <v>36.581000000000003</v>
      </c>
      <c r="G1025" s="2">
        <v>75.3</v>
      </c>
      <c r="H1025" s="2">
        <v>21.966999999999999</v>
      </c>
      <c r="I1025" s="2">
        <v>0</v>
      </c>
      <c r="J1025" s="2">
        <v>0</v>
      </c>
      <c r="K1025" s="2">
        <v>0</v>
      </c>
      <c r="L1025" s="2">
        <v>40.020000000000003</v>
      </c>
      <c r="M1025" s="2">
        <v>0</v>
      </c>
      <c r="N1025" s="2">
        <v>1260.33</v>
      </c>
      <c r="O1025" s="2">
        <v>0.191</v>
      </c>
      <c r="P1025" s="2">
        <v>857.2</v>
      </c>
      <c r="Q1025" s="2">
        <v>0</v>
      </c>
      <c r="R1025" s="3">
        <v>116987</v>
      </c>
      <c r="S1025" s="3">
        <v>0</v>
      </c>
      <c r="T1025" s="3">
        <v>0</v>
      </c>
      <c r="U1025" s="3">
        <v>0</v>
      </c>
      <c r="V1025" s="3">
        <v>0</v>
      </c>
      <c r="W1025" s="3">
        <v>46092</v>
      </c>
      <c r="X1025" s="3">
        <v>554180</v>
      </c>
      <c r="Y1025" s="4">
        <v>0</v>
      </c>
      <c r="Z1025" s="4">
        <v>1</v>
      </c>
      <c r="AA1025" s="5" t="s">
        <v>75</v>
      </c>
      <c r="AB1025" s="3">
        <v>0</v>
      </c>
      <c r="AC1025" s="3">
        <v>0</v>
      </c>
      <c r="AD1025" s="2">
        <v>0</v>
      </c>
      <c r="AE1025" s="3">
        <v>0</v>
      </c>
      <c r="AF1025" s="3">
        <v>0</v>
      </c>
      <c r="AG1025" s="3">
        <v>0</v>
      </c>
      <c r="AH1025" s="3">
        <v>0</v>
      </c>
      <c r="AI1025" s="4">
        <v>0</v>
      </c>
      <c r="AJ1025" s="3">
        <v>0</v>
      </c>
      <c r="AK1025" s="3">
        <v>604856</v>
      </c>
      <c r="AL1025" s="3">
        <v>0</v>
      </c>
      <c r="AM1025" s="3">
        <v>0</v>
      </c>
      <c r="AN1025" s="3">
        <v>0</v>
      </c>
      <c r="AO1025" s="3">
        <v>0</v>
      </c>
      <c r="AP1025" s="3">
        <v>0</v>
      </c>
      <c r="AQ1025" s="3">
        <v>5050</v>
      </c>
      <c r="AR1025" s="3">
        <v>5334</v>
      </c>
      <c r="AS1025" s="3">
        <v>13649137</v>
      </c>
      <c r="AT1025" s="2">
        <v>2599.4870000000001</v>
      </c>
      <c r="AV1025" s="5" t="s">
        <v>2031</v>
      </c>
      <c r="AX1025" s="3">
        <v>0</v>
      </c>
      <c r="AZ1025" s="3">
        <v>0</v>
      </c>
      <c r="BA1025" s="3">
        <f t="shared" si="390"/>
        <v>6465</v>
      </c>
      <c r="BB1025" s="3">
        <f t="shared" si="376"/>
        <v>5050</v>
      </c>
      <c r="BC1025" s="3">
        <f t="shared" si="377"/>
        <v>5335</v>
      </c>
      <c r="BD1025" s="3">
        <f t="shared" si="378"/>
        <v>6465</v>
      </c>
      <c r="BE1025" s="3">
        <f t="shared" si="379"/>
        <v>13649135.654149998</v>
      </c>
      <c r="BF1025" s="3">
        <f t="shared" si="391"/>
        <v>13486056.654149998</v>
      </c>
      <c r="BG1025" s="2">
        <f t="shared" si="380"/>
        <v>2599.1759695147443</v>
      </c>
      <c r="BH1025" s="6">
        <f t="shared" si="381"/>
        <v>1.4999999999999999E-2</v>
      </c>
      <c r="BI1025" s="3">
        <f t="shared" si="392"/>
        <v>0</v>
      </c>
      <c r="BJ1025" s="3">
        <f t="shared" si="382"/>
        <v>1335976448.3305786</v>
      </c>
      <c r="BK1025" s="3">
        <f t="shared" si="393"/>
        <v>0</v>
      </c>
      <c r="BL1025" s="3">
        <f t="shared" si="394"/>
        <v>0</v>
      </c>
      <c r="BM1025" s="3">
        <f t="shared" si="383"/>
        <v>0</v>
      </c>
      <c r="BN1025" s="3">
        <f t="shared" si="384"/>
        <v>0</v>
      </c>
      <c r="BO1025" s="3">
        <f t="shared" si="395"/>
        <v>0</v>
      </c>
      <c r="BP1025" s="3">
        <f t="shared" si="396"/>
        <v>0</v>
      </c>
      <c r="BQ1025" s="3">
        <f t="shared" si="385"/>
        <v>830436722.25996077</v>
      </c>
      <c r="BR1025" s="3">
        <f t="shared" si="397"/>
        <v>0</v>
      </c>
      <c r="BS1025" s="3">
        <f t="shared" si="398"/>
        <v>0</v>
      </c>
      <c r="BT1025" s="3">
        <f t="shared" si="386"/>
        <v>0</v>
      </c>
      <c r="BU1025" s="3">
        <f t="shared" si="387"/>
        <v>0</v>
      </c>
      <c r="BV1025" s="3">
        <f t="shared" si="388"/>
        <v>0</v>
      </c>
      <c r="BW1025" s="3">
        <f t="shared" si="399"/>
        <v>0</v>
      </c>
      <c r="BX1025" s="3">
        <f t="shared" si="389"/>
        <v>0</v>
      </c>
      <c r="BY1025" s="3">
        <f t="shared" si="400"/>
        <v>13649135.654149998</v>
      </c>
    </row>
    <row r="1026" spans="1:77" x14ac:dyDescent="0.25">
      <c r="A1026">
        <v>98904</v>
      </c>
      <c r="B1026" t="s">
        <v>1078</v>
      </c>
      <c r="C1026" s="37">
        <v>42779.493055555555</v>
      </c>
      <c r="D1026" s="5" t="s">
        <v>75</v>
      </c>
      <c r="E1026" s="2">
        <v>776.35900000000004</v>
      </c>
      <c r="F1026" s="2">
        <v>73.218999999999994</v>
      </c>
      <c r="G1026" s="2">
        <v>1.1240000000000001</v>
      </c>
      <c r="H1026" s="2">
        <v>0</v>
      </c>
      <c r="I1026" s="2">
        <v>0</v>
      </c>
      <c r="J1026" s="2">
        <v>0</v>
      </c>
      <c r="K1026" s="2">
        <v>0</v>
      </c>
      <c r="L1026" s="2">
        <v>51.421999999999997</v>
      </c>
      <c r="M1026" s="2">
        <v>42.595999999999997</v>
      </c>
      <c r="N1026" s="2">
        <v>575.26199999999994</v>
      </c>
      <c r="O1026" s="2">
        <v>0.187</v>
      </c>
      <c r="P1026" s="2">
        <v>190.54599999999999</v>
      </c>
      <c r="Q1026" s="2">
        <v>0</v>
      </c>
      <c r="R1026" s="3">
        <v>62827</v>
      </c>
      <c r="S1026" s="3">
        <v>0</v>
      </c>
      <c r="T1026" s="3">
        <v>-5657</v>
      </c>
      <c r="U1026" s="3">
        <v>-219</v>
      </c>
      <c r="V1026" s="3">
        <v>0</v>
      </c>
      <c r="W1026" s="3">
        <v>40541</v>
      </c>
      <c r="X1026" s="3">
        <v>137612</v>
      </c>
      <c r="Y1026" s="4">
        <v>1</v>
      </c>
      <c r="Z1026" s="4">
        <v>1.08</v>
      </c>
      <c r="AA1026" s="5" t="s">
        <v>76</v>
      </c>
      <c r="AB1026" s="3">
        <v>534136</v>
      </c>
      <c r="AC1026" s="3">
        <v>2792885</v>
      </c>
      <c r="AD1026" s="2">
        <v>1165.543596</v>
      </c>
      <c r="AE1026" s="3">
        <v>259968190</v>
      </c>
      <c r="AF1026" s="3">
        <v>5226597</v>
      </c>
      <c r="AG1026" s="3">
        <v>0</v>
      </c>
      <c r="AH1026" s="3">
        <v>5435661</v>
      </c>
      <c r="AI1026" s="4">
        <v>1.04</v>
      </c>
      <c r="AJ1026" s="3">
        <v>503386304</v>
      </c>
      <c r="AK1026" s="3">
        <v>317270</v>
      </c>
      <c r="AL1026" s="3">
        <v>0</v>
      </c>
      <c r="AM1026" s="3">
        <v>0</v>
      </c>
      <c r="AN1026" s="3">
        <v>145000</v>
      </c>
      <c r="AO1026" s="3">
        <v>0</v>
      </c>
      <c r="AP1026" s="3">
        <v>0</v>
      </c>
      <c r="AQ1026" s="3">
        <v>5140</v>
      </c>
      <c r="AR1026" s="3">
        <v>5432</v>
      </c>
      <c r="AS1026" s="3">
        <v>7752113</v>
      </c>
      <c r="AT1026" s="2">
        <v>1449.1989999999901</v>
      </c>
      <c r="AU1026" s="2">
        <v>1383</v>
      </c>
      <c r="AV1026" s="5" t="s">
        <v>1584</v>
      </c>
      <c r="AW1026" s="3">
        <v>0</v>
      </c>
      <c r="AX1026" s="3">
        <v>0</v>
      </c>
      <c r="AY1026" s="3">
        <v>0</v>
      </c>
      <c r="AZ1026" s="3">
        <v>0</v>
      </c>
      <c r="BA1026" s="3">
        <f t="shared" si="390"/>
        <v>7222</v>
      </c>
      <c r="BB1026" s="3">
        <f t="shared" ref="BB1026:BB1089" si="401">IF(D1026="Y",EWLev1/100*AQ1026/5140,ROUND(EWLev1*MIN(1, IF(Y1026&lt;0.1,1,Y1026))/100,0))</f>
        <v>5140</v>
      </c>
      <c r="BC1026" s="3">
        <f t="shared" ref="BC1026:BC1089" si="402">ROUND((IF(D1026="Y",EWLev1/100*AQ1026/5140,EWLev1*MIN(1, IF(Y1026&lt;0.1,1,Y1026))/100))*(1+(IF(D1026="Y",CharterSchoolAdjCEI,Z1026)-1)*0.71),0)</f>
        <v>5432</v>
      </c>
      <c r="BD1026" s="3">
        <f t="shared" ref="BD1026:BD1089" si="403">ROUND(IF(D1026="Y",EWLev1/100*BA1026/5140,BC1026*MAX(1,1 + IF(E1026&lt;SmallDistrictADACap,(SmallDistrictADACap-E1026)*IF(AA1026="Y",SparseSmallDistrictMult,SmallDistrictMult),0),1+IF(E1026&lt;MedDistrictADACap,(MedDistrictADACap-E1026)*MedDistrictMult,0))),0)</f>
        <v>7222</v>
      </c>
      <c r="BE1026" s="3">
        <f t="shared" ref="BE1026:BE1089" si="404">BD1026*(E1026*RegularProgramTIAAWeight+F1026*RegularSpEdTIAAWeight+G1026*MainstreamSpEdTIAAWeight+H1026*ResCareSpEdTIAAWeight+I1026*StateSchoolsSpEdTIAAWeight+J1026*NonPublicContractSpEdTIAAWeight+K1026*ExtYearSpEdTIAAWeight+L1026*RegCTETIAAWeight+M1026*GTTIAAWeight+N1026*StateCompEdTIAAWeight+O1026*PregnantTIAAWeight+P1026*BilingualTIAAWeight+Q1026*PegTIAAWeight)+SUM(R1026:W1026)+IF(P1026=0,X1026*EWLev1/514000,0)</f>
        <v>7752113.5603799997</v>
      </c>
      <c r="BF1026" s="3">
        <f t="shared" si="391"/>
        <v>7654402.5603799997</v>
      </c>
      <c r="BG1026" s="2">
        <f t="shared" ref="BG1026:BG1089" si="405">IF(UseCoRWADA,AU1026,BF1026/BB1026*(BC1026+BB1026)/(2*BC1026))</f>
        <v>1449.1574619837725</v>
      </c>
      <c r="BH1026" s="6">
        <f t="shared" ref="BH1026:BH1089" si="406">MAX(HHTaxRateFloor,IFERROR(AB1026/AE1026,0)+HHCEDRate)</f>
        <v>1.4999999999999999E-2</v>
      </c>
      <c r="BI1026" s="3">
        <f t="shared" si="392"/>
        <v>3819321.1364217326</v>
      </c>
      <c r="BJ1026" s="3">
        <f t="shared" ref="BJ1026:BJ1089" si="407">IFERROR(BG1026*MAX(EWLev1, BI1026/BH1026/BG1026*((EWLev1/HHEWL-1)*AI1026/HHMOTaxRate+1)),0)</f>
        <v>744866935.4596591</v>
      </c>
      <c r="BK1026" s="3">
        <f t="shared" si="393"/>
        <v>0</v>
      </c>
      <c r="BL1026" s="3">
        <f t="shared" si="394"/>
        <v>0</v>
      </c>
      <c r="BM1026" s="3">
        <f t="shared" ref="BM1026:BM1089" si="408">IF(BL1026=0,0,MAX(CostPerWADAFloorLev1,BL1026/(BK1026/(BJ1026/BG1026))))</f>
        <v>0</v>
      </c>
      <c r="BN1026" s="3">
        <f t="shared" ref="BN1026:BN1089" si="409">IFERROR(MIN(BL1026*EarlyAgreementCreditPct,BK1026/(BJ1026/BG1026)*EarlyAgreementCreditPerWADA,AY1026),0)</f>
        <v>0</v>
      </c>
      <c r="BO1026" s="3">
        <f t="shared" si="395"/>
        <v>0</v>
      </c>
      <c r="BP1026" s="3">
        <f t="shared" si="396"/>
        <v>0</v>
      </c>
      <c r="BQ1026" s="3">
        <f t="shared" ref="BQ1026:BQ1089" si="410">IFERROR(BG1026*MAX(EWLev3, BI1026/BH1026/BG1026*((EWLev3/HHEWL-1)*AI1026/HHMOTaxRate+1)),0)</f>
        <v>463005809.10381532</v>
      </c>
      <c r="BR1026" s="3">
        <f t="shared" si="397"/>
        <v>40380494.896184683</v>
      </c>
      <c r="BS1026" s="3">
        <f t="shared" si="398"/>
        <v>0</v>
      </c>
      <c r="BT1026" s="3">
        <f t="shared" ref="BT1026:BT1089" si="411">IF(BS1026=0,0,MAX(CostPerWADAFloorLev3,BS1026/(BR1026/(BQ1026/BG1026))))</f>
        <v>0</v>
      </c>
      <c r="BU1026" s="3">
        <f t="shared" ref="BU1026:BU1089" si="412">IFERROR(MIN(BR1026/(BQ1026/BG1026)*BT1026*EarlyAgreementCreditPct,BR1026/(BQ1026/BG1026)*EarlyAgreementCreditPerWADA,AZ1026),0)</f>
        <v>0</v>
      </c>
      <c r="BV1026" s="3">
        <f t="shared" ref="BV1026:BV1089" si="413">IFERROR(AN1026*BS1026/AH1026+AO1026+AP1026,0)</f>
        <v>0</v>
      </c>
      <c r="BW1026" s="3">
        <f t="shared" si="399"/>
        <v>0</v>
      </c>
      <c r="BX1026" s="3">
        <f t="shared" ref="BX1026:BX1089" si="414">BW1026+BP1026</f>
        <v>0</v>
      </c>
      <c r="BY1026" s="3">
        <f t="shared" si="400"/>
        <v>2718250.5203799997</v>
      </c>
    </row>
    <row r="1027" spans="1:77" x14ac:dyDescent="0.25">
      <c r="A1027">
        <v>170907</v>
      </c>
      <c r="B1027" t="s">
        <v>1079</v>
      </c>
      <c r="C1027" s="37">
        <v>42779.493055555555</v>
      </c>
      <c r="D1027" s="5" t="s">
        <v>75</v>
      </c>
      <c r="E1027" s="2">
        <v>3116.2460000000001</v>
      </c>
      <c r="F1027" s="2">
        <v>165.99199999999999</v>
      </c>
      <c r="G1027" s="2">
        <v>107.7</v>
      </c>
      <c r="H1027" s="2">
        <v>1.45</v>
      </c>
      <c r="I1027" s="2">
        <v>0</v>
      </c>
      <c r="J1027" s="2">
        <v>0</v>
      </c>
      <c r="K1027" s="2">
        <v>0</v>
      </c>
      <c r="L1027" s="2">
        <v>260</v>
      </c>
      <c r="M1027" s="2">
        <v>171.5</v>
      </c>
      <c r="N1027" s="2">
        <v>2484.1480000000001</v>
      </c>
      <c r="O1027" s="2">
        <v>0.84899999999999998</v>
      </c>
      <c r="P1027" s="2">
        <v>292.86200000000002</v>
      </c>
      <c r="Q1027" s="2">
        <v>0</v>
      </c>
      <c r="R1027" s="3">
        <v>267607</v>
      </c>
      <c r="S1027" s="3">
        <v>0</v>
      </c>
      <c r="T1027" s="3">
        <v>-6009</v>
      </c>
      <c r="U1027" s="3">
        <v>-233</v>
      </c>
      <c r="V1027" s="3">
        <v>0</v>
      </c>
      <c r="W1027" s="3">
        <v>438516</v>
      </c>
      <c r="X1027" s="3">
        <v>171061</v>
      </c>
      <c r="Y1027" s="4">
        <v>1</v>
      </c>
      <c r="Z1027" s="4">
        <v>1.1200000000000001</v>
      </c>
      <c r="AA1027" s="5" t="s">
        <v>75</v>
      </c>
      <c r="AB1027" s="3">
        <v>0</v>
      </c>
      <c r="AC1027" s="3">
        <v>6305898</v>
      </c>
      <c r="AD1027" s="2">
        <v>2622.2645342000001</v>
      </c>
      <c r="AE1027" s="3">
        <v>121565739</v>
      </c>
      <c r="AF1027" s="3">
        <v>5057616</v>
      </c>
      <c r="AG1027" s="3">
        <v>556338</v>
      </c>
      <c r="AH1027" s="3">
        <v>5917411</v>
      </c>
      <c r="AI1027" s="4">
        <v>1.17</v>
      </c>
      <c r="AJ1027" s="3">
        <v>534699540</v>
      </c>
      <c r="AK1027" s="3">
        <v>1366106</v>
      </c>
      <c r="AL1027" s="3">
        <v>0</v>
      </c>
      <c r="AM1027" s="3">
        <v>0</v>
      </c>
      <c r="AN1027" s="3">
        <v>0</v>
      </c>
      <c r="AO1027" s="3">
        <v>0</v>
      </c>
      <c r="AP1027" s="3">
        <v>0</v>
      </c>
      <c r="AQ1027" s="3">
        <v>5140</v>
      </c>
      <c r="AR1027" s="3">
        <v>5578</v>
      </c>
      <c r="AS1027" s="3">
        <v>25852687</v>
      </c>
      <c r="AT1027" s="2">
        <v>4701.415</v>
      </c>
      <c r="AV1027" s="5" t="s">
        <v>1674</v>
      </c>
      <c r="BA1027" s="3">
        <f t="shared" ref="BA1027:BA1090" si="415">RIGHT(AV1027,6)*1</f>
        <v>5841</v>
      </c>
      <c r="BB1027" s="3">
        <f t="shared" si="401"/>
        <v>5140</v>
      </c>
      <c r="BC1027" s="3">
        <f t="shared" si="402"/>
        <v>5578</v>
      </c>
      <c r="BD1027" s="3">
        <f t="shared" si="403"/>
        <v>5841</v>
      </c>
      <c r="BE1027" s="3">
        <f t="shared" si="404"/>
        <v>25852686.607489999</v>
      </c>
      <c r="BF1027" s="3">
        <f t="shared" ref="BF1027:BF1090" si="416">BE1027-W1027-V1027-R1027-T1027</f>
        <v>25152572.607489999</v>
      </c>
      <c r="BG1027" s="2">
        <f t="shared" si="405"/>
        <v>4701.3711664480561</v>
      </c>
      <c r="BH1027" s="6">
        <f t="shared" si="406"/>
        <v>1.4999999999999999E-2</v>
      </c>
      <c r="BI1027" s="3">
        <f t="shared" ref="BI1027:BI1090" si="417">IFERROR((AB1027+AC1027)*BG1027/AD1027-AK1027,0)</f>
        <v>9939529.510494737</v>
      </c>
      <c r="BJ1027" s="3">
        <f t="shared" si="407"/>
        <v>2416504779.5543008</v>
      </c>
      <c r="BK1027" s="3">
        <f t="shared" ref="BK1027:BK1090" si="418">MAX(0,AJ1027-BJ1027)</f>
        <v>0</v>
      </c>
      <c r="BL1027" s="3">
        <f t="shared" ref="BL1027:BL1090" si="419">IFERROR(BK1027/AJ1027*AF1027,0)</f>
        <v>0</v>
      </c>
      <c r="BM1027" s="3">
        <f t="shared" si="408"/>
        <v>0</v>
      </c>
      <c r="BN1027" s="3">
        <f t="shared" si="409"/>
        <v>0</v>
      </c>
      <c r="BO1027" s="3">
        <f t="shared" ref="BO1027:BO1090" si="420">IFERROR(AN1027*BL1027/AH1027+AO1027+AP1027,0)</f>
        <v>0</v>
      </c>
      <c r="BP1027" s="3">
        <f t="shared" ref="BP1027:BP1090" si="421">MAX(0, IFERROR(BM1027*BK1027/(BJ1027/BG1027)-BN1027-BO1027*0-AL1027*AM1027-V1027,0))</f>
        <v>0</v>
      </c>
      <c r="BQ1027" s="3">
        <f t="shared" si="410"/>
        <v>1502088087.6801538</v>
      </c>
      <c r="BR1027" s="3">
        <f t="shared" ref="BR1027:BR1090" si="422">MAX(0,AJ1027-BQ1027)</f>
        <v>0</v>
      </c>
      <c r="BS1027" s="3">
        <f t="shared" ref="BS1027:BS1090" si="423">IFERROR(BR1027/AJ1027*AG1027,0)</f>
        <v>0</v>
      </c>
      <c r="BT1027" s="3">
        <f t="shared" si="411"/>
        <v>0</v>
      </c>
      <c r="BU1027" s="3">
        <f t="shared" si="412"/>
        <v>0</v>
      </c>
      <c r="BV1027" s="3">
        <f t="shared" si="413"/>
        <v>0</v>
      </c>
      <c r="BW1027" s="3">
        <f t="shared" ref="BW1027:BW1090" si="424">MAX(0, IFERROR(BT1027*BR1027/(BQ1027/BG1027)-BU1027-BV1027-AL1027*AM1027-V1027,0))</f>
        <v>0</v>
      </c>
      <c r="BX1027" s="3">
        <f t="shared" si="414"/>
        <v>0</v>
      </c>
      <c r="BY1027" s="3">
        <f t="shared" ref="BY1027:BY1090" si="425">MAX(0,BE1027-AJ1027*Y1027/100)</f>
        <v>20505691.207489997</v>
      </c>
    </row>
    <row r="1028" spans="1:77" x14ac:dyDescent="0.25">
      <c r="A1028">
        <v>101920</v>
      </c>
      <c r="B1028" t="s">
        <v>1080</v>
      </c>
      <c r="C1028" s="37">
        <v>42779.493055555555</v>
      </c>
      <c r="D1028" s="5" t="s">
        <v>75</v>
      </c>
      <c r="E1028" s="2">
        <v>30578.1</v>
      </c>
      <c r="F1028" s="2">
        <v>1856.8</v>
      </c>
      <c r="G1028" s="2">
        <v>650</v>
      </c>
      <c r="H1028" s="2">
        <v>2.5</v>
      </c>
      <c r="I1028" s="2">
        <v>2</v>
      </c>
      <c r="J1028" s="2">
        <v>1</v>
      </c>
      <c r="K1028" s="2">
        <v>0</v>
      </c>
      <c r="L1028" s="2">
        <v>1035</v>
      </c>
      <c r="M1028" s="2">
        <v>1610.2</v>
      </c>
      <c r="N1028" s="2">
        <v>21663</v>
      </c>
      <c r="O1028" s="2">
        <v>6</v>
      </c>
      <c r="P1028" s="2">
        <v>10450</v>
      </c>
      <c r="Q1028" s="2">
        <v>0</v>
      </c>
      <c r="R1028" s="3">
        <v>2502500</v>
      </c>
      <c r="S1028" s="3">
        <v>0</v>
      </c>
      <c r="T1028" s="3">
        <v>0</v>
      </c>
      <c r="U1028" s="3">
        <v>0</v>
      </c>
      <c r="V1028" s="3">
        <v>0</v>
      </c>
      <c r="W1028" s="3">
        <v>1415465</v>
      </c>
      <c r="X1028" s="3">
        <v>5981580</v>
      </c>
      <c r="Y1028" s="4">
        <v>1.05</v>
      </c>
      <c r="Z1028" s="4">
        <v>1.1599999999999999</v>
      </c>
      <c r="AA1028" s="5" t="s">
        <v>75</v>
      </c>
      <c r="AB1028" s="3">
        <v>42721088</v>
      </c>
      <c r="AC1028" s="3">
        <v>73982388</v>
      </c>
      <c r="AD1028" s="2">
        <v>30862.0945112999</v>
      </c>
      <c r="AE1028" s="3">
        <v>8425709245</v>
      </c>
      <c r="AF1028" s="3">
        <v>281535830</v>
      </c>
      <c r="AG1028" s="3">
        <v>0</v>
      </c>
      <c r="AH1028" s="3">
        <v>292261004</v>
      </c>
      <c r="AI1028" s="4">
        <v>1.0900000000000001</v>
      </c>
      <c r="AJ1028" s="3">
        <v>28938746268</v>
      </c>
      <c r="AK1028" s="3">
        <v>12722358</v>
      </c>
      <c r="AL1028" s="3">
        <v>0</v>
      </c>
      <c r="AM1028" s="3">
        <v>0</v>
      </c>
      <c r="AN1028" s="3">
        <v>3012200</v>
      </c>
      <c r="AO1028" s="3">
        <v>0</v>
      </c>
      <c r="AP1028" s="3">
        <v>0</v>
      </c>
      <c r="AQ1028" s="3">
        <v>5140</v>
      </c>
      <c r="AR1028" s="3">
        <v>5724</v>
      </c>
      <c r="AS1028" s="3">
        <v>233735041</v>
      </c>
      <c r="AT1028" s="2">
        <v>42430.614000000001</v>
      </c>
      <c r="AU1028" s="2">
        <v>43044.726999999999</v>
      </c>
      <c r="AV1028" s="5" t="s">
        <v>1450</v>
      </c>
      <c r="AW1028" s="3">
        <v>52891021</v>
      </c>
      <c r="AX1028" s="3">
        <v>0</v>
      </c>
      <c r="AY1028" s="3">
        <v>780072</v>
      </c>
      <c r="AZ1028" s="3">
        <v>0</v>
      </c>
      <c r="BA1028" s="3">
        <f t="shared" si="415"/>
        <v>5724</v>
      </c>
      <c r="BB1028" s="3">
        <f t="shared" si="401"/>
        <v>5140</v>
      </c>
      <c r="BC1028" s="3">
        <f t="shared" si="402"/>
        <v>5724</v>
      </c>
      <c r="BD1028" s="3">
        <f t="shared" si="403"/>
        <v>5724</v>
      </c>
      <c r="BE1028" s="3">
        <f t="shared" si="404"/>
        <v>233735042.41599998</v>
      </c>
      <c r="BF1028" s="3">
        <f t="shared" si="416"/>
        <v>229817077.41599998</v>
      </c>
      <c r="BG1028" s="2">
        <f t="shared" si="405"/>
        <v>42430.613830350187</v>
      </c>
      <c r="BH1028" s="6">
        <f t="shared" si="406"/>
        <v>1.4999999999999999E-2</v>
      </c>
      <c r="BI1028" s="3">
        <f t="shared" si="417"/>
        <v>147726898.64401942</v>
      </c>
      <c r="BJ1028" s="3">
        <f t="shared" si="407"/>
        <v>21809335508.799995</v>
      </c>
      <c r="BK1028" s="3">
        <f t="shared" si="418"/>
        <v>7129410759.2000046</v>
      </c>
      <c r="BL1028" s="3">
        <f t="shared" si="419"/>
        <v>69359762.752466425</v>
      </c>
      <c r="BM1028" s="3">
        <f t="shared" si="408"/>
        <v>5000.5420165702662</v>
      </c>
      <c r="BN1028" s="3">
        <f t="shared" si="409"/>
        <v>780072</v>
      </c>
      <c r="BO1028" s="3">
        <f t="shared" si="420"/>
        <v>714859.23371076689</v>
      </c>
      <c r="BP1028" s="3">
        <f t="shared" si="421"/>
        <v>68579690.752466425</v>
      </c>
      <c r="BQ1028" s="3">
        <f t="shared" si="410"/>
        <v>13556581118.796885</v>
      </c>
      <c r="BR1028" s="3">
        <f t="shared" si="422"/>
        <v>15382165149.203115</v>
      </c>
      <c r="BS1028" s="3">
        <f t="shared" si="423"/>
        <v>0</v>
      </c>
      <c r="BT1028" s="3">
        <f t="shared" si="411"/>
        <v>0</v>
      </c>
      <c r="BU1028" s="3">
        <f t="shared" si="412"/>
        <v>0</v>
      </c>
      <c r="BV1028" s="3">
        <f t="shared" si="413"/>
        <v>0</v>
      </c>
      <c r="BW1028" s="3">
        <f t="shared" si="424"/>
        <v>0</v>
      </c>
      <c r="BX1028" s="3">
        <f t="shared" si="414"/>
        <v>68579690.752466425</v>
      </c>
      <c r="BY1028" s="3">
        <f t="shared" si="425"/>
        <v>0</v>
      </c>
    </row>
    <row r="1029" spans="1:77" x14ac:dyDescent="0.25">
      <c r="A1029">
        <v>117907</v>
      </c>
      <c r="B1029" t="s">
        <v>1081</v>
      </c>
      <c r="C1029" s="37">
        <v>42776.52847222222</v>
      </c>
      <c r="D1029" s="5" t="s">
        <v>75</v>
      </c>
      <c r="E1029" s="2">
        <v>130</v>
      </c>
      <c r="F1029" s="2">
        <v>0</v>
      </c>
      <c r="G1029" s="2">
        <v>2.5499999999999998</v>
      </c>
      <c r="H1029" s="2">
        <v>0</v>
      </c>
      <c r="I1029" s="2">
        <v>0</v>
      </c>
      <c r="J1029" s="2">
        <v>0</v>
      </c>
      <c r="K1029" s="2">
        <v>0</v>
      </c>
      <c r="L1029" s="2">
        <v>1</v>
      </c>
      <c r="M1029" s="2">
        <v>4.5999999999999996</v>
      </c>
      <c r="N1029" s="2">
        <v>65.125</v>
      </c>
      <c r="O1029" s="2">
        <v>0</v>
      </c>
      <c r="P1029" s="2">
        <v>6.64</v>
      </c>
      <c r="Q1029" s="2">
        <v>0</v>
      </c>
      <c r="R1029" s="3">
        <v>0</v>
      </c>
      <c r="S1029" s="3">
        <v>0</v>
      </c>
      <c r="T1029" s="3">
        <v>0</v>
      </c>
      <c r="U1029" s="3">
        <v>-22</v>
      </c>
      <c r="V1029" s="3">
        <v>0</v>
      </c>
      <c r="W1029" s="3">
        <v>6120</v>
      </c>
      <c r="X1029" s="3">
        <v>3874</v>
      </c>
      <c r="Y1029" s="4">
        <v>0.79069999999999996</v>
      </c>
      <c r="Z1029" s="4">
        <v>1.07</v>
      </c>
      <c r="AA1029" s="5" t="s">
        <v>75</v>
      </c>
      <c r="AB1029" s="3">
        <v>144741</v>
      </c>
      <c r="AC1029" s="3">
        <v>244789</v>
      </c>
      <c r="AD1029" s="2">
        <v>83.735185099999995</v>
      </c>
      <c r="AE1029" s="3">
        <v>30662055</v>
      </c>
      <c r="AF1029" s="3">
        <v>400396</v>
      </c>
      <c r="AG1029" s="3">
        <v>136368</v>
      </c>
      <c r="AH1029" s="3">
        <v>567147</v>
      </c>
      <c r="AI1029" s="4">
        <v>1.1200000000000001</v>
      </c>
      <c r="AJ1029" s="3">
        <v>49134049</v>
      </c>
      <c r="AK1029" s="3">
        <v>38487</v>
      </c>
      <c r="AL1029" s="3">
        <v>0</v>
      </c>
      <c r="AM1029" s="3">
        <v>0</v>
      </c>
      <c r="AN1029" s="3">
        <v>0</v>
      </c>
      <c r="AO1029" s="3">
        <v>0</v>
      </c>
      <c r="AP1029" s="3">
        <v>0</v>
      </c>
      <c r="AQ1029" s="3">
        <v>4064</v>
      </c>
      <c r="AR1029" s="3">
        <v>4266</v>
      </c>
      <c r="AS1029" s="3">
        <v>871840</v>
      </c>
      <c r="AT1029" s="2">
        <v>207.97799999999901</v>
      </c>
      <c r="AV1029" s="5" t="s">
        <v>1837</v>
      </c>
      <c r="BA1029" s="3">
        <f t="shared" si="415"/>
        <v>5834</v>
      </c>
      <c r="BB1029" s="3">
        <f t="shared" si="401"/>
        <v>4064</v>
      </c>
      <c r="BC1029" s="3">
        <f t="shared" si="402"/>
        <v>4266</v>
      </c>
      <c r="BD1029" s="3">
        <f t="shared" si="403"/>
        <v>5834</v>
      </c>
      <c r="BE1029" s="3">
        <f t="shared" si="404"/>
        <v>871840.26399999997</v>
      </c>
      <c r="BF1029" s="3">
        <f t="shared" si="416"/>
        <v>865720.26399999997</v>
      </c>
      <c r="BG1029" s="2">
        <f t="shared" si="405"/>
        <v>207.97830697817571</v>
      </c>
      <c r="BH1029" s="6">
        <f t="shared" si="406"/>
        <v>1.4999999999999999E-2</v>
      </c>
      <c r="BI1029" s="3">
        <f t="shared" si="417"/>
        <v>929012.98009150871</v>
      </c>
      <c r="BJ1029" s="3">
        <f t="shared" si="407"/>
        <v>111481557.61098106</v>
      </c>
      <c r="BK1029" s="3">
        <f t="shared" si="418"/>
        <v>0</v>
      </c>
      <c r="BL1029" s="3">
        <f t="shared" si="419"/>
        <v>0</v>
      </c>
      <c r="BM1029" s="3">
        <f t="shared" si="408"/>
        <v>0</v>
      </c>
      <c r="BN1029" s="3">
        <f t="shared" si="409"/>
        <v>0</v>
      </c>
      <c r="BO1029" s="3">
        <f t="shared" si="420"/>
        <v>0</v>
      </c>
      <c r="BP1029" s="3">
        <f t="shared" si="421"/>
        <v>0</v>
      </c>
      <c r="BQ1029" s="3">
        <f t="shared" si="410"/>
        <v>70297962.254217878</v>
      </c>
      <c r="BR1029" s="3">
        <f t="shared" si="422"/>
        <v>0</v>
      </c>
      <c r="BS1029" s="3">
        <f t="shared" si="423"/>
        <v>0</v>
      </c>
      <c r="BT1029" s="3">
        <f t="shared" si="411"/>
        <v>0</v>
      </c>
      <c r="BU1029" s="3">
        <f t="shared" si="412"/>
        <v>0</v>
      </c>
      <c r="BV1029" s="3">
        <f t="shared" si="413"/>
        <v>0</v>
      </c>
      <c r="BW1029" s="3">
        <f t="shared" si="424"/>
        <v>0</v>
      </c>
      <c r="BX1029" s="3">
        <f t="shared" si="414"/>
        <v>0</v>
      </c>
      <c r="BY1029" s="3">
        <f t="shared" si="425"/>
        <v>483337.33855699998</v>
      </c>
    </row>
    <row r="1030" spans="1:77" x14ac:dyDescent="0.25">
      <c r="A1030">
        <v>92907</v>
      </c>
      <c r="B1030" t="s">
        <v>1082</v>
      </c>
      <c r="C1030" s="37">
        <v>42779.493055555555</v>
      </c>
      <c r="D1030" s="5" t="s">
        <v>75</v>
      </c>
      <c r="E1030" s="2">
        <v>1607.884</v>
      </c>
      <c r="F1030" s="2">
        <v>93.852999999999994</v>
      </c>
      <c r="G1030" s="2">
        <v>19.335000000000001</v>
      </c>
      <c r="H1030" s="2">
        <v>0</v>
      </c>
      <c r="I1030" s="2">
        <v>0</v>
      </c>
      <c r="J1030" s="2">
        <v>0</v>
      </c>
      <c r="K1030" s="2">
        <v>0</v>
      </c>
      <c r="L1030" s="2">
        <v>117.35299999999999</v>
      </c>
      <c r="M1030" s="2">
        <v>87.78</v>
      </c>
      <c r="N1030" s="2">
        <v>712.79700000000003</v>
      </c>
      <c r="O1030" s="2">
        <v>0</v>
      </c>
      <c r="P1030" s="2">
        <v>80.608999999999995</v>
      </c>
      <c r="Q1030" s="2">
        <v>0</v>
      </c>
      <c r="R1030" s="3">
        <v>127172</v>
      </c>
      <c r="S1030" s="3">
        <v>0</v>
      </c>
      <c r="T1030" s="3">
        <v>-5684</v>
      </c>
      <c r="U1030" s="3">
        <v>-220</v>
      </c>
      <c r="V1030" s="3">
        <v>0</v>
      </c>
      <c r="W1030" s="3">
        <v>73098</v>
      </c>
      <c r="X1030" s="3">
        <v>47680</v>
      </c>
      <c r="Y1030" s="4">
        <v>1</v>
      </c>
      <c r="Z1030" s="4">
        <v>1.0859000000000001</v>
      </c>
      <c r="AA1030" s="5" t="s">
        <v>75</v>
      </c>
      <c r="AB1030" s="3">
        <v>1093377</v>
      </c>
      <c r="AC1030" s="3">
        <v>3877637</v>
      </c>
      <c r="AD1030" s="2">
        <v>1731.9501842</v>
      </c>
      <c r="AE1030" s="3">
        <v>354976612</v>
      </c>
      <c r="AF1030" s="3">
        <v>4722826</v>
      </c>
      <c r="AG1030" s="3">
        <v>519511</v>
      </c>
      <c r="AH1030" s="3">
        <v>5525707</v>
      </c>
      <c r="AI1030" s="4">
        <v>1.17</v>
      </c>
      <c r="AJ1030" s="3">
        <v>505828818</v>
      </c>
      <c r="AK1030" s="3">
        <v>705620</v>
      </c>
      <c r="AL1030" s="3">
        <v>0</v>
      </c>
      <c r="AM1030" s="3">
        <v>0</v>
      </c>
      <c r="AN1030" s="3">
        <v>0</v>
      </c>
      <c r="AO1030" s="3">
        <v>0</v>
      </c>
      <c r="AP1030" s="3">
        <v>0</v>
      </c>
      <c r="AQ1030" s="3">
        <v>5140</v>
      </c>
      <c r="AR1030" s="3">
        <v>5453</v>
      </c>
      <c r="AS1030" s="3">
        <v>12276260</v>
      </c>
      <c r="AT1030" s="2">
        <v>2283.1019999999999</v>
      </c>
      <c r="AV1030" s="5" t="s">
        <v>1381</v>
      </c>
      <c r="BA1030" s="3">
        <f t="shared" si="415"/>
        <v>5915</v>
      </c>
      <c r="BB1030" s="3">
        <f t="shared" si="401"/>
        <v>5140</v>
      </c>
      <c r="BC1030" s="3">
        <f t="shared" si="402"/>
        <v>5453</v>
      </c>
      <c r="BD1030" s="3">
        <f t="shared" si="403"/>
        <v>5915</v>
      </c>
      <c r="BE1030" s="3">
        <f t="shared" si="404"/>
        <v>12276261.89425</v>
      </c>
      <c r="BF1030" s="3">
        <f t="shared" si="416"/>
        <v>12081675.89425</v>
      </c>
      <c r="BG1030" s="2">
        <f t="shared" si="405"/>
        <v>2283.0611348729299</v>
      </c>
      <c r="BH1030" s="6">
        <f t="shared" si="406"/>
        <v>1.4999999999999999E-2</v>
      </c>
      <c r="BI1030" s="3">
        <f t="shared" si="417"/>
        <v>5847183.2895192457</v>
      </c>
      <c r="BJ1030" s="3">
        <f t="shared" si="407"/>
        <v>1173493423.3246861</v>
      </c>
      <c r="BK1030" s="3">
        <f t="shared" si="418"/>
        <v>0</v>
      </c>
      <c r="BL1030" s="3">
        <f t="shared" si="419"/>
        <v>0</v>
      </c>
      <c r="BM1030" s="3">
        <f t="shared" si="408"/>
        <v>0</v>
      </c>
      <c r="BN1030" s="3">
        <f t="shared" si="409"/>
        <v>0</v>
      </c>
      <c r="BO1030" s="3">
        <f t="shared" si="420"/>
        <v>0</v>
      </c>
      <c r="BP1030" s="3">
        <f t="shared" si="421"/>
        <v>0</v>
      </c>
      <c r="BQ1030" s="3">
        <f t="shared" si="410"/>
        <v>729438032.59190106</v>
      </c>
      <c r="BR1030" s="3">
        <f t="shared" si="422"/>
        <v>0</v>
      </c>
      <c r="BS1030" s="3">
        <f t="shared" si="423"/>
        <v>0</v>
      </c>
      <c r="BT1030" s="3">
        <f t="shared" si="411"/>
        <v>0</v>
      </c>
      <c r="BU1030" s="3">
        <f t="shared" si="412"/>
        <v>0</v>
      </c>
      <c r="BV1030" s="3">
        <f t="shared" si="413"/>
        <v>0</v>
      </c>
      <c r="BW1030" s="3">
        <f t="shared" si="424"/>
        <v>0</v>
      </c>
      <c r="BX1030" s="3">
        <f t="shared" si="414"/>
        <v>0</v>
      </c>
      <c r="BY1030" s="3">
        <f t="shared" si="425"/>
        <v>7217973.7142500002</v>
      </c>
    </row>
    <row r="1031" spans="1:77" x14ac:dyDescent="0.25">
      <c r="A1031">
        <v>101919</v>
      </c>
      <c r="B1031" t="s">
        <v>1083</v>
      </c>
      <c r="C1031" s="37">
        <v>42779.493055555555</v>
      </c>
      <c r="D1031" s="5" t="s">
        <v>75</v>
      </c>
      <c r="E1031" s="2">
        <v>32075.960999999999</v>
      </c>
      <c r="F1031" s="2">
        <v>1947.432</v>
      </c>
      <c r="G1031" s="2">
        <v>1046.943</v>
      </c>
      <c r="H1031" s="2">
        <v>71.021000000000001</v>
      </c>
      <c r="I1031" s="2">
        <v>0</v>
      </c>
      <c r="J1031" s="2">
        <v>0</v>
      </c>
      <c r="K1031" s="2">
        <v>0</v>
      </c>
      <c r="L1031" s="2">
        <v>1850.0940000000001</v>
      </c>
      <c r="M1031" s="2">
        <v>1730.462</v>
      </c>
      <c r="N1031" s="2">
        <v>28375.101999999999</v>
      </c>
      <c r="O1031" s="2">
        <v>9</v>
      </c>
      <c r="P1031" s="2">
        <v>6993.0919999999996</v>
      </c>
      <c r="Q1031" s="2">
        <v>0</v>
      </c>
      <c r="R1031" s="3">
        <v>2491104</v>
      </c>
      <c r="S1031" s="3">
        <v>0</v>
      </c>
      <c r="T1031" s="3">
        <v>-119139</v>
      </c>
      <c r="U1031" s="3">
        <v>-4604</v>
      </c>
      <c r="V1031" s="3">
        <v>0</v>
      </c>
      <c r="W1031" s="3">
        <v>2906286</v>
      </c>
      <c r="X1031" s="3">
        <v>4002846</v>
      </c>
      <c r="Y1031" s="4">
        <v>1</v>
      </c>
      <c r="Z1031" s="4">
        <v>1.1599999999999999</v>
      </c>
      <c r="AA1031" s="5" t="s">
        <v>75</v>
      </c>
      <c r="AB1031" s="3">
        <v>18736935</v>
      </c>
      <c r="AC1031" s="3">
        <v>50124796</v>
      </c>
      <c r="AD1031" s="2">
        <v>20934.299728400001</v>
      </c>
      <c r="AE1031" s="3">
        <v>3205414849</v>
      </c>
      <c r="AF1031" s="3">
        <v>104858845</v>
      </c>
      <c r="AG1031" s="3">
        <v>0</v>
      </c>
      <c r="AH1031" s="3">
        <v>109053199</v>
      </c>
      <c r="AI1031" s="4">
        <v>1.04</v>
      </c>
      <c r="AJ1031" s="3">
        <v>10602403555</v>
      </c>
      <c r="AK1031" s="3">
        <v>13135413</v>
      </c>
      <c r="AL1031" s="3">
        <v>0</v>
      </c>
      <c r="AM1031" s="3">
        <v>0</v>
      </c>
      <c r="AN1031" s="3">
        <v>0</v>
      </c>
      <c r="AO1031" s="3">
        <v>0</v>
      </c>
      <c r="AP1031" s="3">
        <v>0</v>
      </c>
      <c r="AQ1031" s="3">
        <v>5140</v>
      </c>
      <c r="AR1031" s="3">
        <v>5724</v>
      </c>
      <c r="AS1031" s="3">
        <v>260337471</v>
      </c>
      <c r="AT1031" s="2">
        <v>47091.864000000001</v>
      </c>
      <c r="AV1031" s="5" t="s">
        <v>1450</v>
      </c>
      <c r="AX1031" s="3">
        <v>0</v>
      </c>
      <c r="AZ1031" s="3">
        <v>0</v>
      </c>
      <c r="BA1031" s="3">
        <f t="shared" si="415"/>
        <v>5724</v>
      </c>
      <c r="BB1031" s="3">
        <f t="shared" si="401"/>
        <v>5140</v>
      </c>
      <c r="BC1031" s="3">
        <f t="shared" si="402"/>
        <v>5724</v>
      </c>
      <c r="BD1031" s="3">
        <f t="shared" si="403"/>
        <v>5724</v>
      </c>
      <c r="BE1031" s="3">
        <f t="shared" si="404"/>
        <v>260337469.55776009</v>
      </c>
      <c r="BF1031" s="3">
        <f t="shared" si="416"/>
        <v>255059218.55776009</v>
      </c>
      <c r="BG1031" s="2">
        <f t="shared" si="405"/>
        <v>47091.013984593257</v>
      </c>
      <c r="BH1031" s="6">
        <f t="shared" si="406"/>
        <v>1.4999999999999999E-2</v>
      </c>
      <c r="BI1031" s="3">
        <f t="shared" si="417"/>
        <v>141766770.4785845</v>
      </c>
      <c r="BJ1031" s="3">
        <f t="shared" si="407"/>
        <v>24204781188.080933</v>
      </c>
      <c r="BK1031" s="3">
        <f t="shared" si="418"/>
        <v>0</v>
      </c>
      <c r="BL1031" s="3">
        <f t="shared" si="419"/>
        <v>0</v>
      </c>
      <c r="BM1031" s="3">
        <f t="shared" si="408"/>
        <v>0</v>
      </c>
      <c r="BN1031" s="3">
        <f t="shared" si="409"/>
        <v>0</v>
      </c>
      <c r="BO1031" s="3">
        <f t="shared" si="420"/>
        <v>0</v>
      </c>
      <c r="BP1031" s="3">
        <f t="shared" si="421"/>
        <v>0</v>
      </c>
      <c r="BQ1031" s="3">
        <f t="shared" si="410"/>
        <v>15045578968.077545</v>
      </c>
      <c r="BR1031" s="3">
        <f t="shared" si="422"/>
        <v>0</v>
      </c>
      <c r="BS1031" s="3">
        <f t="shared" si="423"/>
        <v>0</v>
      </c>
      <c r="BT1031" s="3">
        <f t="shared" si="411"/>
        <v>0</v>
      </c>
      <c r="BU1031" s="3">
        <f t="shared" si="412"/>
        <v>0</v>
      </c>
      <c r="BV1031" s="3">
        <f t="shared" si="413"/>
        <v>0</v>
      </c>
      <c r="BW1031" s="3">
        <f t="shared" si="424"/>
        <v>0</v>
      </c>
      <c r="BX1031" s="3">
        <f t="shared" si="414"/>
        <v>0</v>
      </c>
      <c r="BY1031" s="3">
        <f t="shared" si="425"/>
        <v>154313434.00776011</v>
      </c>
    </row>
    <row r="1032" spans="1:77" x14ac:dyDescent="0.25">
      <c r="A1032">
        <v>140907</v>
      </c>
      <c r="B1032" t="s">
        <v>1084</v>
      </c>
      <c r="C1032" s="37">
        <v>42776.52847222222</v>
      </c>
      <c r="D1032" s="5" t="s">
        <v>75</v>
      </c>
      <c r="E1032" s="2">
        <v>312.55599999999998</v>
      </c>
      <c r="F1032" s="2">
        <v>49.587000000000003</v>
      </c>
      <c r="G1032" s="2">
        <v>10.755000000000001</v>
      </c>
      <c r="H1032" s="2">
        <v>0</v>
      </c>
      <c r="I1032" s="2">
        <v>0</v>
      </c>
      <c r="J1032" s="2">
        <v>0</v>
      </c>
      <c r="K1032" s="2">
        <v>0</v>
      </c>
      <c r="L1032" s="2">
        <v>26.486999999999998</v>
      </c>
      <c r="M1032" s="2">
        <v>17.757000000000001</v>
      </c>
      <c r="N1032" s="2">
        <v>292.41199999999998</v>
      </c>
      <c r="O1032" s="2">
        <v>0</v>
      </c>
      <c r="P1032" s="2">
        <v>30.67</v>
      </c>
      <c r="Q1032" s="2">
        <v>0</v>
      </c>
      <c r="R1032" s="3">
        <v>25072</v>
      </c>
      <c r="S1032" s="3">
        <v>0</v>
      </c>
      <c r="T1032" s="3">
        <v>-909</v>
      </c>
      <c r="U1032" s="3">
        <v>-36</v>
      </c>
      <c r="V1032" s="3">
        <v>0</v>
      </c>
      <c r="W1032" s="3">
        <v>59897</v>
      </c>
      <c r="X1032" s="3">
        <v>21586</v>
      </c>
      <c r="Y1032" s="4">
        <v>0.98670000000000002</v>
      </c>
      <c r="Z1032" s="4">
        <v>1.07</v>
      </c>
      <c r="AA1032" s="5" t="s">
        <v>75</v>
      </c>
      <c r="AB1032" s="3">
        <v>230992</v>
      </c>
      <c r="AC1032" s="3">
        <v>1837897</v>
      </c>
      <c r="AD1032" s="2">
        <v>781.35471570000004</v>
      </c>
      <c r="AE1032" s="3">
        <v>62993631</v>
      </c>
      <c r="AF1032" s="3">
        <v>892921</v>
      </c>
      <c r="AG1032" s="3">
        <v>0</v>
      </c>
      <c r="AH1032" s="3">
        <v>941155</v>
      </c>
      <c r="AI1032" s="4">
        <v>1.04</v>
      </c>
      <c r="AJ1032" s="3">
        <v>80835759</v>
      </c>
      <c r="AK1032" s="3">
        <v>138319</v>
      </c>
      <c r="AL1032" s="3">
        <v>0</v>
      </c>
      <c r="AM1032" s="3">
        <v>0</v>
      </c>
      <c r="AN1032" s="3">
        <v>0</v>
      </c>
      <c r="AO1032" s="3">
        <v>0</v>
      </c>
      <c r="AP1032" s="3">
        <v>0</v>
      </c>
      <c r="AQ1032" s="3">
        <v>5072</v>
      </c>
      <c r="AR1032" s="3">
        <v>5324</v>
      </c>
      <c r="AS1032" s="3">
        <v>3415892</v>
      </c>
      <c r="AT1032" s="2">
        <v>641.39099999999996</v>
      </c>
      <c r="AV1032" s="5" t="s">
        <v>1721</v>
      </c>
      <c r="AX1032" s="3">
        <v>0</v>
      </c>
      <c r="AZ1032" s="3">
        <v>0</v>
      </c>
      <c r="BA1032" s="3">
        <f t="shared" si="415"/>
        <v>7038</v>
      </c>
      <c r="BB1032" s="3">
        <f t="shared" si="401"/>
        <v>5072</v>
      </c>
      <c r="BC1032" s="3">
        <f t="shared" si="402"/>
        <v>5324</v>
      </c>
      <c r="BD1032" s="3">
        <f t="shared" si="403"/>
        <v>7038</v>
      </c>
      <c r="BE1032" s="3">
        <f t="shared" si="404"/>
        <v>3415891.9552199999</v>
      </c>
      <c r="BF1032" s="3">
        <f t="shared" si="416"/>
        <v>3331831.9552199999</v>
      </c>
      <c r="BG1032" s="2">
        <f t="shared" si="405"/>
        <v>641.36029837631713</v>
      </c>
      <c r="BH1032" s="6">
        <f t="shared" si="406"/>
        <v>1.4999999999999999E-2</v>
      </c>
      <c r="BI1032" s="3">
        <f t="shared" si="417"/>
        <v>1559889.5596792414</v>
      </c>
      <c r="BJ1032" s="3">
        <f t="shared" si="407"/>
        <v>329659193.36542702</v>
      </c>
      <c r="BK1032" s="3">
        <f t="shared" si="418"/>
        <v>0</v>
      </c>
      <c r="BL1032" s="3">
        <f t="shared" si="419"/>
        <v>0</v>
      </c>
      <c r="BM1032" s="3">
        <f t="shared" si="408"/>
        <v>0</v>
      </c>
      <c r="BN1032" s="3">
        <f t="shared" si="409"/>
        <v>0</v>
      </c>
      <c r="BO1032" s="3">
        <f t="shared" si="420"/>
        <v>0</v>
      </c>
      <c r="BP1032" s="3">
        <f t="shared" si="421"/>
        <v>0</v>
      </c>
      <c r="BQ1032" s="3">
        <f t="shared" si="410"/>
        <v>204914615.33123332</v>
      </c>
      <c r="BR1032" s="3">
        <f t="shared" si="422"/>
        <v>0</v>
      </c>
      <c r="BS1032" s="3">
        <f t="shared" si="423"/>
        <v>0</v>
      </c>
      <c r="BT1032" s="3">
        <f t="shared" si="411"/>
        <v>0</v>
      </c>
      <c r="BU1032" s="3">
        <f t="shared" si="412"/>
        <v>0</v>
      </c>
      <c r="BV1032" s="3">
        <f t="shared" si="413"/>
        <v>0</v>
      </c>
      <c r="BW1032" s="3">
        <f t="shared" si="424"/>
        <v>0</v>
      </c>
      <c r="BX1032" s="3">
        <f t="shared" si="414"/>
        <v>0</v>
      </c>
      <c r="BY1032" s="3">
        <f t="shared" si="425"/>
        <v>2618285.5211669998</v>
      </c>
    </row>
    <row r="1033" spans="1:77" x14ac:dyDescent="0.25">
      <c r="A1033">
        <v>184902</v>
      </c>
      <c r="B1033" t="s">
        <v>1085</v>
      </c>
      <c r="C1033" s="37">
        <v>42779.493055555555</v>
      </c>
      <c r="D1033" s="5" t="s">
        <v>75</v>
      </c>
      <c r="E1033" s="2">
        <v>2882.797</v>
      </c>
      <c r="F1033" s="2">
        <v>292.44499999999999</v>
      </c>
      <c r="G1033" s="2">
        <v>43.256</v>
      </c>
      <c r="H1033" s="2">
        <v>0</v>
      </c>
      <c r="I1033" s="2">
        <v>0</v>
      </c>
      <c r="J1033" s="2">
        <v>0</v>
      </c>
      <c r="K1033" s="2">
        <v>0</v>
      </c>
      <c r="L1033" s="2">
        <v>92</v>
      </c>
      <c r="M1033" s="2">
        <v>151</v>
      </c>
      <c r="N1033" s="2">
        <v>1876.6120000000001</v>
      </c>
      <c r="O1033" s="2">
        <v>0.15</v>
      </c>
      <c r="P1033" s="2">
        <v>120.705</v>
      </c>
      <c r="Q1033" s="2">
        <v>0</v>
      </c>
      <c r="R1033" s="3">
        <v>226050</v>
      </c>
      <c r="S1033" s="3">
        <v>0</v>
      </c>
      <c r="T1033" s="3">
        <v>-10384</v>
      </c>
      <c r="U1033" s="3">
        <v>-402</v>
      </c>
      <c r="V1033" s="3">
        <v>0</v>
      </c>
      <c r="W1033" s="3">
        <v>246058</v>
      </c>
      <c r="X1033" s="3">
        <v>70419</v>
      </c>
      <c r="Y1033" s="4">
        <v>1</v>
      </c>
      <c r="Z1033" s="4">
        <v>1.1100000000000001</v>
      </c>
      <c r="AA1033" s="5" t="s">
        <v>75</v>
      </c>
      <c r="AB1033" s="3">
        <v>184784</v>
      </c>
      <c r="AC1033" s="3">
        <v>6990853</v>
      </c>
      <c r="AD1033" s="2">
        <v>2892.1750757</v>
      </c>
      <c r="AE1033" s="3">
        <v>196827291</v>
      </c>
      <c r="AF1033" s="3">
        <v>9923746</v>
      </c>
      <c r="AG1033" s="3">
        <v>0</v>
      </c>
      <c r="AH1033" s="3">
        <v>10320696</v>
      </c>
      <c r="AI1033" s="4">
        <v>1.04</v>
      </c>
      <c r="AJ1033" s="3">
        <v>924052380</v>
      </c>
      <c r="AK1033" s="3">
        <v>1224010</v>
      </c>
      <c r="AL1033" s="3">
        <v>0</v>
      </c>
      <c r="AM1033" s="3">
        <v>0</v>
      </c>
      <c r="AN1033" s="3">
        <v>0</v>
      </c>
      <c r="AO1033" s="3">
        <v>0</v>
      </c>
      <c r="AP1033" s="3">
        <v>0</v>
      </c>
      <c r="AQ1033" s="3">
        <v>5140</v>
      </c>
      <c r="AR1033" s="3">
        <v>5541</v>
      </c>
      <c r="AS1033" s="3">
        <v>22355729</v>
      </c>
      <c r="AT1033" s="2">
        <v>4105.4790000000003</v>
      </c>
      <c r="AV1033" s="5" t="s">
        <v>1837</v>
      </c>
      <c r="AX1033" s="3">
        <v>0</v>
      </c>
      <c r="AZ1033" s="3">
        <v>0</v>
      </c>
      <c r="BA1033" s="3">
        <f t="shared" si="415"/>
        <v>5834</v>
      </c>
      <c r="BB1033" s="3">
        <f t="shared" si="401"/>
        <v>5140</v>
      </c>
      <c r="BC1033" s="3">
        <f t="shared" si="402"/>
        <v>5541</v>
      </c>
      <c r="BD1033" s="3">
        <f t="shared" si="403"/>
        <v>5834</v>
      </c>
      <c r="BE1033" s="3">
        <f t="shared" si="404"/>
        <v>22355728.931999996</v>
      </c>
      <c r="BF1033" s="3">
        <f t="shared" si="416"/>
        <v>21894004.931999996</v>
      </c>
      <c r="BG1033" s="2">
        <f t="shared" si="405"/>
        <v>4105.4036285344409</v>
      </c>
      <c r="BH1033" s="6">
        <f t="shared" si="406"/>
        <v>1.4999999999999999E-2</v>
      </c>
      <c r="BI1033" s="3">
        <f t="shared" si="417"/>
        <v>8961710.2298571039</v>
      </c>
      <c r="BJ1033" s="3">
        <f t="shared" si="407"/>
        <v>2110177465.0667026</v>
      </c>
      <c r="BK1033" s="3">
        <f t="shared" si="418"/>
        <v>0</v>
      </c>
      <c r="BL1033" s="3">
        <f t="shared" si="419"/>
        <v>0</v>
      </c>
      <c r="BM1033" s="3">
        <f t="shared" si="408"/>
        <v>0</v>
      </c>
      <c r="BN1033" s="3">
        <f t="shared" si="409"/>
        <v>0</v>
      </c>
      <c r="BO1033" s="3">
        <f t="shared" si="420"/>
        <v>0</v>
      </c>
      <c r="BP1033" s="3">
        <f t="shared" si="421"/>
        <v>0</v>
      </c>
      <c r="BQ1033" s="3">
        <f t="shared" si="410"/>
        <v>1311676459.3167539</v>
      </c>
      <c r="BR1033" s="3">
        <f t="shared" si="422"/>
        <v>0</v>
      </c>
      <c r="BS1033" s="3">
        <f t="shared" si="423"/>
        <v>0</v>
      </c>
      <c r="BT1033" s="3">
        <f t="shared" si="411"/>
        <v>0</v>
      </c>
      <c r="BU1033" s="3">
        <f t="shared" si="412"/>
        <v>0</v>
      </c>
      <c r="BV1033" s="3">
        <f t="shared" si="413"/>
        <v>0</v>
      </c>
      <c r="BW1033" s="3">
        <f t="shared" si="424"/>
        <v>0</v>
      </c>
      <c r="BX1033" s="3">
        <f t="shared" si="414"/>
        <v>0</v>
      </c>
      <c r="BY1033" s="3">
        <f t="shared" si="425"/>
        <v>13115205.131999996</v>
      </c>
    </row>
    <row r="1034" spans="1:77" x14ac:dyDescent="0.25">
      <c r="A1034">
        <v>63903</v>
      </c>
      <c r="B1034" t="s">
        <v>1086</v>
      </c>
      <c r="C1034" s="37">
        <v>42779.493055555555</v>
      </c>
      <c r="D1034" s="5" t="s">
        <v>75</v>
      </c>
      <c r="E1034" s="2">
        <v>218.57900000000001</v>
      </c>
      <c r="F1034" s="2">
        <v>25.605</v>
      </c>
      <c r="G1034" s="2">
        <v>5</v>
      </c>
      <c r="H1034" s="2">
        <v>0</v>
      </c>
      <c r="I1034" s="2">
        <v>0</v>
      </c>
      <c r="J1034" s="2">
        <v>0</v>
      </c>
      <c r="K1034" s="2">
        <v>0</v>
      </c>
      <c r="L1034" s="2">
        <v>20</v>
      </c>
      <c r="M1034" s="2">
        <v>12.35</v>
      </c>
      <c r="N1034" s="2">
        <v>160</v>
      </c>
      <c r="O1034" s="2">
        <v>0.1</v>
      </c>
      <c r="P1034" s="2">
        <v>0</v>
      </c>
      <c r="Q1034" s="2">
        <v>0</v>
      </c>
      <c r="R1034" s="3">
        <v>19250</v>
      </c>
      <c r="S1034" s="3">
        <v>0</v>
      </c>
      <c r="T1034" s="3">
        <v>-1694</v>
      </c>
      <c r="U1034" s="3">
        <v>-66</v>
      </c>
      <c r="V1034" s="3">
        <v>0</v>
      </c>
      <c r="W1034" s="3">
        <v>40970</v>
      </c>
      <c r="X1034" s="3">
        <v>0</v>
      </c>
      <c r="Y1034" s="4">
        <v>1</v>
      </c>
      <c r="Z1034" s="4">
        <v>1.06</v>
      </c>
      <c r="AA1034" s="5" t="s">
        <v>76</v>
      </c>
      <c r="AB1034" s="3">
        <v>203594</v>
      </c>
      <c r="AC1034" s="3">
        <v>1730495</v>
      </c>
      <c r="AD1034" s="2">
        <v>736.92910989999905</v>
      </c>
      <c r="AE1034" s="3">
        <v>63577611</v>
      </c>
      <c r="AF1034" s="3">
        <v>1578990</v>
      </c>
      <c r="AG1034" s="3">
        <v>0</v>
      </c>
      <c r="AH1034" s="3">
        <v>1642150</v>
      </c>
      <c r="AI1034" s="4">
        <v>1.04</v>
      </c>
      <c r="AJ1034" s="3">
        <v>150692216</v>
      </c>
      <c r="AK1034" s="3">
        <v>98893</v>
      </c>
      <c r="AL1034" s="3">
        <v>0</v>
      </c>
      <c r="AM1034" s="3">
        <v>0</v>
      </c>
      <c r="AN1034" s="3">
        <v>96443</v>
      </c>
      <c r="AO1034" s="3">
        <v>0</v>
      </c>
      <c r="AP1034" s="3">
        <v>0</v>
      </c>
      <c r="AQ1034" s="3">
        <v>5140</v>
      </c>
      <c r="AR1034" s="3">
        <v>5359</v>
      </c>
      <c r="AS1034" s="3">
        <v>2641046</v>
      </c>
      <c r="AT1034" s="2">
        <v>492.18200000000002</v>
      </c>
      <c r="AV1034" s="5" t="s">
        <v>1475</v>
      </c>
      <c r="AX1034" s="3">
        <v>0</v>
      </c>
      <c r="AZ1034" s="3">
        <v>0</v>
      </c>
      <c r="BA1034" s="3">
        <f t="shared" si="415"/>
        <v>8320</v>
      </c>
      <c r="BB1034" s="3">
        <f t="shared" si="401"/>
        <v>5140</v>
      </c>
      <c r="BC1034" s="3">
        <f t="shared" si="402"/>
        <v>5359</v>
      </c>
      <c r="BD1034" s="3">
        <f t="shared" si="403"/>
        <v>8320</v>
      </c>
      <c r="BE1034" s="3">
        <f t="shared" si="404"/>
        <v>2641046.2399999998</v>
      </c>
      <c r="BF1034" s="3">
        <f t="shared" si="416"/>
        <v>2582520.2399999998</v>
      </c>
      <c r="BG1034" s="2">
        <f t="shared" si="405"/>
        <v>492.16961465892854</v>
      </c>
      <c r="BH1034" s="6">
        <f t="shared" si="406"/>
        <v>1.4999999999999999E-2</v>
      </c>
      <c r="BI1034" s="3">
        <f t="shared" si="417"/>
        <v>1192818.5432924679</v>
      </c>
      <c r="BJ1034" s="3">
        <f t="shared" si="407"/>
        <v>252975181.93468925</v>
      </c>
      <c r="BK1034" s="3">
        <f t="shared" si="418"/>
        <v>0</v>
      </c>
      <c r="BL1034" s="3">
        <f t="shared" si="419"/>
        <v>0</v>
      </c>
      <c r="BM1034" s="3">
        <f t="shared" si="408"/>
        <v>0</v>
      </c>
      <c r="BN1034" s="3">
        <f t="shared" si="409"/>
        <v>0</v>
      </c>
      <c r="BO1034" s="3">
        <f t="shared" si="420"/>
        <v>0</v>
      </c>
      <c r="BP1034" s="3">
        <f t="shared" si="421"/>
        <v>0</v>
      </c>
      <c r="BQ1034" s="3">
        <f t="shared" si="410"/>
        <v>157248191.88352767</v>
      </c>
      <c r="BR1034" s="3">
        <f t="shared" si="422"/>
        <v>0</v>
      </c>
      <c r="BS1034" s="3">
        <f t="shared" si="423"/>
        <v>0</v>
      </c>
      <c r="BT1034" s="3">
        <f t="shared" si="411"/>
        <v>0</v>
      </c>
      <c r="BU1034" s="3">
        <f t="shared" si="412"/>
        <v>0</v>
      </c>
      <c r="BV1034" s="3">
        <f t="shared" si="413"/>
        <v>0</v>
      </c>
      <c r="BW1034" s="3">
        <f t="shared" si="424"/>
        <v>0</v>
      </c>
      <c r="BX1034" s="3">
        <f t="shared" si="414"/>
        <v>0</v>
      </c>
      <c r="BY1034" s="3">
        <f t="shared" si="425"/>
        <v>1134124.0799999998</v>
      </c>
    </row>
    <row r="1035" spans="1:77" x14ac:dyDescent="0.25">
      <c r="A1035">
        <v>229905</v>
      </c>
      <c r="B1035" t="s">
        <v>1087</v>
      </c>
      <c r="C1035" s="37">
        <v>42779.493055555555</v>
      </c>
      <c r="D1035" s="5" t="s">
        <v>75</v>
      </c>
      <c r="E1035" s="2">
        <v>347.315</v>
      </c>
      <c r="F1035" s="2">
        <v>22.483000000000001</v>
      </c>
      <c r="G1035" s="2">
        <v>23.379000000000001</v>
      </c>
      <c r="H1035" s="2">
        <v>0</v>
      </c>
      <c r="I1035" s="2">
        <v>0</v>
      </c>
      <c r="J1035" s="2">
        <v>0</v>
      </c>
      <c r="K1035" s="2">
        <v>0</v>
      </c>
      <c r="L1035" s="2">
        <v>21.379000000000001</v>
      </c>
      <c r="M1035" s="2">
        <v>12.597</v>
      </c>
      <c r="N1035" s="2">
        <v>277.80399999999997</v>
      </c>
      <c r="O1035" s="2">
        <v>0</v>
      </c>
      <c r="P1035" s="2">
        <v>0</v>
      </c>
      <c r="Q1035" s="2">
        <v>0</v>
      </c>
      <c r="R1035" s="3">
        <v>27039</v>
      </c>
      <c r="S1035" s="3">
        <v>0</v>
      </c>
      <c r="T1035" s="3">
        <v>-759</v>
      </c>
      <c r="U1035" s="3">
        <v>-30</v>
      </c>
      <c r="V1035" s="3">
        <v>0</v>
      </c>
      <c r="W1035" s="3">
        <v>61559</v>
      </c>
      <c r="X1035" s="3">
        <v>0</v>
      </c>
      <c r="Y1035" s="4">
        <v>1</v>
      </c>
      <c r="Z1035" s="4">
        <v>1.04</v>
      </c>
      <c r="AA1035" s="5" t="s">
        <v>75</v>
      </c>
      <c r="AB1035" s="3">
        <v>30315</v>
      </c>
      <c r="AC1035" s="3">
        <v>1404634</v>
      </c>
      <c r="AD1035" s="2">
        <v>617.74865780000005</v>
      </c>
      <c r="AE1035" s="3">
        <v>31851090</v>
      </c>
      <c r="AF1035" s="3">
        <v>694085</v>
      </c>
      <c r="AG1035" s="3">
        <v>76350</v>
      </c>
      <c r="AH1035" s="3">
        <v>812080</v>
      </c>
      <c r="AI1035" s="4">
        <v>1.17</v>
      </c>
      <c r="AJ1035" s="3">
        <v>67457406</v>
      </c>
      <c r="AK1035" s="3">
        <v>136274</v>
      </c>
      <c r="AL1035" s="3">
        <v>0</v>
      </c>
      <c r="AM1035" s="3">
        <v>0</v>
      </c>
      <c r="AN1035" s="3">
        <v>0</v>
      </c>
      <c r="AO1035" s="3">
        <v>0</v>
      </c>
      <c r="AP1035" s="3">
        <v>0</v>
      </c>
      <c r="AQ1035" s="3">
        <v>5140</v>
      </c>
      <c r="AR1035" s="3">
        <v>5286</v>
      </c>
      <c r="AS1035" s="3">
        <v>3429544</v>
      </c>
      <c r="AT1035" s="2">
        <v>641.16399999999999</v>
      </c>
      <c r="AV1035" s="5" t="s">
        <v>1533</v>
      </c>
      <c r="BA1035" s="3">
        <f t="shared" si="415"/>
        <v>6941</v>
      </c>
      <c r="BB1035" s="3">
        <f t="shared" si="401"/>
        <v>5140</v>
      </c>
      <c r="BC1035" s="3">
        <f t="shared" si="402"/>
        <v>5286</v>
      </c>
      <c r="BD1035" s="3">
        <f t="shared" si="403"/>
        <v>6941</v>
      </c>
      <c r="BE1035" s="3">
        <f t="shared" si="404"/>
        <v>3429546.4395900001</v>
      </c>
      <c r="BF1035" s="3">
        <f t="shared" si="416"/>
        <v>3341707.4395900001</v>
      </c>
      <c r="BG1035" s="2">
        <f t="shared" si="405"/>
        <v>641.15919161630495</v>
      </c>
      <c r="BH1035" s="6">
        <f t="shared" si="406"/>
        <v>1.4999999999999999E-2</v>
      </c>
      <c r="BI1035" s="3">
        <f t="shared" si="417"/>
        <v>1353054.5954309443</v>
      </c>
      <c r="BJ1035" s="3">
        <f t="shared" si="407"/>
        <v>329555824.49078077</v>
      </c>
      <c r="BK1035" s="3">
        <f t="shared" si="418"/>
        <v>0</v>
      </c>
      <c r="BL1035" s="3">
        <f t="shared" si="419"/>
        <v>0</v>
      </c>
      <c r="BM1035" s="3">
        <f t="shared" si="408"/>
        <v>0</v>
      </c>
      <c r="BN1035" s="3">
        <f t="shared" si="409"/>
        <v>0</v>
      </c>
      <c r="BO1035" s="3">
        <f t="shared" si="420"/>
        <v>0</v>
      </c>
      <c r="BP1035" s="3">
        <f t="shared" si="421"/>
        <v>0</v>
      </c>
      <c r="BQ1035" s="3">
        <f t="shared" si="410"/>
        <v>204850361.72140944</v>
      </c>
      <c r="BR1035" s="3">
        <f t="shared" si="422"/>
        <v>0</v>
      </c>
      <c r="BS1035" s="3">
        <f t="shared" si="423"/>
        <v>0</v>
      </c>
      <c r="BT1035" s="3">
        <f t="shared" si="411"/>
        <v>0</v>
      </c>
      <c r="BU1035" s="3">
        <f t="shared" si="412"/>
        <v>0</v>
      </c>
      <c r="BV1035" s="3">
        <f t="shared" si="413"/>
        <v>0</v>
      </c>
      <c r="BW1035" s="3">
        <f t="shared" si="424"/>
        <v>0</v>
      </c>
      <c r="BX1035" s="3">
        <f t="shared" si="414"/>
        <v>0</v>
      </c>
      <c r="BY1035" s="3">
        <f t="shared" si="425"/>
        <v>2754972.37959</v>
      </c>
    </row>
    <row r="1036" spans="1:77" x14ac:dyDescent="0.25">
      <c r="A1036">
        <v>57836</v>
      </c>
      <c r="B1036" t="s">
        <v>1088</v>
      </c>
      <c r="C1036" s="37">
        <v>42776.52847222222</v>
      </c>
      <c r="D1036" s="5" t="s">
        <v>76</v>
      </c>
      <c r="E1036" s="2">
        <v>298.59199999999998</v>
      </c>
      <c r="F1036" s="2">
        <v>27.861999999999998</v>
      </c>
      <c r="G1036" s="2">
        <v>1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15.388</v>
      </c>
      <c r="N1036" s="2">
        <v>230.67</v>
      </c>
      <c r="O1036" s="2">
        <v>0</v>
      </c>
      <c r="P1036" s="2">
        <v>0</v>
      </c>
      <c r="Q1036" s="2">
        <v>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4">
        <v>0</v>
      </c>
      <c r="Z1036" s="4">
        <v>1</v>
      </c>
      <c r="AA1036" s="5" t="s">
        <v>75</v>
      </c>
      <c r="AB1036" s="3">
        <v>0</v>
      </c>
      <c r="AC1036" s="3">
        <v>0</v>
      </c>
      <c r="AD1036" s="2">
        <v>0</v>
      </c>
      <c r="AE1036" s="3">
        <v>0</v>
      </c>
      <c r="AF1036" s="3">
        <v>0</v>
      </c>
      <c r="AG1036" s="3">
        <v>0</v>
      </c>
      <c r="AH1036" s="3">
        <v>0</v>
      </c>
      <c r="AI1036" s="4">
        <v>0</v>
      </c>
      <c r="AJ1036" s="3">
        <v>0</v>
      </c>
      <c r="AK1036" s="3">
        <v>118845</v>
      </c>
      <c r="AL1036" s="3">
        <v>0</v>
      </c>
      <c r="AM1036" s="3">
        <v>0</v>
      </c>
      <c r="AN1036" s="3">
        <v>0</v>
      </c>
      <c r="AO1036" s="3">
        <v>0</v>
      </c>
      <c r="AP1036" s="3">
        <v>0</v>
      </c>
      <c r="AQ1036" s="3">
        <v>5050</v>
      </c>
      <c r="AR1036" s="3">
        <v>5334</v>
      </c>
      <c r="AS1036" s="3">
        <v>2427831</v>
      </c>
      <c r="AT1036" s="2">
        <v>467.97300000000001</v>
      </c>
      <c r="AV1036" s="5" t="s">
        <v>2031</v>
      </c>
      <c r="AX1036" s="3">
        <v>0</v>
      </c>
      <c r="AZ1036" s="3">
        <v>0</v>
      </c>
      <c r="BA1036" s="3">
        <f t="shared" si="415"/>
        <v>6465</v>
      </c>
      <c r="BB1036" s="3">
        <f t="shared" si="401"/>
        <v>5050</v>
      </c>
      <c r="BC1036" s="3">
        <f t="shared" si="402"/>
        <v>5335</v>
      </c>
      <c r="BD1036" s="3">
        <f t="shared" si="403"/>
        <v>6465</v>
      </c>
      <c r="BE1036" s="3">
        <f t="shared" si="404"/>
        <v>2427830.9304000004</v>
      </c>
      <c r="BF1036" s="3">
        <f t="shared" si="416"/>
        <v>2427830.9304000004</v>
      </c>
      <c r="BG1036" s="2">
        <f t="shared" si="405"/>
        <v>467.91734412582713</v>
      </c>
      <c r="BH1036" s="6">
        <f t="shared" si="406"/>
        <v>1.4999999999999999E-2</v>
      </c>
      <c r="BI1036" s="3">
        <f t="shared" si="417"/>
        <v>0</v>
      </c>
      <c r="BJ1036" s="3">
        <f t="shared" si="407"/>
        <v>240509514.88067514</v>
      </c>
      <c r="BK1036" s="3">
        <f t="shared" si="418"/>
        <v>0</v>
      </c>
      <c r="BL1036" s="3">
        <f t="shared" si="419"/>
        <v>0</v>
      </c>
      <c r="BM1036" s="3">
        <f t="shared" si="408"/>
        <v>0</v>
      </c>
      <c r="BN1036" s="3">
        <f t="shared" si="409"/>
        <v>0</v>
      </c>
      <c r="BO1036" s="3">
        <f t="shared" si="420"/>
        <v>0</v>
      </c>
      <c r="BP1036" s="3">
        <f t="shared" si="421"/>
        <v>0</v>
      </c>
      <c r="BQ1036" s="3">
        <f t="shared" si="410"/>
        <v>149499591.44820178</v>
      </c>
      <c r="BR1036" s="3">
        <f t="shared" si="422"/>
        <v>0</v>
      </c>
      <c r="BS1036" s="3">
        <f t="shared" si="423"/>
        <v>0</v>
      </c>
      <c r="BT1036" s="3">
        <f t="shared" si="411"/>
        <v>0</v>
      </c>
      <c r="BU1036" s="3">
        <f t="shared" si="412"/>
        <v>0</v>
      </c>
      <c r="BV1036" s="3">
        <f t="shared" si="413"/>
        <v>0</v>
      </c>
      <c r="BW1036" s="3">
        <f t="shared" si="424"/>
        <v>0</v>
      </c>
      <c r="BX1036" s="3">
        <f t="shared" si="414"/>
        <v>0</v>
      </c>
      <c r="BY1036" s="3">
        <f t="shared" si="425"/>
        <v>2427830.9304000004</v>
      </c>
    </row>
    <row r="1037" spans="1:77" x14ac:dyDescent="0.25">
      <c r="A1037">
        <v>13801</v>
      </c>
      <c r="B1037" t="s">
        <v>1089</v>
      </c>
      <c r="C1037" s="37">
        <v>42776.52847222222</v>
      </c>
      <c r="D1037" s="5" t="s">
        <v>76</v>
      </c>
      <c r="E1037" s="2">
        <v>423.565</v>
      </c>
      <c r="F1037" s="2">
        <v>25.92</v>
      </c>
      <c r="G1037" s="2">
        <v>1.1319999999999999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10</v>
      </c>
      <c r="N1037" s="2">
        <v>328.67</v>
      </c>
      <c r="O1037" s="2">
        <v>0</v>
      </c>
      <c r="P1037" s="2">
        <v>9.4849999999999994</v>
      </c>
      <c r="Q1037" s="2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6132</v>
      </c>
      <c r="Y1037" s="4">
        <v>0</v>
      </c>
      <c r="Z1037" s="4">
        <v>1</v>
      </c>
      <c r="AA1037" s="5" t="s">
        <v>75</v>
      </c>
      <c r="AB1037" s="3">
        <v>0</v>
      </c>
      <c r="AC1037" s="3">
        <v>0</v>
      </c>
      <c r="AD1037" s="2">
        <v>0</v>
      </c>
      <c r="AE1037" s="3">
        <v>0</v>
      </c>
      <c r="AF1037" s="3">
        <v>0</v>
      </c>
      <c r="AG1037" s="3">
        <v>0</v>
      </c>
      <c r="AH1037" s="3">
        <v>0</v>
      </c>
      <c r="AI1037" s="4">
        <v>0</v>
      </c>
      <c r="AJ1037" s="3">
        <v>0</v>
      </c>
      <c r="AK1037" s="3">
        <v>163705</v>
      </c>
      <c r="AL1037" s="3">
        <v>0</v>
      </c>
      <c r="AM1037" s="3">
        <v>0</v>
      </c>
      <c r="AN1037" s="3">
        <v>0</v>
      </c>
      <c r="AO1037" s="3">
        <v>0</v>
      </c>
      <c r="AP1037" s="3">
        <v>0</v>
      </c>
      <c r="AQ1037" s="3">
        <v>5050</v>
      </c>
      <c r="AR1037" s="3">
        <v>5334</v>
      </c>
      <c r="AS1037" s="3">
        <v>3352831</v>
      </c>
      <c r="AT1037" s="2">
        <v>646.27</v>
      </c>
      <c r="AV1037" s="5" t="s">
        <v>2031</v>
      </c>
      <c r="AX1037" s="3">
        <v>0</v>
      </c>
      <c r="AZ1037" s="3">
        <v>0</v>
      </c>
      <c r="BA1037" s="3">
        <f t="shared" si="415"/>
        <v>6465</v>
      </c>
      <c r="BB1037" s="3">
        <f t="shared" si="401"/>
        <v>5050</v>
      </c>
      <c r="BC1037" s="3">
        <f t="shared" si="402"/>
        <v>5335</v>
      </c>
      <c r="BD1037" s="3">
        <f t="shared" si="403"/>
        <v>6465</v>
      </c>
      <c r="BE1037" s="3">
        <f t="shared" si="404"/>
        <v>3352831.1055000001</v>
      </c>
      <c r="BF1037" s="3">
        <f t="shared" si="416"/>
        <v>3352831.1055000001</v>
      </c>
      <c r="BG1037" s="2">
        <f t="shared" si="405"/>
        <v>646.19319514540632</v>
      </c>
      <c r="BH1037" s="6">
        <f t="shared" si="406"/>
        <v>1.4999999999999999E-2</v>
      </c>
      <c r="BI1037" s="3">
        <f t="shared" si="417"/>
        <v>0</v>
      </c>
      <c r="BJ1037" s="3">
        <f t="shared" si="407"/>
        <v>332143302.30473882</v>
      </c>
      <c r="BK1037" s="3">
        <f t="shared" si="418"/>
        <v>0</v>
      </c>
      <c r="BL1037" s="3">
        <f t="shared" si="419"/>
        <v>0</v>
      </c>
      <c r="BM1037" s="3">
        <f t="shared" si="408"/>
        <v>0</v>
      </c>
      <c r="BN1037" s="3">
        <f t="shared" si="409"/>
        <v>0</v>
      </c>
      <c r="BO1037" s="3">
        <f t="shared" si="420"/>
        <v>0</v>
      </c>
      <c r="BP1037" s="3">
        <f t="shared" si="421"/>
        <v>0</v>
      </c>
      <c r="BQ1037" s="3">
        <f t="shared" si="410"/>
        <v>206458725.84895733</v>
      </c>
      <c r="BR1037" s="3">
        <f t="shared" si="422"/>
        <v>0</v>
      </c>
      <c r="BS1037" s="3">
        <f t="shared" si="423"/>
        <v>0</v>
      </c>
      <c r="BT1037" s="3">
        <f t="shared" si="411"/>
        <v>0</v>
      </c>
      <c r="BU1037" s="3">
        <f t="shared" si="412"/>
        <v>0</v>
      </c>
      <c r="BV1037" s="3">
        <f t="shared" si="413"/>
        <v>0</v>
      </c>
      <c r="BW1037" s="3">
        <f t="shared" si="424"/>
        <v>0</v>
      </c>
      <c r="BX1037" s="3">
        <f t="shared" si="414"/>
        <v>0</v>
      </c>
      <c r="BY1037" s="3">
        <f t="shared" si="425"/>
        <v>3352831.1055000001</v>
      </c>
    </row>
    <row r="1038" spans="1:77" x14ac:dyDescent="0.25">
      <c r="A1038">
        <v>79910</v>
      </c>
      <c r="B1038" t="s">
        <v>1090</v>
      </c>
      <c r="C1038" s="37">
        <v>42779.493055555555</v>
      </c>
      <c r="D1038" s="5" t="s">
        <v>75</v>
      </c>
      <c r="E1038" s="2">
        <v>2881.194</v>
      </c>
      <c r="F1038" s="2">
        <v>219.33</v>
      </c>
      <c r="G1038" s="2">
        <v>92.67</v>
      </c>
      <c r="H1038" s="2">
        <v>0</v>
      </c>
      <c r="I1038" s="2">
        <v>0</v>
      </c>
      <c r="J1038" s="2">
        <v>0</v>
      </c>
      <c r="K1038" s="2">
        <v>0</v>
      </c>
      <c r="L1038" s="2">
        <v>257.45100000000002</v>
      </c>
      <c r="M1038" s="2">
        <v>160.423</v>
      </c>
      <c r="N1038" s="2">
        <v>2521.2150000000001</v>
      </c>
      <c r="O1038" s="2">
        <v>0.28899999999999998</v>
      </c>
      <c r="P1038" s="2">
        <v>481.125</v>
      </c>
      <c r="Q1038" s="2">
        <v>0</v>
      </c>
      <c r="R1038" s="3">
        <v>263072</v>
      </c>
      <c r="S1038" s="3">
        <v>0</v>
      </c>
      <c r="T1038" s="3">
        <v>0</v>
      </c>
      <c r="U1038" s="3">
        <v>0</v>
      </c>
      <c r="V1038" s="3">
        <v>0</v>
      </c>
      <c r="W1038" s="3">
        <v>77691</v>
      </c>
      <c r="X1038" s="3">
        <v>278860</v>
      </c>
      <c r="Y1038" s="4">
        <v>0.99329999999999996</v>
      </c>
      <c r="Z1038" s="4">
        <v>1.1100000000000001</v>
      </c>
      <c r="AA1038" s="5" t="s">
        <v>75</v>
      </c>
      <c r="AB1038" s="3">
        <v>1475284</v>
      </c>
      <c r="AC1038" s="3">
        <v>4824891</v>
      </c>
      <c r="AD1038" s="2">
        <v>1989.9062352000001</v>
      </c>
      <c r="AE1038" s="3">
        <v>655145179</v>
      </c>
      <c r="AF1038" s="3">
        <v>22968797</v>
      </c>
      <c r="AG1038" s="3">
        <v>0</v>
      </c>
      <c r="AH1038" s="3">
        <v>24050987</v>
      </c>
      <c r="AI1038" s="4">
        <v>1.0401</v>
      </c>
      <c r="AJ1038" s="3">
        <v>2339290170</v>
      </c>
      <c r="AK1038" s="3">
        <v>1234748</v>
      </c>
      <c r="AL1038" s="3">
        <v>0</v>
      </c>
      <c r="AM1038" s="3">
        <v>0</v>
      </c>
      <c r="AN1038" s="3">
        <v>188000</v>
      </c>
      <c r="AO1038" s="3">
        <v>0</v>
      </c>
      <c r="AP1038" s="3">
        <v>0</v>
      </c>
      <c r="AQ1038" s="3">
        <v>5106</v>
      </c>
      <c r="AR1038" s="3">
        <v>5504</v>
      </c>
      <c r="AS1038" s="3">
        <v>24233744</v>
      </c>
      <c r="AT1038" s="2">
        <v>4510.4080000000004</v>
      </c>
      <c r="AU1038" s="2">
        <v>4581.9939999999997</v>
      </c>
      <c r="AV1038" s="5" t="s">
        <v>1529</v>
      </c>
      <c r="AW1038" s="3">
        <v>0</v>
      </c>
      <c r="AX1038" s="3">
        <v>0</v>
      </c>
      <c r="AY1038" s="3">
        <v>0</v>
      </c>
      <c r="AZ1038" s="3">
        <v>0</v>
      </c>
      <c r="BA1038" s="3">
        <f t="shared" si="415"/>
        <v>5796</v>
      </c>
      <c r="BB1038" s="3">
        <f t="shared" si="401"/>
        <v>5106</v>
      </c>
      <c r="BC1038" s="3">
        <f t="shared" si="402"/>
        <v>5504</v>
      </c>
      <c r="BD1038" s="3">
        <f t="shared" si="403"/>
        <v>5796</v>
      </c>
      <c r="BE1038" s="3">
        <f t="shared" si="404"/>
        <v>24233744.789599996</v>
      </c>
      <c r="BF1038" s="3">
        <f t="shared" si="416"/>
        <v>23892981.789599996</v>
      </c>
      <c r="BG1038" s="2">
        <f t="shared" si="405"/>
        <v>4510.207311174182</v>
      </c>
      <c r="BH1038" s="6">
        <f t="shared" si="406"/>
        <v>1.4999999999999999E-2</v>
      </c>
      <c r="BI1038" s="3">
        <f t="shared" si="417"/>
        <v>13044867.212030772</v>
      </c>
      <c r="BJ1038" s="3">
        <f t="shared" si="407"/>
        <v>2318246557.9435296</v>
      </c>
      <c r="BK1038" s="3">
        <f t="shared" si="418"/>
        <v>21043612.056470394</v>
      </c>
      <c r="BL1038" s="3">
        <f t="shared" si="419"/>
        <v>206620.99113246007</v>
      </c>
      <c r="BM1038" s="3">
        <f t="shared" si="408"/>
        <v>5046.8136913515091</v>
      </c>
      <c r="BN1038" s="3">
        <f t="shared" si="409"/>
        <v>0</v>
      </c>
      <c r="BO1038" s="3">
        <f t="shared" si="420"/>
        <v>1615.0998847948526</v>
      </c>
      <c r="BP1038" s="3">
        <f t="shared" si="421"/>
        <v>206620.99113246007</v>
      </c>
      <c r="BQ1038" s="3">
        <f t="shared" si="410"/>
        <v>1441011235.9201512</v>
      </c>
      <c r="BR1038" s="3">
        <f t="shared" si="422"/>
        <v>898278934.07984877</v>
      </c>
      <c r="BS1038" s="3">
        <f t="shared" si="423"/>
        <v>0</v>
      </c>
      <c r="BT1038" s="3">
        <f t="shared" si="411"/>
        <v>0</v>
      </c>
      <c r="BU1038" s="3">
        <f t="shared" si="412"/>
        <v>0</v>
      </c>
      <c r="BV1038" s="3">
        <f t="shared" si="413"/>
        <v>0</v>
      </c>
      <c r="BW1038" s="3">
        <f t="shared" si="424"/>
        <v>0</v>
      </c>
      <c r="BX1038" s="3">
        <f t="shared" si="414"/>
        <v>206620.99113246007</v>
      </c>
      <c r="BY1038" s="3">
        <f t="shared" si="425"/>
        <v>997575.53098999709</v>
      </c>
    </row>
    <row r="1039" spans="1:77" x14ac:dyDescent="0.25">
      <c r="A1039">
        <v>127906</v>
      </c>
      <c r="B1039" t="s">
        <v>1091</v>
      </c>
      <c r="C1039" s="37">
        <v>42779.493055555555</v>
      </c>
      <c r="D1039" s="5" t="s">
        <v>75</v>
      </c>
      <c r="E1039" s="2">
        <v>598.22900000000004</v>
      </c>
      <c r="F1039" s="2">
        <v>66.501999999999995</v>
      </c>
      <c r="G1039" s="2">
        <v>12.045</v>
      </c>
      <c r="H1039" s="2">
        <v>0.26800000000000002</v>
      </c>
      <c r="I1039" s="2">
        <v>0</v>
      </c>
      <c r="J1039" s="2">
        <v>0</v>
      </c>
      <c r="K1039" s="2">
        <v>0</v>
      </c>
      <c r="L1039" s="2">
        <v>54.726999999999997</v>
      </c>
      <c r="M1039" s="2">
        <v>25.573</v>
      </c>
      <c r="N1039" s="2">
        <v>544.08399999999995</v>
      </c>
      <c r="O1039" s="2">
        <v>0.39399999999999902</v>
      </c>
      <c r="P1039" s="2">
        <v>16.603000000000002</v>
      </c>
      <c r="Q1039" s="2">
        <v>0</v>
      </c>
      <c r="R1039" s="3">
        <v>45924</v>
      </c>
      <c r="S1039" s="3">
        <v>0</v>
      </c>
      <c r="T1039" s="3">
        <v>-1100</v>
      </c>
      <c r="U1039" s="3">
        <v>-43</v>
      </c>
      <c r="V1039" s="3">
        <v>0</v>
      </c>
      <c r="W1039" s="3">
        <v>15280</v>
      </c>
      <c r="X1039" s="3">
        <v>10975</v>
      </c>
      <c r="Y1039" s="4">
        <v>1</v>
      </c>
      <c r="Z1039" s="4">
        <v>1.04</v>
      </c>
      <c r="AA1039" s="5" t="s">
        <v>75</v>
      </c>
      <c r="AB1039" s="3">
        <v>67356</v>
      </c>
      <c r="AC1039" s="3">
        <v>2853080</v>
      </c>
      <c r="AD1039" s="2">
        <v>1242.3932164</v>
      </c>
      <c r="AE1039" s="3">
        <v>65920554</v>
      </c>
      <c r="AF1039" s="3">
        <v>1012820</v>
      </c>
      <c r="AG1039" s="3">
        <v>111410</v>
      </c>
      <c r="AH1039" s="3">
        <v>1184999</v>
      </c>
      <c r="AI1039" s="4">
        <v>1.17</v>
      </c>
      <c r="AJ1039" s="3">
        <v>97827533</v>
      </c>
      <c r="AK1039" s="3">
        <v>240127</v>
      </c>
      <c r="AL1039" s="3">
        <v>0</v>
      </c>
      <c r="AM1039" s="3">
        <v>0</v>
      </c>
      <c r="AN1039" s="3">
        <v>0</v>
      </c>
      <c r="AO1039" s="3">
        <v>0</v>
      </c>
      <c r="AP1039" s="3">
        <v>0</v>
      </c>
      <c r="AQ1039" s="3">
        <v>5140</v>
      </c>
      <c r="AR1039" s="3">
        <v>5286</v>
      </c>
      <c r="AS1039" s="3">
        <v>5793768</v>
      </c>
      <c r="AT1039" s="2">
        <v>1100.1020000000001</v>
      </c>
      <c r="AV1039" s="5" t="s">
        <v>1695</v>
      </c>
      <c r="BA1039" s="3">
        <f t="shared" si="415"/>
        <v>6610</v>
      </c>
      <c r="BB1039" s="3">
        <f t="shared" si="401"/>
        <v>5140</v>
      </c>
      <c r="BC1039" s="3">
        <f t="shared" si="402"/>
        <v>5286</v>
      </c>
      <c r="BD1039" s="3">
        <f t="shared" si="403"/>
        <v>6610</v>
      </c>
      <c r="BE1039" s="3">
        <f t="shared" si="404"/>
        <v>5793769.0034999996</v>
      </c>
      <c r="BF1039" s="3">
        <f t="shared" si="416"/>
        <v>5733665.0034999996</v>
      </c>
      <c r="BG1039" s="2">
        <f t="shared" si="405"/>
        <v>1100.0939145928933</v>
      </c>
      <c r="BH1039" s="6">
        <f t="shared" si="406"/>
        <v>1.4999999999999999E-2</v>
      </c>
      <c r="BI1039" s="3">
        <f t="shared" si="417"/>
        <v>2345812.643865244</v>
      </c>
      <c r="BJ1039" s="3">
        <f t="shared" si="407"/>
        <v>565448272.10074711</v>
      </c>
      <c r="BK1039" s="3">
        <f t="shared" si="418"/>
        <v>0</v>
      </c>
      <c r="BL1039" s="3">
        <f t="shared" si="419"/>
        <v>0</v>
      </c>
      <c r="BM1039" s="3">
        <f t="shared" si="408"/>
        <v>0</v>
      </c>
      <c r="BN1039" s="3">
        <f t="shared" si="409"/>
        <v>0</v>
      </c>
      <c r="BO1039" s="3">
        <f t="shared" si="420"/>
        <v>0</v>
      </c>
      <c r="BP1039" s="3">
        <f t="shared" si="421"/>
        <v>0</v>
      </c>
      <c r="BQ1039" s="3">
        <f t="shared" si="410"/>
        <v>351480005.7124294</v>
      </c>
      <c r="BR1039" s="3">
        <f t="shared" si="422"/>
        <v>0</v>
      </c>
      <c r="BS1039" s="3">
        <f t="shared" si="423"/>
        <v>0</v>
      </c>
      <c r="BT1039" s="3">
        <f t="shared" si="411"/>
        <v>0</v>
      </c>
      <c r="BU1039" s="3">
        <f t="shared" si="412"/>
        <v>0</v>
      </c>
      <c r="BV1039" s="3">
        <f t="shared" si="413"/>
        <v>0</v>
      </c>
      <c r="BW1039" s="3">
        <f t="shared" si="424"/>
        <v>0</v>
      </c>
      <c r="BX1039" s="3">
        <f t="shared" si="414"/>
        <v>0</v>
      </c>
      <c r="BY1039" s="3">
        <f t="shared" si="425"/>
        <v>4815493.6734999996</v>
      </c>
    </row>
    <row r="1040" spans="1:77" x14ac:dyDescent="0.25">
      <c r="A1040">
        <v>156902</v>
      </c>
      <c r="B1040" t="s">
        <v>1092</v>
      </c>
      <c r="C1040" s="37">
        <v>42779.493055555555</v>
      </c>
      <c r="D1040" s="5" t="s">
        <v>75</v>
      </c>
      <c r="E1040" s="2">
        <v>837.40200000000004</v>
      </c>
      <c r="F1040" s="2">
        <v>44.236999999999902</v>
      </c>
      <c r="G1040" s="2">
        <v>38.17</v>
      </c>
      <c r="H1040" s="2">
        <v>0</v>
      </c>
      <c r="I1040" s="2">
        <v>0</v>
      </c>
      <c r="J1040" s="2">
        <v>0</v>
      </c>
      <c r="K1040" s="2">
        <v>0</v>
      </c>
      <c r="L1040" s="2">
        <v>59.619</v>
      </c>
      <c r="M1040" s="2">
        <v>44.911000000000001</v>
      </c>
      <c r="N1040" s="2">
        <v>566.78200000000004</v>
      </c>
      <c r="O1040" s="2">
        <v>0</v>
      </c>
      <c r="P1040" s="2">
        <v>53.848999999999997</v>
      </c>
      <c r="Q1040" s="2">
        <v>0</v>
      </c>
      <c r="R1040" s="3">
        <v>62126</v>
      </c>
      <c r="S1040" s="3">
        <v>0</v>
      </c>
      <c r="T1040" s="3">
        <v>0</v>
      </c>
      <c r="U1040" s="3">
        <v>0</v>
      </c>
      <c r="V1040" s="3">
        <v>0</v>
      </c>
      <c r="W1040" s="3">
        <v>65183</v>
      </c>
      <c r="X1040" s="3">
        <v>35093</v>
      </c>
      <c r="Y1040" s="4">
        <v>0.9133</v>
      </c>
      <c r="Z1040" s="4">
        <v>1.0900000000000001</v>
      </c>
      <c r="AA1040" s="5" t="s">
        <v>76</v>
      </c>
      <c r="AB1040" s="3">
        <v>704660</v>
      </c>
      <c r="AC1040" s="3">
        <v>3196402</v>
      </c>
      <c r="AD1040" s="2">
        <v>1345.8791864</v>
      </c>
      <c r="AE1040" s="3">
        <v>167935161</v>
      </c>
      <c r="AF1040" s="3">
        <v>21340083</v>
      </c>
      <c r="AG1040" s="3">
        <v>1558507</v>
      </c>
      <c r="AH1040" s="3">
        <v>24300544</v>
      </c>
      <c r="AI1040" s="4">
        <v>1.04</v>
      </c>
      <c r="AJ1040" s="3">
        <v>2217187644</v>
      </c>
      <c r="AK1040" s="3">
        <v>361722</v>
      </c>
      <c r="AL1040" s="3">
        <v>0</v>
      </c>
      <c r="AM1040" s="3">
        <v>0</v>
      </c>
      <c r="AN1040" s="3">
        <v>136907</v>
      </c>
      <c r="AO1040" s="3">
        <v>0</v>
      </c>
      <c r="AP1040" s="3">
        <v>0</v>
      </c>
      <c r="AQ1040" s="3">
        <v>4694</v>
      </c>
      <c r="AR1040" s="3">
        <v>4994</v>
      </c>
      <c r="AS1040" s="3">
        <v>7480064</v>
      </c>
      <c r="AT1040" s="2">
        <v>1519.306</v>
      </c>
      <c r="AU1040" s="2">
        <v>1518.9549999999999</v>
      </c>
      <c r="AV1040" s="5" t="s">
        <v>1758</v>
      </c>
      <c r="AW1040" s="3">
        <v>10552529</v>
      </c>
      <c r="AX1040" s="3">
        <v>911154</v>
      </c>
      <c r="AY1040" s="3">
        <v>222819</v>
      </c>
      <c r="AZ1040" s="3">
        <v>38189</v>
      </c>
      <c r="BA1040" s="3">
        <f t="shared" si="415"/>
        <v>6517</v>
      </c>
      <c r="BB1040" s="3">
        <f t="shared" si="401"/>
        <v>4694</v>
      </c>
      <c r="BC1040" s="3">
        <f t="shared" si="402"/>
        <v>4994</v>
      </c>
      <c r="BD1040" s="3">
        <f t="shared" si="403"/>
        <v>6517</v>
      </c>
      <c r="BE1040" s="3">
        <f t="shared" si="404"/>
        <v>7480063.8735899981</v>
      </c>
      <c r="BF1040" s="3">
        <f t="shared" si="416"/>
        <v>7352754.8735899981</v>
      </c>
      <c r="BG1040" s="2">
        <f t="shared" si="405"/>
        <v>1519.3666830392444</v>
      </c>
      <c r="BH1040" s="6">
        <f t="shared" si="406"/>
        <v>1.4999999999999999E-2</v>
      </c>
      <c r="BI1040" s="3">
        <f t="shared" si="417"/>
        <v>4042197.5279663634</v>
      </c>
      <c r="BJ1040" s="3">
        <f t="shared" si="407"/>
        <v>780954475.08217168</v>
      </c>
      <c r="BK1040" s="3">
        <f t="shared" si="418"/>
        <v>1436233168.9178283</v>
      </c>
      <c r="BL1040" s="3">
        <f t="shared" si="419"/>
        <v>13823518.778395047</v>
      </c>
      <c r="BM1040" s="3">
        <f t="shared" si="408"/>
        <v>4947.169307786382</v>
      </c>
      <c r="BN1040" s="3">
        <f t="shared" si="409"/>
        <v>222819</v>
      </c>
      <c r="BO1040" s="3">
        <f t="shared" si="420"/>
        <v>77880.416397004563</v>
      </c>
      <c r="BP1040" s="3">
        <f t="shared" si="421"/>
        <v>13600699.778395047</v>
      </c>
      <c r="BQ1040" s="3">
        <f t="shared" si="410"/>
        <v>485437655.23103857</v>
      </c>
      <c r="BR1040" s="3">
        <f t="shared" si="422"/>
        <v>1731749988.7689614</v>
      </c>
      <c r="BS1040" s="3">
        <f t="shared" si="423"/>
        <v>1217282.8434481153</v>
      </c>
      <c r="BT1040" s="3">
        <f t="shared" si="411"/>
        <v>224.5831505725277</v>
      </c>
      <c r="BU1040" s="3">
        <f t="shared" si="412"/>
        <v>38189</v>
      </c>
      <c r="BV1040" s="3">
        <f t="shared" si="413"/>
        <v>6858.0580849527942</v>
      </c>
      <c r="BW1040" s="3">
        <f t="shared" si="424"/>
        <v>1172235.7853631622</v>
      </c>
      <c r="BX1040" s="3">
        <f t="shared" si="414"/>
        <v>14772935.563758209</v>
      </c>
      <c r="BY1040" s="3">
        <f t="shared" si="425"/>
        <v>0</v>
      </c>
    </row>
    <row r="1041" spans="1:77" x14ac:dyDescent="0.25">
      <c r="A1041">
        <v>101859</v>
      </c>
      <c r="B1041" t="s">
        <v>1093</v>
      </c>
      <c r="C1041" s="37">
        <v>42776.52847222222</v>
      </c>
      <c r="D1041" s="5" t="s">
        <v>76</v>
      </c>
      <c r="E1041" s="2">
        <v>439.35300000000001</v>
      </c>
      <c r="F1041" s="2">
        <v>7.64</v>
      </c>
      <c r="G1041" s="2">
        <v>28.597999999999999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340.33</v>
      </c>
      <c r="O1041" s="2">
        <v>0</v>
      </c>
      <c r="P1041" s="2">
        <v>194.655</v>
      </c>
      <c r="Q1041" s="2">
        <v>0</v>
      </c>
      <c r="R1041" s="3">
        <v>0</v>
      </c>
      <c r="S1041" s="3">
        <v>0</v>
      </c>
      <c r="T1041" s="3">
        <v>0</v>
      </c>
      <c r="U1041" s="3">
        <v>0</v>
      </c>
      <c r="V1041" s="3">
        <v>0</v>
      </c>
      <c r="W1041" s="3">
        <v>0</v>
      </c>
      <c r="X1041" s="3">
        <v>125844</v>
      </c>
      <c r="Y1041" s="4">
        <v>0</v>
      </c>
      <c r="Z1041" s="4">
        <v>1</v>
      </c>
      <c r="AA1041" s="5" t="s">
        <v>75</v>
      </c>
      <c r="AB1041" s="3">
        <v>0</v>
      </c>
      <c r="AC1041" s="3">
        <v>0</v>
      </c>
      <c r="AD1041" s="2">
        <v>0</v>
      </c>
      <c r="AE1041" s="3">
        <v>0</v>
      </c>
      <c r="AF1041" s="3">
        <v>0</v>
      </c>
      <c r="AG1041" s="3">
        <v>0</v>
      </c>
      <c r="AH1041" s="3">
        <v>0</v>
      </c>
      <c r="AI1041" s="4">
        <v>0</v>
      </c>
      <c r="AJ1041" s="3">
        <v>0</v>
      </c>
      <c r="AK1041" s="3">
        <v>131644</v>
      </c>
      <c r="AL1041" s="3">
        <v>0</v>
      </c>
      <c r="AM1041" s="3">
        <v>0</v>
      </c>
      <c r="AN1041" s="3">
        <v>0</v>
      </c>
      <c r="AO1041" s="3">
        <v>0</v>
      </c>
      <c r="AP1041" s="3">
        <v>0</v>
      </c>
      <c r="AQ1041" s="3">
        <v>5050</v>
      </c>
      <c r="AR1041" s="3">
        <v>5334</v>
      </c>
      <c r="AS1041" s="3">
        <v>3659076</v>
      </c>
      <c r="AT1041" s="2">
        <v>705.3</v>
      </c>
      <c r="AV1041" s="5" t="s">
        <v>2031</v>
      </c>
      <c r="AX1041" s="3">
        <v>0</v>
      </c>
      <c r="AZ1041" s="3">
        <v>0</v>
      </c>
      <c r="BA1041" s="3">
        <f t="shared" si="415"/>
        <v>6465</v>
      </c>
      <c r="BB1041" s="3">
        <f t="shared" si="401"/>
        <v>5050</v>
      </c>
      <c r="BC1041" s="3">
        <f t="shared" si="402"/>
        <v>5335</v>
      </c>
      <c r="BD1041" s="3">
        <f t="shared" si="403"/>
        <v>6465</v>
      </c>
      <c r="BE1041" s="3">
        <f t="shared" si="404"/>
        <v>3659075.5695000002</v>
      </c>
      <c r="BF1041" s="3">
        <f t="shared" si="416"/>
        <v>3659075.5695000002</v>
      </c>
      <c r="BG1041" s="2">
        <f t="shared" si="405"/>
        <v>705.2158785019069</v>
      </c>
      <c r="BH1041" s="6">
        <f t="shared" si="406"/>
        <v>1.4999999999999999E-2</v>
      </c>
      <c r="BI1041" s="3">
        <f t="shared" si="417"/>
        <v>0</v>
      </c>
      <c r="BJ1041" s="3">
        <f t="shared" si="407"/>
        <v>362480961.54998016</v>
      </c>
      <c r="BK1041" s="3">
        <f t="shared" si="418"/>
        <v>0</v>
      </c>
      <c r="BL1041" s="3">
        <f t="shared" si="419"/>
        <v>0</v>
      </c>
      <c r="BM1041" s="3">
        <f t="shared" si="408"/>
        <v>0</v>
      </c>
      <c r="BN1041" s="3">
        <f t="shared" si="409"/>
        <v>0</v>
      </c>
      <c r="BO1041" s="3">
        <f t="shared" si="420"/>
        <v>0</v>
      </c>
      <c r="BP1041" s="3">
        <f t="shared" si="421"/>
        <v>0</v>
      </c>
      <c r="BQ1041" s="3">
        <f t="shared" si="410"/>
        <v>225316473.18135926</v>
      </c>
      <c r="BR1041" s="3">
        <f t="shared" si="422"/>
        <v>0</v>
      </c>
      <c r="BS1041" s="3">
        <f t="shared" si="423"/>
        <v>0</v>
      </c>
      <c r="BT1041" s="3">
        <f t="shared" si="411"/>
        <v>0</v>
      </c>
      <c r="BU1041" s="3">
        <f t="shared" si="412"/>
        <v>0</v>
      </c>
      <c r="BV1041" s="3">
        <f t="shared" si="413"/>
        <v>0</v>
      </c>
      <c r="BW1041" s="3">
        <f t="shared" si="424"/>
        <v>0</v>
      </c>
      <c r="BX1041" s="3">
        <f t="shared" si="414"/>
        <v>0</v>
      </c>
      <c r="BY1041" s="3">
        <f t="shared" si="425"/>
        <v>3659075.5695000002</v>
      </c>
    </row>
    <row r="1042" spans="1:77" x14ac:dyDescent="0.25">
      <c r="A1042">
        <v>174801</v>
      </c>
      <c r="B1042" t="s">
        <v>1094</v>
      </c>
      <c r="C1042" s="37">
        <v>42776.52847222222</v>
      </c>
      <c r="D1042" s="5" t="s">
        <v>76</v>
      </c>
      <c r="E1042" s="2">
        <v>247.67400000000001</v>
      </c>
      <c r="F1042" s="2">
        <v>8.0839999999999996</v>
      </c>
      <c r="G1042" s="2">
        <v>3.633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14</v>
      </c>
      <c r="O1042" s="2">
        <v>0</v>
      </c>
      <c r="P1042" s="2">
        <v>4.8419999999999996</v>
      </c>
      <c r="Q1042" s="2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3130</v>
      </c>
      <c r="Y1042" s="4">
        <v>0</v>
      </c>
      <c r="Z1042" s="4">
        <v>1</v>
      </c>
      <c r="AA1042" s="5" t="s">
        <v>75</v>
      </c>
      <c r="AB1042" s="3">
        <v>0</v>
      </c>
      <c r="AC1042" s="3">
        <v>0</v>
      </c>
      <c r="AD1042" s="2">
        <v>0</v>
      </c>
      <c r="AE1042" s="3">
        <v>0</v>
      </c>
      <c r="AF1042" s="3">
        <v>0</v>
      </c>
      <c r="AG1042" s="3">
        <v>0</v>
      </c>
      <c r="AH1042" s="3">
        <v>0</v>
      </c>
      <c r="AI1042" s="4">
        <v>0</v>
      </c>
      <c r="AJ1042" s="3">
        <v>0</v>
      </c>
      <c r="AK1042" s="3">
        <v>92364</v>
      </c>
      <c r="AL1042" s="3">
        <v>0</v>
      </c>
      <c r="AM1042" s="3">
        <v>0</v>
      </c>
      <c r="AN1042" s="3">
        <v>0</v>
      </c>
      <c r="AO1042" s="3">
        <v>0</v>
      </c>
      <c r="AP1042" s="3">
        <v>0</v>
      </c>
      <c r="AQ1042" s="3">
        <v>5050</v>
      </c>
      <c r="AR1042" s="3">
        <v>5334</v>
      </c>
      <c r="AS1042" s="3">
        <v>1700543</v>
      </c>
      <c r="AT1042" s="2">
        <v>327.786</v>
      </c>
      <c r="AV1042" s="5" t="s">
        <v>2031</v>
      </c>
      <c r="AX1042" s="3">
        <v>0</v>
      </c>
      <c r="AZ1042" s="3">
        <v>0</v>
      </c>
      <c r="BA1042" s="3">
        <f t="shared" si="415"/>
        <v>6465</v>
      </c>
      <c r="BB1042" s="3">
        <f t="shared" si="401"/>
        <v>5050</v>
      </c>
      <c r="BC1042" s="3">
        <f t="shared" si="402"/>
        <v>5335</v>
      </c>
      <c r="BD1042" s="3">
        <f t="shared" si="403"/>
        <v>6465</v>
      </c>
      <c r="BE1042" s="3">
        <f t="shared" si="404"/>
        <v>1700543.9025000001</v>
      </c>
      <c r="BF1042" s="3">
        <f t="shared" si="416"/>
        <v>1700543.9025000001</v>
      </c>
      <c r="BG1042" s="2">
        <f t="shared" si="405"/>
        <v>327.74686921715369</v>
      </c>
      <c r="BH1042" s="6">
        <f t="shared" si="406"/>
        <v>1.4999999999999999E-2</v>
      </c>
      <c r="BI1042" s="3">
        <f t="shared" si="417"/>
        <v>0</v>
      </c>
      <c r="BJ1042" s="3">
        <f t="shared" si="407"/>
        <v>168461890.77761701</v>
      </c>
      <c r="BK1042" s="3">
        <f t="shared" si="418"/>
        <v>0</v>
      </c>
      <c r="BL1042" s="3">
        <f t="shared" si="419"/>
        <v>0</v>
      </c>
      <c r="BM1042" s="3">
        <f t="shared" si="408"/>
        <v>0</v>
      </c>
      <c r="BN1042" s="3">
        <f t="shared" si="409"/>
        <v>0</v>
      </c>
      <c r="BO1042" s="3">
        <f t="shared" si="420"/>
        <v>0</v>
      </c>
      <c r="BP1042" s="3">
        <f t="shared" si="421"/>
        <v>0</v>
      </c>
      <c r="BQ1042" s="3">
        <f t="shared" si="410"/>
        <v>104715124.7148806</v>
      </c>
      <c r="BR1042" s="3">
        <f t="shared" si="422"/>
        <v>0</v>
      </c>
      <c r="BS1042" s="3">
        <f t="shared" si="423"/>
        <v>0</v>
      </c>
      <c r="BT1042" s="3">
        <f t="shared" si="411"/>
        <v>0</v>
      </c>
      <c r="BU1042" s="3">
        <f t="shared" si="412"/>
        <v>0</v>
      </c>
      <c r="BV1042" s="3">
        <f t="shared" si="413"/>
        <v>0</v>
      </c>
      <c r="BW1042" s="3">
        <f t="shared" si="424"/>
        <v>0</v>
      </c>
      <c r="BX1042" s="3">
        <f t="shared" si="414"/>
        <v>0</v>
      </c>
      <c r="BY1042" s="3">
        <f t="shared" si="425"/>
        <v>1700543.9025000001</v>
      </c>
    </row>
    <row r="1043" spans="1:77" x14ac:dyDescent="0.25">
      <c r="A1043">
        <v>72903</v>
      </c>
      <c r="B1043" t="s">
        <v>1095</v>
      </c>
      <c r="C1043" s="37">
        <v>42779.493055555555</v>
      </c>
      <c r="D1043" s="5" t="s">
        <v>75</v>
      </c>
      <c r="E1043" s="2">
        <v>3375.8</v>
      </c>
      <c r="F1043" s="2">
        <v>231.874</v>
      </c>
      <c r="G1043" s="2">
        <v>61.2</v>
      </c>
      <c r="H1043" s="2">
        <v>3.5529999999999999</v>
      </c>
      <c r="I1043" s="2">
        <v>0</v>
      </c>
      <c r="J1043" s="2">
        <v>0</v>
      </c>
      <c r="K1043" s="2">
        <v>0</v>
      </c>
      <c r="L1043" s="2">
        <v>171.05</v>
      </c>
      <c r="M1043" s="2">
        <v>181.18100000000001</v>
      </c>
      <c r="N1043" s="2">
        <v>1748.26</v>
      </c>
      <c r="O1043" s="2">
        <v>0.17</v>
      </c>
      <c r="P1043" s="2">
        <v>319.77999999999997</v>
      </c>
      <c r="Q1043" s="2">
        <v>0</v>
      </c>
      <c r="R1043" s="3">
        <v>274762</v>
      </c>
      <c r="S1043" s="3">
        <v>0</v>
      </c>
      <c r="T1043" s="3">
        <v>-16458</v>
      </c>
      <c r="U1043" s="3">
        <v>-636</v>
      </c>
      <c r="V1043" s="3">
        <v>0</v>
      </c>
      <c r="W1043" s="3">
        <v>261069</v>
      </c>
      <c r="X1043" s="3">
        <v>180772</v>
      </c>
      <c r="Y1043" s="4">
        <v>1</v>
      </c>
      <c r="Z1043" s="4">
        <v>1.08</v>
      </c>
      <c r="AA1043" s="5" t="s">
        <v>75</v>
      </c>
      <c r="AB1043" s="3">
        <v>1490180</v>
      </c>
      <c r="AC1043" s="3">
        <v>7719195</v>
      </c>
      <c r="AD1043" s="2">
        <v>3230.3043425000001</v>
      </c>
      <c r="AE1043" s="3">
        <v>460078646</v>
      </c>
      <c r="AF1043" s="3">
        <v>15764199</v>
      </c>
      <c r="AG1043" s="3">
        <v>1734062</v>
      </c>
      <c r="AH1043" s="3">
        <v>18444113</v>
      </c>
      <c r="AI1043" s="4">
        <v>1.17</v>
      </c>
      <c r="AJ1043" s="3">
        <v>1464557035</v>
      </c>
      <c r="AK1043" s="3">
        <v>1346646</v>
      </c>
      <c r="AL1043" s="3">
        <v>0</v>
      </c>
      <c r="AM1043" s="3">
        <v>0</v>
      </c>
      <c r="AN1043" s="3">
        <v>0</v>
      </c>
      <c r="AO1043" s="3">
        <v>0</v>
      </c>
      <c r="AP1043" s="3">
        <v>0</v>
      </c>
      <c r="AQ1043" s="3">
        <v>5140</v>
      </c>
      <c r="AR1043" s="3">
        <v>5432</v>
      </c>
      <c r="AS1043" s="3">
        <v>24961772</v>
      </c>
      <c r="AT1043" s="2">
        <v>4627.6379999999999</v>
      </c>
      <c r="AV1043" s="5" t="s">
        <v>1505</v>
      </c>
      <c r="BA1043" s="3">
        <f t="shared" si="415"/>
        <v>5653</v>
      </c>
      <c r="BB1043" s="3">
        <f t="shared" si="401"/>
        <v>5140</v>
      </c>
      <c r="BC1043" s="3">
        <f t="shared" si="402"/>
        <v>5432</v>
      </c>
      <c r="BD1043" s="3">
        <f t="shared" si="403"/>
        <v>5653</v>
      </c>
      <c r="BE1043" s="3">
        <f t="shared" si="404"/>
        <v>24961771.512759998</v>
      </c>
      <c r="BF1043" s="3">
        <f t="shared" si="416"/>
        <v>24442398.512759998</v>
      </c>
      <c r="BG1043" s="2">
        <f t="shared" si="405"/>
        <v>4627.5178126754745</v>
      </c>
      <c r="BH1043" s="6">
        <f t="shared" si="406"/>
        <v>1.4999999999999999E-2</v>
      </c>
      <c r="BI1043" s="3">
        <f t="shared" si="417"/>
        <v>11846088.286802948</v>
      </c>
      <c r="BJ1043" s="3">
        <f t="shared" si="407"/>
        <v>2378544155.7151937</v>
      </c>
      <c r="BK1043" s="3">
        <f t="shared" si="418"/>
        <v>0</v>
      </c>
      <c r="BL1043" s="3">
        <f t="shared" si="419"/>
        <v>0</v>
      </c>
      <c r="BM1043" s="3">
        <f t="shared" si="408"/>
        <v>0</v>
      </c>
      <c r="BN1043" s="3">
        <f t="shared" si="409"/>
        <v>0</v>
      </c>
      <c r="BO1043" s="3">
        <f t="shared" si="420"/>
        <v>0</v>
      </c>
      <c r="BP1043" s="3">
        <f t="shared" si="421"/>
        <v>0</v>
      </c>
      <c r="BQ1043" s="3">
        <f t="shared" si="410"/>
        <v>1478491941.1498141</v>
      </c>
      <c r="BR1043" s="3">
        <f t="shared" si="422"/>
        <v>0</v>
      </c>
      <c r="BS1043" s="3">
        <f t="shared" si="423"/>
        <v>0</v>
      </c>
      <c r="BT1043" s="3">
        <f t="shared" si="411"/>
        <v>0</v>
      </c>
      <c r="BU1043" s="3">
        <f t="shared" si="412"/>
        <v>0</v>
      </c>
      <c r="BV1043" s="3">
        <f t="shared" si="413"/>
        <v>0</v>
      </c>
      <c r="BW1043" s="3">
        <f t="shared" si="424"/>
        <v>0</v>
      </c>
      <c r="BX1043" s="3">
        <f t="shared" si="414"/>
        <v>0</v>
      </c>
      <c r="BY1043" s="3">
        <f t="shared" si="425"/>
        <v>10316201.162759999</v>
      </c>
    </row>
    <row r="1044" spans="1:77" x14ac:dyDescent="0.25">
      <c r="A1044">
        <v>72903</v>
      </c>
      <c r="B1044" t="s">
        <v>1095</v>
      </c>
      <c r="C1044" s="37">
        <v>42779.493055555555</v>
      </c>
      <c r="D1044" s="5" t="s">
        <v>75</v>
      </c>
      <c r="E1044" s="2">
        <v>3375.8</v>
      </c>
      <c r="F1044" s="2">
        <v>231.874</v>
      </c>
      <c r="G1044" s="2">
        <v>61.2</v>
      </c>
      <c r="H1044" s="2">
        <v>3.5529999999999999</v>
      </c>
      <c r="I1044" s="2">
        <v>0</v>
      </c>
      <c r="J1044" s="2">
        <v>0</v>
      </c>
      <c r="K1044" s="2">
        <v>0</v>
      </c>
      <c r="L1044" s="2">
        <v>171.05</v>
      </c>
      <c r="M1044" s="2">
        <v>181.18100000000001</v>
      </c>
      <c r="N1044" s="2">
        <v>1748.26</v>
      </c>
      <c r="O1044" s="2">
        <v>0.17</v>
      </c>
      <c r="P1044" s="2">
        <v>319.77999999999997</v>
      </c>
      <c r="Q1044" s="2">
        <v>0</v>
      </c>
      <c r="R1044" s="3">
        <v>274762</v>
      </c>
      <c r="S1044" s="3">
        <v>0</v>
      </c>
      <c r="T1044" s="3">
        <v>-16458</v>
      </c>
      <c r="U1044" s="3">
        <v>-636</v>
      </c>
      <c r="V1044" s="3">
        <v>0</v>
      </c>
      <c r="W1044" s="3">
        <v>261069</v>
      </c>
      <c r="X1044" s="3">
        <v>180772</v>
      </c>
      <c r="Y1044" s="4">
        <v>1</v>
      </c>
      <c r="Z1044" s="4">
        <v>1.08</v>
      </c>
      <c r="AA1044" s="5" t="s">
        <v>75</v>
      </c>
      <c r="AB1044" s="3">
        <v>1490180</v>
      </c>
      <c r="AC1044" s="3">
        <v>7719195</v>
      </c>
      <c r="AD1044" s="2">
        <v>3230.3043425000001</v>
      </c>
      <c r="AE1044" s="3">
        <v>460078646</v>
      </c>
      <c r="AF1044" s="3">
        <v>15764199</v>
      </c>
      <c r="AG1044" s="3">
        <v>1734062</v>
      </c>
      <c r="AH1044" s="3">
        <v>18444113</v>
      </c>
      <c r="AI1044" s="4">
        <v>1.17</v>
      </c>
      <c r="AJ1044" s="3">
        <v>1464557035</v>
      </c>
      <c r="AK1044" s="3">
        <v>1346646</v>
      </c>
      <c r="AL1044" s="3">
        <v>0</v>
      </c>
      <c r="AM1044" s="3">
        <v>0</v>
      </c>
      <c r="AN1044" s="3">
        <v>0</v>
      </c>
      <c r="AO1044" s="3">
        <v>0</v>
      </c>
      <c r="AP1044" s="3">
        <v>0</v>
      </c>
      <c r="AQ1044" s="3">
        <v>5140</v>
      </c>
      <c r="AR1044" s="3">
        <v>5432</v>
      </c>
      <c r="AS1044" s="3">
        <v>24961772</v>
      </c>
      <c r="AT1044" s="2">
        <v>4627.6379999999999</v>
      </c>
      <c r="AV1044" s="5" t="s">
        <v>1505</v>
      </c>
      <c r="BA1044" s="3">
        <f t="shared" si="415"/>
        <v>5653</v>
      </c>
      <c r="BB1044" s="3">
        <f t="shared" si="401"/>
        <v>5140</v>
      </c>
      <c r="BC1044" s="3">
        <f t="shared" si="402"/>
        <v>5432</v>
      </c>
      <c r="BD1044" s="3">
        <f t="shared" si="403"/>
        <v>5653</v>
      </c>
      <c r="BE1044" s="3">
        <f t="shared" si="404"/>
        <v>24961771.512759998</v>
      </c>
      <c r="BF1044" s="3">
        <f t="shared" si="416"/>
        <v>24442398.512759998</v>
      </c>
      <c r="BG1044" s="2">
        <f t="shared" si="405"/>
        <v>4627.5178126754745</v>
      </c>
      <c r="BH1044" s="6">
        <f t="shared" si="406"/>
        <v>1.4999999999999999E-2</v>
      </c>
      <c r="BI1044" s="3">
        <f t="shared" si="417"/>
        <v>11846088.286802948</v>
      </c>
      <c r="BJ1044" s="3">
        <f t="shared" si="407"/>
        <v>2378544155.7151937</v>
      </c>
      <c r="BK1044" s="3">
        <f t="shared" si="418"/>
        <v>0</v>
      </c>
      <c r="BL1044" s="3">
        <f t="shared" si="419"/>
        <v>0</v>
      </c>
      <c r="BM1044" s="3">
        <f t="shared" si="408"/>
        <v>0</v>
      </c>
      <c r="BN1044" s="3">
        <f t="shared" si="409"/>
        <v>0</v>
      </c>
      <c r="BO1044" s="3">
        <f t="shared" si="420"/>
        <v>0</v>
      </c>
      <c r="BP1044" s="3">
        <f t="shared" si="421"/>
        <v>0</v>
      </c>
      <c r="BQ1044" s="3">
        <f t="shared" si="410"/>
        <v>1478491941.1498141</v>
      </c>
      <c r="BR1044" s="3">
        <f t="shared" si="422"/>
        <v>0</v>
      </c>
      <c r="BS1044" s="3">
        <f t="shared" si="423"/>
        <v>0</v>
      </c>
      <c r="BT1044" s="3">
        <f t="shared" si="411"/>
        <v>0</v>
      </c>
      <c r="BU1044" s="3">
        <f t="shared" si="412"/>
        <v>0</v>
      </c>
      <c r="BV1044" s="3">
        <f t="shared" si="413"/>
        <v>0</v>
      </c>
      <c r="BW1044" s="3">
        <f t="shared" si="424"/>
        <v>0</v>
      </c>
      <c r="BX1044" s="3">
        <f t="shared" si="414"/>
        <v>0</v>
      </c>
      <c r="BY1044" s="3">
        <f t="shared" si="425"/>
        <v>10316201.162759999</v>
      </c>
    </row>
    <row r="1045" spans="1:77" x14ac:dyDescent="0.25">
      <c r="A1045">
        <v>101859</v>
      </c>
      <c r="B1045" t="s">
        <v>1093</v>
      </c>
      <c r="C1045" s="37">
        <v>42776.52847222222</v>
      </c>
      <c r="D1045" s="5" t="s">
        <v>76</v>
      </c>
      <c r="E1045" s="2">
        <v>439.35300000000001</v>
      </c>
      <c r="F1045" s="2">
        <v>7.64</v>
      </c>
      <c r="G1045" s="2">
        <v>28.597999999999999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340.33</v>
      </c>
      <c r="O1045" s="2">
        <v>0</v>
      </c>
      <c r="P1045" s="2">
        <v>194.655</v>
      </c>
      <c r="Q1045" s="2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125844</v>
      </c>
      <c r="Y1045" s="4">
        <v>0</v>
      </c>
      <c r="Z1045" s="4">
        <v>1</v>
      </c>
      <c r="AA1045" s="5" t="s">
        <v>75</v>
      </c>
      <c r="AB1045" s="3">
        <v>0</v>
      </c>
      <c r="AC1045" s="3">
        <v>0</v>
      </c>
      <c r="AD1045" s="2">
        <v>0</v>
      </c>
      <c r="AE1045" s="3">
        <v>0</v>
      </c>
      <c r="AF1045" s="3">
        <v>0</v>
      </c>
      <c r="AG1045" s="3">
        <v>0</v>
      </c>
      <c r="AH1045" s="3">
        <v>0</v>
      </c>
      <c r="AI1045" s="4">
        <v>0</v>
      </c>
      <c r="AJ1045" s="3">
        <v>0</v>
      </c>
      <c r="AK1045" s="3">
        <v>131644</v>
      </c>
      <c r="AL1045" s="3">
        <v>0</v>
      </c>
      <c r="AM1045" s="3">
        <v>0</v>
      </c>
      <c r="AN1045" s="3">
        <v>0</v>
      </c>
      <c r="AO1045" s="3">
        <v>0</v>
      </c>
      <c r="AP1045" s="3">
        <v>0</v>
      </c>
      <c r="AQ1045" s="3">
        <v>5050</v>
      </c>
      <c r="AR1045" s="3">
        <v>5334</v>
      </c>
      <c r="AS1045" s="3">
        <v>3659076</v>
      </c>
      <c r="AT1045" s="2">
        <v>705.3</v>
      </c>
      <c r="AV1045" s="5" t="s">
        <v>2031</v>
      </c>
      <c r="AX1045" s="3">
        <v>0</v>
      </c>
      <c r="AZ1045" s="3">
        <v>0</v>
      </c>
      <c r="BA1045" s="3">
        <f t="shared" si="415"/>
        <v>6465</v>
      </c>
      <c r="BB1045" s="3">
        <f t="shared" si="401"/>
        <v>5050</v>
      </c>
      <c r="BC1045" s="3">
        <f t="shared" si="402"/>
        <v>5335</v>
      </c>
      <c r="BD1045" s="3">
        <f t="shared" si="403"/>
        <v>6465</v>
      </c>
      <c r="BE1045" s="3">
        <f t="shared" si="404"/>
        <v>3659075.5695000002</v>
      </c>
      <c r="BF1045" s="3">
        <f t="shared" si="416"/>
        <v>3659075.5695000002</v>
      </c>
      <c r="BG1045" s="2">
        <f t="shared" si="405"/>
        <v>705.2158785019069</v>
      </c>
      <c r="BH1045" s="6">
        <f t="shared" si="406"/>
        <v>1.4999999999999999E-2</v>
      </c>
      <c r="BI1045" s="3">
        <f t="shared" si="417"/>
        <v>0</v>
      </c>
      <c r="BJ1045" s="3">
        <f t="shared" si="407"/>
        <v>362480961.54998016</v>
      </c>
      <c r="BK1045" s="3">
        <f t="shared" si="418"/>
        <v>0</v>
      </c>
      <c r="BL1045" s="3">
        <f t="shared" si="419"/>
        <v>0</v>
      </c>
      <c r="BM1045" s="3">
        <f t="shared" si="408"/>
        <v>0</v>
      </c>
      <c r="BN1045" s="3">
        <f t="shared" si="409"/>
        <v>0</v>
      </c>
      <c r="BO1045" s="3">
        <f t="shared" si="420"/>
        <v>0</v>
      </c>
      <c r="BP1045" s="3">
        <f t="shared" si="421"/>
        <v>0</v>
      </c>
      <c r="BQ1045" s="3">
        <f t="shared" si="410"/>
        <v>225316473.18135926</v>
      </c>
      <c r="BR1045" s="3">
        <f t="shared" si="422"/>
        <v>0</v>
      </c>
      <c r="BS1045" s="3">
        <f t="shared" si="423"/>
        <v>0</v>
      </c>
      <c r="BT1045" s="3">
        <f t="shared" si="411"/>
        <v>0</v>
      </c>
      <c r="BU1045" s="3">
        <f t="shared" si="412"/>
        <v>0</v>
      </c>
      <c r="BV1045" s="3">
        <f t="shared" si="413"/>
        <v>0</v>
      </c>
      <c r="BW1045" s="3">
        <f t="shared" si="424"/>
        <v>0</v>
      </c>
      <c r="BX1045" s="3">
        <f t="shared" si="414"/>
        <v>0</v>
      </c>
      <c r="BY1045" s="3">
        <f t="shared" si="425"/>
        <v>3659075.5695000002</v>
      </c>
    </row>
    <row r="1046" spans="1:77" x14ac:dyDescent="0.25">
      <c r="A1046">
        <v>216901</v>
      </c>
      <c r="B1046" t="s">
        <v>1096</v>
      </c>
      <c r="C1046" s="37">
        <v>42779.493055555555</v>
      </c>
      <c r="D1046" s="5" t="s">
        <v>75</v>
      </c>
      <c r="E1046" s="2">
        <v>273.2</v>
      </c>
      <c r="F1046" s="2">
        <v>21.01</v>
      </c>
      <c r="G1046" s="2">
        <v>12</v>
      </c>
      <c r="H1046" s="2">
        <v>0</v>
      </c>
      <c r="I1046" s="2">
        <v>0</v>
      </c>
      <c r="J1046" s="2">
        <v>0</v>
      </c>
      <c r="K1046" s="2">
        <v>0</v>
      </c>
      <c r="L1046" s="2">
        <v>20</v>
      </c>
      <c r="M1046" s="2">
        <v>15</v>
      </c>
      <c r="N1046" s="2">
        <v>140</v>
      </c>
      <c r="O1046" s="2">
        <v>0</v>
      </c>
      <c r="P1046" s="2">
        <v>11</v>
      </c>
      <c r="Q1046" s="2">
        <v>0</v>
      </c>
      <c r="R1046" s="3">
        <v>24750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9023</v>
      </c>
      <c r="Y1046" s="4">
        <v>1</v>
      </c>
      <c r="Z1046" s="4">
        <v>1.06</v>
      </c>
      <c r="AA1046" s="5" t="s">
        <v>76</v>
      </c>
      <c r="AB1046" s="3">
        <v>778030</v>
      </c>
      <c r="AC1046" s="3">
        <v>1585480</v>
      </c>
      <c r="AD1046" s="2">
        <v>656.46818559999997</v>
      </c>
      <c r="AE1046" s="3">
        <v>361919809</v>
      </c>
      <c r="AF1046" s="3">
        <v>5023680</v>
      </c>
      <c r="AG1046" s="3">
        <v>0</v>
      </c>
      <c r="AH1046" s="3">
        <v>5224627</v>
      </c>
      <c r="AI1046" s="4">
        <v>1.04</v>
      </c>
      <c r="AJ1046" s="3">
        <v>475581314</v>
      </c>
      <c r="AK1046" s="3">
        <v>121505</v>
      </c>
      <c r="AL1046" s="3">
        <v>0</v>
      </c>
      <c r="AM1046" s="3">
        <v>0</v>
      </c>
      <c r="AN1046" s="3">
        <v>172404</v>
      </c>
      <c r="AO1046" s="3">
        <v>0</v>
      </c>
      <c r="AP1046" s="3">
        <v>0</v>
      </c>
      <c r="AQ1046" s="3">
        <v>5140</v>
      </c>
      <c r="AR1046" s="3">
        <v>5359</v>
      </c>
      <c r="AS1046" s="3">
        <v>3021388</v>
      </c>
      <c r="AT1046" s="2">
        <v>571.09100000000001</v>
      </c>
      <c r="AU1046" s="2">
        <v>530.19500000000005</v>
      </c>
      <c r="AV1046" s="5" t="s">
        <v>1908</v>
      </c>
      <c r="AW1046" s="3">
        <v>1216662</v>
      </c>
      <c r="AX1046" s="3">
        <v>0</v>
      </c>
      <c r="AY1046" s="3">
        <v>31605</v>
      </c>
      <c r="AZ1046" s="3">
        <v>0</v>
      </c>
      <c r="BA1046" s="3">
        <f t="shared" si="415"/>
        <v>8203</v>
      </c>
      <c r="BB1046" s="3">
        <f t="shared" si="401"/>
        <v>5140</v>
      </c>
      <c r="BC1046" s="3">
        <f t="shared" si="402"/>
        <v>5359</v>
      </c>
      <c r="BD1046" s="3">
        <f t="shared" si="403"/>
        <v>8203</v>
      </c>
      <c r="BE1046" s="3">
        <f t="shared" si="404"/>
        <v>3021387.93</v>
      </c>
      <c r="BF1046" s="3">
        <f t="shared" si="416"/>
        <v>2996637.93</v>
      </c>
      <c r="BG1046" s="2">
        <f t="shared" si="405"/>
        <v>571.09102667881871</v>
      </c>
      <c r="BH1046" s="6">
        <f t="shared" si="406"/>
        <v>1.4999999999999999E-2</v>
      </c>
      <c r="BI1046" s="3">
        <f t="shared" si="417"/>
        <v>1934618.026330638</v>
      </c>
      <c r="BJ1046" s="3">
        <f t="shared" si="407"/>
        <v>293540787.7129128</v>
      </c>
      <c r="BK1046" s="3">
        <f t="shared" si="418"/>
        <v>182040526.2870872</v>
      </c>
      <c r="BL1046" s="3">
        <f t="shared" si="419"/>
        <v>1922937.9375866612</v>
      </c>
      <c r="BM1046" s="3">
        <f t="shared" si="408"/>
        <v>5429.5058363037369</v>
      </c>
      <c r="BN1046" s="3">
        <f t="shared" si="409"/>
        <v>28333.155842348206</v>
      </c>
      <c r="BO1046" s="3">
        <f t="shared" si="420"/>
        <v>63453.753194570774</v>
      </c>
      <c r="BP1046" s="3">
        <f t="shared" si="421"/>
        <v>1894604.7817443132</v>
      </c>
      <c r="BQ1046" s="3">
        <f t="shared" si="410"/>
        <v>182463583.02388257</v>
      </c>
      <c r="BR1046" s="3">
        <f t="shared" si="422"/>
        <v>293117730.97611743</v>
      </c>
      <c r="BS1046" s="3">
        <f t="shared" si="423"/>
        <v>0</v>
      </c>
      <c r="BT1046" s="3">
        <f t="shared" si="411"/>
        <v>0</v>
      </c>
      <c r="BU1046" s="3">
        <f t="shared" si="412"/>
        <v>0</v>
      </c>
      <c r="BV1046" s="3">
        <f t="shared" si="413"/>
        <v>0</v>
      </c>
      <c r="BW1046" s="3">
        <f t="shared" si="424"/>
        <v>0</v>
      </c>
      <c r="BX1046" s="3">
        <f t="shared" si="414"/>
        <v>1894604.7817443132</v>
      </c>
      <c r="BY1046" s="3">
        <f t="shared" si="425"/>
        <v>0</v>
      </c>
    </row>
    <row r="1047" spans="1:77" x14ac:dyDescent="0.25">
      <c r="A1047">
        <v>247906</v>
      </c>
      <c r="B1047" t="s">
        <v>1097</v>
      </c>
      <c r="C1047" s="37">
        <v>42779.493055555555</v>
      </c>
      <c r="D1047" s="5" t="s">
        <v>75</v>
      </c>
      <c r="E1047" s="2">
        <v>680.678</v>
      </c>
      <c r="F1047" s="2">
        <v>107.334</v>
      </c>
      <c r="G1047" s="2">
        <v>25.413</v>
      </c>
      <c r="H1047" s="2">
        <v>0</v>
      </c>
      <c r="I1047" s="2">
        <v>0</v>
      </c>
      <c r="J1047" s="2">
        <v>0</v>
      </c>
      <c r="K1047" s="2">
        <v>0</v>
      </c>
      <c r="L1047" s="2">
        <v>52.722000000000001</v>
      </c>
      <c r="M1047" s="2">
        <v>38.4</v>
      </c>
      <c r="N1047" s="2">
        <v>472.495</v>
      </c>
      <c r="O1047" s="2">
        <v>5.3999999999999999E-2</v>
      </c>
      <c r="P1047" s="2">
        <v>22.048999999999999</v>
      </c>
      <c r="Q1047" s="2">
        <v>0</v>
      </c>
      <c r="R1047" s="3">
        <v>59777</v>
      </c>
      <c r="S1047" s="3">
        <v>0</v>
      </c>
      <c r="T1047" s="3">
        <v>-2314</v>
      </c>
      <c r="U1047" s="3">
        <v>-90</v>
      </c>
      <c r="V1047" s="3">
        <v>0</v>
      </c>
      <c r="W1047" s="3">
        <v>93938</v>
      </c>
      <c r="X1047" s="3">
        <v>14438</v>
      </c>
      <c r="Y1047" s="4">
        <v>0.98670000000000002</v>
      </c>
      <c r="Z1047" s="4">
        <v>1.07</v>
      </c>
      <c r="AA1047" s="5" t="s">
        <v>75</v>
      </c>
      <c r="AB1047" s="3">
        <v>92219</v>
      </c>
      <c r="AC1047" s="3">
        <v>2340302</v>
      </c>
      <c r="AD1047" s="2">
        <v>942.42708040000002</v>
      </c>
      <c r="AE1047" s="3">
        <v>71855250</v>
      </c>
      <c r="AF1047" s="3">
        <v>2214179</v>
      </c>
      <c r="AG1047" s="3">
        <v>0</v>
      </c>
      <c r="AH1047" s="3">
        <v>2333786</v>
      </c>
      <c r="AI1047" s="4">
        <v>1.04</v>
      </c>
      <c r="AJ1047" s="3">
        <v>205880672</v>
      </c>
      <c r="AK1047" s="3">
        <v>291944</v>
      </c>
      <c r="AL1047" s="3">
        <v>0</v>
      </c>
      <c r="AM1047" s="3">
        <v>0</v>
      </c>
      <c r="AN1047" s="3">
        <v>0</v>
      </c>
      <c r="AO1047" s="3">
        <v>0</v>
      </c>
      <c r="AP1047" s="3">
        <v>0</v>
      </c>
      <c r="AQ1047" s="3">
        <v>5072</v>
      </c>
      <c r="AR1047" s="3">
        <v>5324</v>
      </c>
      <c r="AS1047" s="3">
        <v>6624553</v>
      </c>
      <c r="AT1047" s="2">
        <v>1246.1110000000001</v>
      </c>
      <c r="AV1047" s="5" t="s">
        <v>1981</v>
      </c>
      <c r="AX1047" s="3">
        <v>0</v>
      </c>
      <c r="AZ1047" s="3">
        <v>0</v>
      </c>
      <c r="BA1047" s="3">
        <f t="shared" si="415"/>
        <v>6548</v>
      </c>
      <c r="BB1047" s="3">
        <f t="shared" si="401"/>
        <v>5072</v>
      </c>
      <c r="BC1047" s="3">
        <f t="shared" si="402"/>
        <v>5324</v>
      </c>
      <c r="BD1047" s="3">
        <f t="shared" si="403"/>
        <v>6548</v>
      </c>
      <c r="BE1047" s="3">
        <f t="shared" si="404"/>
        <v>6624552.7459199987</v>
      </c>
      <c r="BF1047" s="3">
        <f t="shared" si="416"/>
        <v>6473151.7459199987</v>
      </c>
      <c r="BG1047" s="2">
        <f t="shared" si="405"/>
        <v>1246.0479973169292</v>
      </c>
      <c r="BH1047" s="6">
        <f t="shared" si="406"/>
        <v>1.4999999999999999E-2</v>
      </c>
      <c r="BI1047" s="3">
        <f t="shared" si="417"/>
        <v>2924260.1854685377</v>
      </c>
      <c r="BJ1047" s="3">
        <f t="shared" si="407"/>
        <v>640468670.62090158</v>
      </c>
      <c r="BK1047" s="3">
        <f t="shared" si="418"/>
        <v>0</v>
      </c>
      <c r="BL1047" s="3">
        <f t="shared" si="419"/>
        <v>0</v>
      </c>
      <c r="BM1047" s="3">
        <f t="shared" si="408"/>
        <v>0</v>
      </c>
      <c r="BN1047" s="3">
        <f t="shared" si="409"/>
        <v>0</v>
      </c>
      <c r="BO1047" s="3">
        <f t="shared" si="420"/>
        <v>0</v>
      </c>
      <c r="BP1047" s="3">
        <f t="shared" si="421"/>
        <v>0</v>
      </c>
      <c r="BQ1047" s="3">
        <f t="shared" si="410"/>
        <v>398112335.14275891</v>
      </c>
      <c r="BR1047" s="3">
        <f t="shared" si="422"/>
        <v>0</v>
      </c>
      <c r="BS1047" s="3">
        <f t="shared" si="423"/>
        <v>0</v>
      </c>
      <c r="BT1047" s="3">
        <f t="shared" si="411"/>
        <v>0</v>
      </c>
      <c r="BU1047" s="3">
        <f t="shared" si="412"/>
        <v>0</v>
      </c>
      <c r="BV1047" s="3">
        <f t="shared" si="413"/>
        <v>0</v>
      </c>
      <c r="BW1047" s="3">
        <f t="shared" si="424"/>
        <v>0</v>
      </c>
      <c r="BX1047" s="3">
        <f t="shared" si="414"/>
        <v>0</v>
      </c>
      <c r="BY1047" s="3">
        <f t="shared" si="425"/>
        <v>4593128.1552959988</v>
      </c>
    </row>
    <row r="1048" spans="1:77" x14ac:dyDescent="0.25">
      <c r="A1048">
        <v>211902</v>
      </c>
      <c r="B1048" t="s">
        <v>1098</v>
      </c>
      <c r="C1048" s="37">
        <v>42776.52847222222</v>
      </c>
      <c r="D1048" s="5" t="s">
        <v>75</v>
      </c>
      <c r="E1048" s="2">
        <v>494.42500000000001</v>
      </c>
      <c r="F1048" s="2">
        <v>40.225000000000001</v>
      </c>
      <c r="G1048" s="2">
        <v>6.5</v>
      </c>
      <c r="H1048" s="2">
        <v>0</v>
      </c>
      <c r="I1048" s="2">
        <v>0</v>
      </c>
      <c r="J1048" s="2">
        <v>0</v>
      </c>
      <c r="K1048" s="2">
        <v>0</v>
      </c>
      <c r="L1048" s="2">
        <v>32.65</v>
      </c>
      <c r="M1048" s="2">
        <v>24</v>
      </c>
      <c r="N1048" s="2">
        <v>380</v>
      </c>
      <c r="O1048" s="2">
        <v>0</v>
      </c>
      <c r="P1048" s="2">
        <v>92</v>
      </c>
      <c r="Q1048" s="2">
        <v>0</v>
      </c>
      <c r="R1048" s="3">
        <v>44275</v>
      </c>
      <c r="S1048" s="3">
        <v>0</v>
      </c>
      <c r="T1048" s="3">
        <v>-5287</v>
      </c>
      <c r="U1048" s="3">
        <v>-205</v>
      </c>
      <c r="V1048" s="3">
        <v>0</v>
      </c>
      <c r="W1048" s="3">
        <v>56003</v>
      </c>
      <c r="X1048" s="3">
        <v>68227</v>
      </c>
      <c r="Y1048" s="4">
        <v>0.94669999999999999</v>
      </c>
      <c r="Z1048" s="4">
        <v>1.08</v>
      </c>
      <c r="AA1048" s="5" t="s">
        <v>76</v>
      </c>
      <c r="AB1048" s="3">
        <v>586659</v>
      </c>
      <c r="AC1048" s="3">
        <v>2073457</v>
      </c>
      <c r="AD1048" s="2">
        <v>828.14906989999997</v>
      </c>
      <c r="AE1048" s="3">
        <v>240431113</v>
      </c>
      <c r="AF1048" s="3">
        <v>4671168</v>
      </c>
      <c r="AG1048" s="3">
        <v>805748</v>
      </c>
      <c r="AH1048" s="3">
        <v>5772966</v>
      </c>
      <c r="AI1048" s="4">
        <v>1.17</v>
      </c>
      <c r="AJ1048" s="3">
        <v>470492794</v>
      </c>
      <c r="AK1048" s="3">
        <v>209572</v>
      </c>
      <c r="AL1048" s="3">
        <v>0</v>
      </c>
      <c r="AM1048" s="3">
        <v>0</v>
      </c>
      <c r="AN1048" s="3">
        <v>129072</v>
      </c>
      <c r="AO1048" s="3">
        <v>0</v>
      </c>
      <c r="AP1048" s="3">
        <v>0</v>
      </c>
      <c r="AQ1048" s="3">
        <v>4866</v>
      </c>
      <c r="AR1048" s="3">
        <v>5142</v>
      </c>
      <c r="AS1048" s="3">
        <v>5092855</v>
      </c>
      <c r="AT1048" s="2">
        <v>999.57100000000003</v>
      </c>
      <c r="AU1048" s="2">
        <v>999.2</v>
      </c>
      <c r="AV1048" s="5" t="s">
        <v>1899</v>
      </c>
      <c r="AW1048" s="3">
        <v>0</v>
      </c>
      <c r="AX1048" s="3">
        <v>201591</v>
      </c>
      <c r="AY1048" s="3">
        <v>0</v>
      </c>
      <c r="AZ1048" s="3">
        <v>8600</v>
      </c>
      <c r="BA1048" s="3">
        <f t="shared" si="415"/>
        <v>7416</v>
      </c>
      <c r="BB1048" s="3">
        <f t="shared" si="401"/>
        <v>4866</v>
      </c>
      <c r="BC1048" s="3">
        <f t="shared" si="402"/>
        <v>5142</v>
      </c>
      <c r="BD1048" s="3">
        <f t="shared" si="403"/>
        <v>7416</v>
      </c>
      <c r="BE1048" s="3">
        <f t="shared" si="404"/>
        <v>5092854.82</v>
      </c>
      <c r="BF1048" s="3">
        <f t="shared" si="416"/>
        <v>4997863.82</v>
      </c>
      <c r="BG1048" s="2">
        <f t="shared" si="405"/>
        <v>999.5339331853296</v>
      </c>
      <c r="BH1048" s="6">
        <f t="shared" si="406"/>
        <v>1.4999999999999999E-2</v>
      </c>
      <c r="BI1048" s="3">
        <f t="shared" si="417"/>
        <v>3001053.1215500231</v>
      </c>
      <c r="BJ1048" s="3">
        <f t="shared" si="407"/>
        <v>513760441.6572594</v>
      </c>
      <c r="BK1048" s="3">
        <f t="shared" si="418"/>
        <v>0</v>
      </c>
      <c r="BL1048" s="3">
        <f t="shared" si="419"/>
        <v>0</v>
      </c>
      <c r="BM1048" s="3">
        <f t="shared" si="408"/>
        <v>0</v>
      </c>
      <c r="BN1048" s="3">
        <f t="shared" si="409"/>
        <v>0</v>
      </c>
      <c r="BO1048" s="3">
        <f t="shared" si="420"/>
        <v>0</v>
      </c>
      <c r="BP1048" s="3">
        <f t="shared" si="421"/>
        <v>0</v>
      </c>
      <c r="BQ1048" s="3">
        <f t="shared" si="410"/>
        <v>319351091.65271282</v>
      </c>
      <c r="BR1048" s="3">
        <f t="shared" si="422"/>
        <v>151141702.34728718</v>
      </c>
      <c r="BS1048" s="3">
        <f t="shared" si="423"/>
        <v>258839.51026659497</v>
      </c>
      <c r="BT1048" s="3">
        <f t="shared" si="411"/>
        <v>547.1635044850442</v>
      </c>
      <c r="BU1048" s="3">
        <f t="shared" si="412"/>
        <v>8600</v>
      </c>
      <c r="BV1048" s="3">
        <f t="shared" si="413"/>
        <v>5787.1349440010463</v>
      </c>
      <c r="BW1048" s="3">
        <f t="shared" si="424"/>
        <v>244452.3753225939</v>
      </c>
      <c r="BX1048" s="3">
        <f t="shared" si="414"/>
        <v>244452.3753225939</v>
      </c>
      <c r="BY1048" s="3">
        <f t="shared" si="425"/>
        <v>638699.53920200001</v>
      </c>
    </row>
    <row r="1049" spans="1:77" x14ac:dyDescent="0.25">
      <c r="A1049">
        <v>182905</v>
      </c>
      <c r="B1049" t="s">
        <v>1099</v>
      </c>
      <c r="C1049" s="37">
        <v>42776.52847222222</v>
      </c>
      <c r="D1049" s="5" t="s">
        <v>75</v>
      </c>
      <c r="E1049" s="2">
        <v>174.55199999999999</v>
      </c>
      <c r="F1049" s="2">
        <v>19.132999999999999</v>
      </c>
      <c r="G1049" s="2">
        <v>4.077</v>
      </c>
      <c r="H1049" s="2">
        <v>0</v>
      </c>
      <c r="I1049" s="2">
        <v>0</v>
      </c>
      <c r="J1049" s="2">
        <v>0</v>
      </c>
      <c r="K1049" s="2">
        <v>0</v>
      </c>
      <c r="L1049" s="2">
        <v>13.687999999999899</v>
      </c>
      <c r="M1049" s="2">
        <v>9.7270000000000003</v>
      </c>
      <c r="N1049" s="2">
        <v>137.74199999999999</v>
      </c>
      <c r="O1049" s="2">
        <v>0</v>
      </c>
      <c r="P1049" s="2">
        <v>19.347000000000001</v>
      </c>
      <c r="Q1049" s="2">
        <v>0</v>
      </c>
      <c r="R1049" s="3">
        <v>17378</v>
      </c>
      <c r="S1049" s="3">
        <v>0</v>
      </c>
      <c r="T1049" s="3">
        <v>-693</v>
      </c>
      <c r="U1049" s="3">
        <v>-27</v>
      </c>
      <c r="V1049" s="3">
        <v>0</v>
      </c>
      <c r="W1049" s="3">
        <v>9335</v>
      </c>
      <c r="X1049" s="3">
        <v>14063</v>
      </c>
      <c r="Y1049" s="4">
        <v>1</v>
      </c>
      <c r="Z1049" s="4">
        <v>1.06</v>
      </c>
      <c r="AA1049" s="5" t="s">
        <v>75</v>
      </c>
      <c r="AB1049" s="3">
        <v>126192</v>
      </c>
      <c r="AC1049" s="3">
        <v>682174</v>
      </c>
      <c r="AD1049" s="2">
        <v>299.04905910000002</v>
      </c>
      <c r="AE1049" s="3">
        <v>28461435</v>
      </c>
      <c r="AF1049" s="3">
        <v>644697</v>
      </c>
      <c r="AG1049" s="3">
        <v>70917</v>
      </c>
      <c r="AH1049" s="3">
        <v>754296</v>
      </c>
      <c r="AI1049" s="4">
        <v>1.17</v>
      </c>
      <c r="AJ1049" s="3">
        <v>61632056</v>
      </c>
      <c r="AK1049" s="3">
        <v>62700</v>
      </c>
      <c r="AL1049" s="3">
        <v>0</v>
      </c>
      <c r="AM1049" s="3">
        <v>0</v>
      </c>
      <c r="AN1049" s="3">
        <v>0</v>
      </c>
      <c r="AO1049" s="3">
        <v>0</v>
      </c>
      <c r="AP1049" s="3">
        <v>0</v>
      </c>
      <c r="AQ1049" s="3">
        <v>5140</v>
      </c>
      <c r="AR1049" s="3">
        <v>5359</v>
      </c>
      <c r="AS1049" s="3">
        <v>1823607</v>
      </c>
      <c r="AT1049" s="2">
        <v>342.584</v>
      </c>
      <c r="AV1049" s="5" t="s">
        <v>1833</v>
      </c>
      <c r="BA1049" s="3">
        <f t="shared" si="415"/>
        <v>7269</v>
      </c>
      <c r="BB1049" s="3">
        <f t="shared" si="401"/>
        <v>5140</v>
      </c>
      <c r="BC1049" s="3">
        <f t="shared" si="402"/>
        <v>5359</v>
      </c>
      <c r="BD1049" s="3">
        <f t="shared" si="403"/>
        <v>7269</v>
      </c>
      <c r="BE1049" s="3">
        <f t="shared" si="404"/>
        <v>1823608.2679599989</v>
      </c>
      <c r="BF1049" s="3">
        <f t="shared" si="416"/>
        <v>1797588.2679599989</v>
      </c>
      <c r="BG1049" s="2">
        <f t="shared" si="405"/>
        <v>342.57943517890243</v>
      </c>
      <c r="BH1049" s="6">
        <f t="shared" si="406"/>
        <v>1.4999999999999999E-2</v>
      </c>
      <c r="BI1049" s="3">
        <f t="shared" si="417"/>
        <v>863333.90403988946</v>
      </c>
      <c r="BJ1049" s="3">
        <f t="shared" si="407"/>
        <v>176085829.68195584</v>
      </c>
      <c r="BK1049" s="3">
        <f t="shared" si="418"/>
        <v>0</v>
      </c>
      <c r="BL1049" s="3">
        <f t="shared" si="419"/>
        <v>0</v>
      </c>
      <c r="BM1049" s="3">
        <f t="shared" si="408"/>
        <v>0</v>
      </c>
      <c r="BN1049" s="3">
        <f t="shared" si="409"/>
        <v>0</v>
      </c>
      <c r="BO1049" s="3">
        <f t="shared" si="420"/>
        <v>0</v>
      </c>
      <c r="BP1049" s="3">
        <f t="shared" si="421"/>
        <v>0</v>
      </c>
      <c r="BQ1049" s="3">
        <f t="shared" si="410"/>
        <v>109454129.53965932</v>
      </c>
      <c r="BR1049" s="3">
        <f t="shared" si="422"/>
        <v>0</v>
      </c>
      <c r="BS1049" s="3">
        <f t="shared" si="423"/>
        <v>0</v>
      </c>
      <c r="BT1049" s="3">
        <f t="shared" si="411"/>
        <v>0</v>
      </c>
      <c r="BU1049" s="3">
        <f t="shared" si="412"/>
        <v>0</v>
      </c>
      <c r="BV1049" s="3">
        <f t="shared" si="413"/>
        <v>0</v>
      </c>
      <c r="BW1049" s="3">
        <f t="shared" si="424"/>
        <v>0</v>
      </c>
      <c r="BX1049" s="3">
        <f t="shared" si="414"/>
        <v>0</v>
      </c>
      <c r="BY1049" s="3">
        <f t="shared" si="425"/>
        <v>1207287.7079599989</v>
      </c>
    </row>
    <row r="1050" spans="1:77" x14ac:dyDescent="0.25">
      <c r="A1050">
        <v>140908</v>
      </c>
      <c r="B1050" t="s">
        <v>1100</v>
      </c>
      <c r="C1050" s="37">
        <v>42779.493055555555</v>
      </c>
      <c r="D1050" s="5" t="s">
        <v>75</v>
      </c>
      <c r="E1050" s="2">
        <v>367.42500000000001</v>
      </c>
      <c r="F1050" s="2">
        <v>19.716000000000001</v>
      </c>
      <c r="G1050" s="2">
        <v>18.184000000000001</v>
      </c>
      <c r="H1050" s="2">
        <v>0</v>
      </c>
      <c r="I1050" s="2">
        <v>0</v>
      </c>
      <c r="J1050" s="2">
        <v>0</v>
      </c>
      <c r="K1050" s="2">
        <v>0</v>
      </c>
      <c r="L1050" s="2">
        <v>36.372999999999998</v>
      </c>
      <c r="M1050" s="2">
        <v>20.495000000000001</v>
      </c>
      <c r="N1050" s="2">
        <v>277.66000000000003</v>
      </c>
      <c r="O1050" s="2">
        <v>3.5000000000000003E-2</v>
      </c>
      <c r="P1050" s="2">
        <v>28.343</v>
      </c>
      <c r="Q1050" s="2">
        <v>0</v>
      </c>
      <c r="R1050" s="3">
        <v>35582</v>
      </c>
      <c r="S1050" s="3">
        <v>0</v>
      </c>
      <c r="T1050" s="3">
        <v>0</v>
      </c>
      <c r="U1050" s="3">
        <v>0</v>
      </c>
      <c r="V1050" s="3">
        <v>0</v>
      </c>
      <c r="W1050" s="3">
        <v>59881</v>
      </c>
      <c r="X1050" s="3">
        <v>19157</v>
      </c>
      <c r="Y1050" s="4">
        <v>0.84470000000000001</v>
      </c>
      <c r="Z1050" s="4">
        <v>1.06</v>
      </c>
      <c r="AA1050" s="5" t="s">
        <v>76</v>
      </c>
      <c r="AB1050" s="3">
        <v>1836642</v>
      </c>
      <c r="AC1050" s="3">
        <v>2063208</v>
      </c>
      <c r="AD1050" s="2">
        <v>794.16270919999999</v>
      </c>
      <c r="AE1050" s="3">
        <v>564395797</v>
      </c>
      <c r="AF1050" s="3">
        <v>3649208</v>
      </c>
      <c r="AG1050" s="3">
        <v>243223</v>
      </c>
      <c r="AH1050" s="3">
        <v>4151638</v>
      </c>
      <c r="AI1050" s="4">
        <v>0.96099999999999997</v>
      </c>
      <c r="AJ1050" s="3">
        <v>406325742</v>
      </c>
      <c r="AK1050" s="3">
        <v>166827</v>
      </c>
      <c r="AL1050" s="3">
        <v>0</v>
      </c>
      <c r="AM1050" s="3">
        <v>0</v>
      </c>
      <c r="AN1050" s="3">
        <v>200000</v>
      </c>
      <c r="AO1050" s="3">
        <v>0</v>
      </c>
      <c r="AP1050" s="3">
        <v>0</v>
      </c>
      <c r="AQ1050" s="3">
        <v>4342</v>
      </c>
      <c r="AR1050" s="3">
        <v>4527</v>
      </c>
      <c r="AS1050" s="3">
        <v>3590927</v>
      </c>
      <c r="AT1050" s="2">
        <v>788.60900000000004</v>
      </c>
      <c r="AU1050" s="2">
        <v>824.53499999999997</v>
      </c>
      <c r="AV1050" s="5" t="s">
        <v>1722</v>
      </c>
      <c r="AW1050" s="3">
        <v>0</v>
      </c>
      <c r="AX1050" s="3">
        <v>64121</v>
      </c>
      <c r="AY1050" s="3">
        <v>0</v>
      </c>
      <c r="AZ1050" s="3">
        <v>2813</v>
      </c>
      <c r="BA1050" s="3">
        <f t="shared" si="415"/>
        <v>6759</v>
      </c>
      <c r="BB1050" s="3">
        <f t="shared" si="401"/>
        <v>4342</v>
      </c>
      <c r="BC1050" s="3">
        <f t="shared" si="402"/>
        <v>4527</v>
      </c>
      <c r="BD1050" s="3">
        <f t="shared" si="403"/>
        <v>6759</v>
      </c>
      <c r="BE1050" s="3">
        <f t="shared" si="404"/>
        <v>3590927.1630000002</v>
      </c>
      <c r="BF1050" s="3">
        <f t="shared" si="416"/>
        <v>3495464.1630000002</v>
      </c>
      <c r="BG1050" s="2">
        <f t="shared" si="405"/>
        <v>788.58624855725157</v>
      </c>
      <c r="BH1050" s="6">
        <f t="shared" si="406"/>
        <v>1.4999999999999999E-2</v>
      </c>
      <c r="BI1050" s="3">
        <f t="shared" si="417"/>
        <v>3705638.9894116288</v>
      </c>
      <c r="BJ1050" s="3">
        <f t="shared" si="407"/>
        <v>416619697.80956459</v>
      </c>
      <c r="BK1050" s="3">
        <f t="shared" si="418"/>
        <v>0</v>
      </c>
      <c r="BL1050" s="3">
        <f t="shared" si="419"/>
        <v>0</v>
      </c>
      <c r="BM1050" s="3">
        <f t="shared" si="408"/>
        <v>0</v>
      </c>
      <c r="BN1050" s="3">
        <f t="shared" si="409"/>
        <v>0</v>
      </c>
      <c r="BO1050" s="3">
        <f t="shared" si="420"/>
        <v>0</v>
      </c>
      <c r="BP1050" s="3">
        <f t="shared" si="421"/>
        <v>0</v>
      </c>
      <c r="BQ1050" s="3">
        <f t="shared" si="410"/>
        <v>275667793.27428174</v>
      </c>
      <c r="BR1050" s="3">
        <f t="shared" si="422"/>
        <v>130657948.72571826</v>
      </c>
      <c r="BS1050" s="3">
        <f t="shared" si="423"/>
        <v>78210.69397792517</v>
      </c>
      <c r="BT1050" s="3">
        <f t="shared" si="411"/>
        <v>209.25080335089677</v>
      </c>
      <c r="BU1050" s="3">
        <f t="shared" si="412"/>
        <v>2813</v>
      </c>
      <c r="BV1050" s="3">
        <f t="shared" si="413"/>
        <v>3767.7029634050546</v>
      </c>
      <c r="BW1050" s="3">
        <f t="shared" si="424"/>
        <v>71629.991014520114</v>
      </c>
      <c r="BX1050" s="3">
        <f t="shared" si="414"/>
        <v>71629.991014520114</v>
      </c>
      <c r="BY1050" s="3">
        <f t="shared" si="425"/>
        <v>158693.6203259998</v>
      </c>
    </row>
    <row r="1051" spans="1:77" x14ac:dyDescent="0.25">
      <c r="A1051">
        <v>112910</v>
      </c>
      <c r="B1051" t="s">
        <v>1101</v>
      </c>
      <c r="C1051" s="37">
        <v>42779.493055555555</v>
      </c>
      <c r="D1051" s="5" t="s">
        <v>75</v>
      </c>
      <c r="E1051" s="2">
        <v>169.476</v>
      </c>
      <c r="F1051" s="2">
        <v>11.005000000000001</v>
      </c>
      <c r="G1051" s="2">
        <v>17.164999999999999</v>
      </c>
      <c r="H1051" s="2">
        <v>0</v>
      </c>
      <c r="I1051" s="2">
        <v>0</v>
      </c>
      <c r="J1051" s="2">
        <v>0</v>
      </c>
      <c r="K1051" s="2">
        <v>0</v>
      </c>
      <c r="L1051" s="2">
        <v>24.3</v>
      </c>
      <c r="M1051" s="2">
        <v>6.6959999999999997</v>
      </c>
      <c r="N1051" s="2">
        <v>106.407</v>
      </c>
      <c r="O1051" s="2">
        <v>2.5000000000000001E-2</v>
      </c>
      <c r="P1051" s="2">
        <v>5.7460000000000004</v>
      </c>
      <c r="Q1051" s="2">
        <v>0</v>
      </c>
      <c r="R1051" s="3">
        <v>16422</v>
      </c>
      <c r="S1051" s="3">
        <v>0</v>
      </c>
      <c r="T1051" s="3">
        <v>-1082</v>
      </c>
      <c r="U1051" s="3">
        <v>-42</v>
      </c>
      <c r="V1051" s="3">
        <v>0</v>
      </c>
      <c r="W1051" s="3">
        <v>36090</v>
      </c>
      <c r="X1051" s="3">
        <v>4095</v>
      </c>
      <c r="Y1051" s="4">
        <v>1</v>
      </c>
      <c r="Z1051" s="4">
        <v>1.03</v>
      </c>
      <c r="AA1051" s="5" t="s">
        <v>75</v>
      </c>
      <c r="AB1051" s="3">
        <v>351</v>
      </c>
      <c r="AC1051" s="3">
        <v>866077</v>
      </c>
      <c r="AD1051" s="2">
        <v>350.341386</v>
      </c>
      <c r="AE1051" s="3">
        <v>30429344</v>
      </c>
      <c r="AF1051" s="3">
        <v>985390</v>
      </c>
      <c r="AG1051" s="3">
        <v>108393</v>
      </c>
      <c r="AH1051" s="3">
        <v>1152906</v>
      </c>
      <c r="AI1051" s="4">
        <v>1.17</v>
      </c>
      <c r="AJ1051" s="3">
        <v>96263546</v>
      </c>
      <c r="AK1051" s="3">
        <v>80076</v>
      </c>
      <c r="AL1051" s="3">
        <v>0</v>
      </c>
      <c r="AM1051" s="3">
        <v>0</v>
      </c>
      <c r="AN1051" s="3">
        <v>0</v>
      </c>
      <c r="AO1051" s="3">
        <v>0</v>
      </c>
      <c r="AP1051" s="3">
        <v>0</v>
      </c>
      <c r="AQ1051" s="3">
        <v>5140</v>
      </c>
      <c r="AR1051" s="3">
        <v>5249</v>
      </c>
      <c r="AS1051" s="3">
        <v>1867717</v>
      </c>
      <c r="AT1051" s="2">
        <v>349.702</v>
      </c>
      <c r="AV1051" s="5" t="s">
        <v>1645</v>
      </c>
      <c r="BA1051" s="3">
        <f t="shared" si="415"/>
        <v>7126</v>
      </c>
      <c r="BB1051" s="3">
        <f t="shared" si="401"/>
        <v>5140</v>
      </c>
      <c r="BC1051" s="3">
        <f t="shared" si="402"/>
        <v>5249</v>
      </c>
      <c r="BD1051" s="3">
        <f t="shared" si="403"/>
        <v>7126</v>
      </c>
      <c r="BE1051" s="3">
        <f t="shared" si="404"/>
        <v>1867714.6860199999</v>
      </c>
      <c r="BF1051" s="3">
        <f t="shared" si="416"/>
        <v>1816284.6860199999</v>
      </c>
      <c r="BG1051" s="2">
        <f t="shared" si="405"/>
        <v>349.69383834945359</v>
      </c>
      <c r="BH1051" s="6">
        <f t="shared" si="406"/>
        <v>1.4999999999999999E-2</v>
      </c>
      <c r="BI1051" s="3">
        <f t="shared" si="417"/>
        <v>784750.55227447313</v>
      </c>
      <c r="BJ1051" s="3">
        <f t="shared" si="407"/>
        <v>179742632.91161916</v>
      </c>
      <c r="BK1051" s="3">
        <f t="shared" si="418"/>
        <v>0</v>
      </c>
      <c r="BL1051" s="3">
        <f t="shared" si="419"/>
        <v>0</v>
      </c>
      <c r="BM1051" s="3">
        <f t="shared" si="408"/>
        <v>0</v>
      </c>
      <c r="BN1051" s="3">
        <f t="shared" si="409"/>
        <v>0</v>
      </c>
      <c r="BO1051" s="3">
        <f t="shared" si="420"/>
        <v>0</v>
      </c>
      <c r="BP1051" s="3">
        <f t="shared" si="421"/>
        <v>0</v>
      </c>
      <c r="BQ1051" s="3">
        <f t="shared" si="410"/>
        <v>111727181.35265042</v>
      </c>
      <c r="BR1051" s="3">
        <f t="shared" si="422"/>
        <v>0</v>
      </c>
      <c r="BS1051" s="3">
        <f t="shared" si="423"/>
        <v>0</v>
      </c>
      <c r="BT1051" s="3">
        <f t="shared" si="411"/>
        <v>0</v>
      </c>
      <c r="BU1051" s="3">
        <f t="shared" si="412"/>
        <v>0</v>
      </c>
      <c r="BV1051" s="3">
        <f t="shared" si="413"/>
        <v>0</v>
      </c>
      <c r="BW1051" s="3">
        <f t="shared" si="424"/>
        <v>0</v>
      </c>
      <c r="BX1051" s="3">
        <f t="shared" si="414"/>
        <v>0</v>
      </c>
      <c r="BY1051" s="3">
        <f t="shared" si="425"/>
        <v>905079.22601999994</v>
      </c>
    </row>
    <row r="1052" spans="1:77" x14ac:dyDescent="0.25">
      <c r="A1052">
        <v>112901</v>
      </c>
      <c r="B1052" t="s">
        <v>1102</v>
      </c>
      <c r="C1052" s="37">
        <v>42779.493055555555</v>
      </c>
      <c r="D1052" s="5" t="s">
        <v>75</v>
      </c>
      <c r="E1052" s="2">
        <v>3711.7859999999901</v>
      </c>
      <c r="F1052" s="2">
        <v>199.31800000000001</v>
      </c>
      <c r="G1052" s="2">
        <v>160.76599999999999</v>
      </c>
      <c r="H1052" s="2">
        <v>0</v>
      </c>
      <c r="I1052" s="2">
        <v>0</v>
      </c>
      <c r="J1052" s="2">
        <v>0</v>
      </c>
      <c r="K1052" s="2">
        <v>0</v>
      </c>
      <c r="L1052" s="2">
        <v>291.48899999999998</v>
      </c>
      <c r="M1052" s="2">
        <v>183.21199999999999</v>
      </c>
      <c r="N1052" s="2">
        <v>2834.2959999999998</v>
      </c>
      <c r="O1052" s="2">
        <v>0.72099999999999997</v>
      </c>
      <c r="P1052" s="2">
        <v>397.68900000000002</v>
      </c>
      <c r="Q1052" s="2">
        <v>0</v>
      </c>
      <c r="R1052" s="3">
        <v>299346</v>
      </c>
      <c r="S1052" s="3">
        <v>0</v>
      </c>
      <c r="T1052" s="3">
        <v>-13215</v>
      </c>
      <c r="U1052" s="3">
        <v>-511</v>
      </c>
      <c r="V1052" s="3">
        <v>0</v>
      </c>
      <c r="W1052" s="3">
        <v>343963</v>
      </c>
      <c r="X1052" s="3">
        <v>215587</v>
      </c>
      <c r="Y1052" s="4">
        <v>0.98</v>
      </c>
      <c r="Z1052" s="4">
        <v>1.06</v>
      </c>
      <c r="AA1052" s="5" t="s">
        <v>75</v>
      </c>
      <c r="AB1052" s="3">
        <v>1052223</v>
      </c>
      <c r="AC1052" s="3">
        <v>10720949</v>
      </c>
      <c r="AD1052" s="2">
        <v>4609.9700911</v>
      </c>
      <c r="AE1052" s="3">
        <v>605043636</v>
      </c>
      <c r="AF1052" s="3">
        <v>12565380</v>
      </c>
      <c r="AG1052" s="3">
        <v>0</v>
      </c>
      <c r="AH1052" s="3">
        <v>13334689</v>
      </c>
      <c r="AI1052" s="4">
        <v>1.04</v>
      </c>
      <c r="AJ1052" s="3">
        <v>1176028649</v>
      </c>
      <c r="AK1052" s="3">
        <v>1569211</v>
      </c>
      <c r="AL1052" s="3">
        <v>0</v>
      </c>
      <c r="AM1052" s="3">
        <v>0</v>
      </c>
      <c r="AN1052" s="3">
        <v>0</v>
      </c>
      <c r="AO1052" s="3">
        <v>0</v>
      </c>
      <c r="AP1052" s="3">
        <v>0</v>
      </c>
      <c r="AQ1052" s="3">
        <v>5037</v>
      </c>
      <c r="AR1052" s="3">
        <v>5252</v>
      </c>
      <c r="AS1052" s="3">
        <v>28340694</v>
      </c>
      <c r="AT1052" s="2">
        <v>5388.7950000000001</v>
      </c>
      <c r="AV1052" s="5" t="s">
        <v>1640</v>
      </c>
      <c r="AX1052" s="3">
        <v>0</v>
      </c>
      <c r="AZ1052" s="3">
        <v>0</v>
      </c>
      <c r="BA1052" s="3">
        <f t="shared" si="415"/>
        <v>5421</v>
      </c>
      <c r="BB1052" s="3">
        <f t="shared" si="401"/>
        <v>5037</v>
      </c>
      <c r="BC1052" s="3">
        <f t="shared" si="402"/>
        <v>5252</v>
      </c>
      <c r="BD1052" s="3">
        <f t="shared" si="403"/>
        <v>5421</v>
      </c>
      <c r="BE1052" s="3">
        <f t="shared" si="404"/>
        <v>28340693.625899948</v>
      </c>
      <c r="BF1052" s="3">
        <f t="shared" si="416"/>
        <v>27710599.625899948</v>
      </c>
      <c r="BG1052" s="2">
        <f t="shared" si="405"/>
        <v>5388.804483359404</v>
      </c>
      <c r="BH1052" s="6">
        <f t="shared" si="406"/>
        <v>1.4999999999999999E-2</v>
      </c>
      <c r="BI1052" s="3">
        <f t="shared" si="417"/>
        <v>12192987.192878727</v>
      </c>
      <c r="BJ1052" s="3">
        <f t="shared" si="407"/>
        <v>2769845504.4467335</v>
      </c>
      <c r="BK1052" s="3">
        <f t="shared" si="418"/>
        <v>0</v>
      </c>
      <c r="BL1052" s="3">
        <f t="shared" si="419"/>
        <v>0</v>
      </c>
      <c r="BM1052" s="3">
        <f t="shared" si="408"/>
        <v>0</v>
      </c>
      <c r="BN1052" s="3">
        <f t="shared" si="409"/>
        <v>0</v>
      </c>
      <c r="BO1052" s="3">
        <f t="shared" si="420"/>
        <v>0</v>
      </c>
      <c r="BP1052" s="3">
        <f t="shared" si="421"/>
        <v>0</v>
      </c>
      <c r="BQ1052" s="3">
        <f t="shared" si="410"/>
        <v>1721723032.4333296</v>
      </c>
      <c r="BR1052" s="3">
        <f t="shared" si="422"/>
        <v>0</v>
      </c>
      <c r="BS1052" s="3">
        <f t="shared" si="423"/>
        <v>0</v>
      </c>
      <c r="BT1052" s="3">
        <f t="shared" si="411"/>
        <v>0</v>
      </c>
      <c r="BU1052" s="3">
        <f t="shared" si="412"/>
        <v>0</v>
      </c>
      <c r="BV1052" s="3">
        <f t="shared" si="413"/>
        <v>0</v>
      </c>
      <c r="BW1052" s="3">
        <f t="shared" si="424"/>
        <v>0</v>
      </c>
      <c r="BX1052" s="3">
        <f t="shared" si="414"/>
        <v>0</v>
      </c>
      <c r="BY1052" s="3">
        <f t="shared" si="425"/>
        <v>16815612.865699947</v>
      </c>
    </row>
    <row r="1053" spans="1:77" x14ac:dyDescent="0.25">
      <c r="A1053">
        <v>110907</v>
      </c>
      <c r="B1053" t="s">
        <v>1103</v>
      </c>
      <c r="C1053" s="37">
        <v>42776.52847222222</v>
      </c>
      <c r="D1053" s="5" t="s">
        <v>75</v>
      </c>
      <c r="E1053" s="2">
        <v>550.35</v>
      </c>
      <c r="F1053" s="2">
        <v>42.25</v>
      </c>
      <c r="G1053" s="2">
        <v>4.7</v>
      </c>
      <c r="H1053" s="2">
        <v>0</v>
      </c>
      <c r="I1053" s="2">
        <v>0</v>
      </c>
      <c r="J1053" s="2">
        <v>0</v>
      </c>
      <c r="K1053" s="2">
        <v>0</v>
      </c>
      <c r="L1053" s="2">
        <v>25</v>
      </c>
      <c r="M1053" s="2">
        <v>29.45</v>
      </c>
      <c r="N1053" s="2">
        <v>215</v>
      </c>
      <c r="O1053" s="2">
        <v>0</v>
      </c>
      <c r="P1053" s="2">
        <v>15</v>
      </c>
      <c r="Q1053" s="2">
        <v>0</v>
      </c>
      <c r="R1053" s="3">
        <v>41250</v>
      </c>
      <c r="S1053" s="3">
        <v>0</v>
      </c>
      <c r="T1053" s="3">
        <v>0</v>
      </c>
      <c r="U1053" s="3">
        <v>0</v>
      </c>
      <c r="V1053" s="3">
        <v>0</v>
      </c>
      <c r="W1053" s="3">
        <v>22748</v>
      </c>
      <c r="X1053" s="3">
        <v>10148</v>
      </c>
      <c r="Y1053" s="4">
        <v>1</v>
      </c>
      <c r="Z1053" s="4">
        <v>1.06</v>
      </c>
      <c r="AA1053" s="5" t="s">
        <v>75</v>
      </c>
      <c r="AB1053" s="3">
        <v>4111717</v>
      </c>
      <c r="AC1053" s="3">
        <v>2003770</v>
      </c>
      <c r="AD1053" s="2">
        <v>818.95585979999998</v>
      </c>
      <c r="AE1053" s="3">
        <v>859622353</v>
      </c>
      <c r="AF1053" s="3">
        <v>12535377</v>
      </c>
      <c r="AG1053" s="3">
        <v>0</v>
      </c>
      <c r="AH1053" s="3">
        <v>13036792</v>
      </c>
      <c r="AI1053" s="4">
        <v>1.04</v>
      </c>
      <c r="AJ1053" s="3">
        <v>1076979217</v>
      </c>
      <c r="AK1053" s="3">
        <v>227842</v>
      </c>
      <c r="AL1053" s="3">
        <v>0</v>
      </c>
      <c r="AM1053" s="3">
        <v>0</v>
      </c>
      <c r="AN1053" s="3">
        <v>135049</v>
      </c>
      <c r="AO1053" s="3">
        <v>0</v>
      </c>
      <c r="AP1053" s="3">
        <v>0</v>
      </c>
      <c r="AQ1053" s="3">
        <v>5140</v>
      </c>
      <c r="AR1053" s="3">
        <v>5359</v>
      </c>
      <c r="AS1053" s="3">
        <v>4661182</v>
      </c>
      <c r="AT1053" s="2">
        <v>876.11900000000003</v>
      </c>
      <c r="AU1053" s="2">
        <v>891.86599999999999</v>
      </c>
      <c r="AV1053" s="5" t="s">
        <v>1635</v>
      </c>
      <c r="AW1053" s="3">
        <v>2057333</v>
      </c>
      <c r="AX1053" s="3">
        <v>0</v>
      </c>
      <c r="AY1053" s="3">
        <v>31255</v>
      </c>
      <c r="AZ1053" s="3">
        <v>0</v>
      </c>
      <c r="BA1053" s="3">
        <f t="shared" si="415"/>
        <v>6765</v>
      </c>
      <c r="BB1053" s="3">
        <f t="shared" si="401"/>
        <v>5140</v>
      </c>
      <c r="BC1053" s="3">
        <f t="shared" si="402"/>
        <v>5359</v>
      </c>
      <c r="BD1053" s="3">
        <f t="shared" si="403"/>
        <v>6765</v>
      </c>
      <c r="BE1053" s="3">
        <f t="shared" si="404"/>
        <v>4661180.8099999996</v>
      </c>
      <c r="BF1053" s="3">
        <f t="shared" si="416"/>
        <v>4597182.8099999996</v>
      </c>
      <c r="BG1053" s="2">
        <f t="shared" si="405"/>
        <v>876.11847414382714</v>
      </c>
      <c r="BH1053" s="6">
        <f t="shared" si="406"/>
        <v>1.4999999999999999E-2</v>
      </c>
      <c r="BI1053" s="3">
        <f t="shared" si="417"/>
        <v>6314502.2240157854</v>
      </c>
      <c r="BJ1053" s="3">
        <f t="shared" si="407"/>
        <v>733685020.31421518</v>
      </c>
      <c r="BK1053" s="3">
        <f t="shared" si="418"/>
        <v>343294196.68578482</v>
      </c>
      <c r="BL1053" s="3">
        <f t="shared" si="419"/>
        <v>3995733.7239577053</v>
      </c>
      <c r="BM1053" s="3">
        <f t="shared" si="408"/>
        <v>9747.1329826568563</v>
      </c>
      <c r="BN1053" s="3">
        <f t="shared" si="409"/>
        <v>31255</v>
      </c>
      <c r="BO1053" s="3">
        <f t="shared" si="420"/>
        <v>41392.072811069178</v>
      </c>
      <c r="BP1053" s="3">
        <f t="shared" si="421"/>
        <v>3964478.7239577053</v>
      </c>
      <c r="BQ1053" s="3">
        <f t="shared" si="410"/>
        <v>473754717.12457055</v>
      </c>
      <c r="BR1053" s="3">
        <f t="shared" si="422"/>
        <v>603224499.87542939</v>
      </c>
      <c r="BS1053" s="3">
        <f t="shared" si="423"/>
        <v>0</v>
      </c>
      <c r="BT1053" s="3">
        <f t="shared" si="411"/>
        <v>0</v>
      </c>
      <c r="BU1053" s="3">
        <f t="shared" si="412"/>
        <v>0</v>
      </c>
      <c r="BV1053" s="3">
        <f t="shared" si="413"/>
        <v>0</v>
      </c>
      <c r="BW1053" s="3">
        <f t="shared" si="424"/>
        <v>0</v>
      </c>
      <c r="BX1053" s="3">
        <f t="shared" si="414"/>
        <v>3964478.7239577053</v>
      </c>
      <c r="BY1053" s="3">
        <f t="shared" si="425"/>
        <v>0</v>
      </c>
    </row>
    <row r="1054" spans="1:77" x14ac:dyDescent="0.25">
      <c r="A1054">
        <v>57919</v>
      </c>
      <c r="B1054" t="s">
        <v>1104</v>
      </c>
      <c r="C1054" s="37">
        <v>42779.493055555555</v>
      </c>
      <c r="D1054" s="5" t="s">
        <v>75</v>
      </c>
      <c r="E1054" s="2">
        <v>1455.43</v>
      </c>
      <c r="F1054" s="2">
        <v>153.35</v>
      </c>
      <c r="G1054" s="2">
        <v>5.03</v>
      </c>
      <c r="H1054" s="2">
        <v>0</v>
      </c>
      <c r="I1054" s="2">
        <v>0</v>
      </c>
      <c r="J1054" s="2">
        <v>0</v>
      </c>
      <c r="K1054" s="2">
        <v>0</v>
      </c>
      <c r="L1054" s="2">
        <v>145.6</v>
      </c>
      <c r="M1054" s="2">
        <v>80.400000000000006</v>
      </c>
      <c r="N1054" s="2">
        <v>184.92</v>
      </c>
      <c r="O1054" s="2">
        <v>0</v>
      </c>
      <c r="P1054" s="2">
        <v>36.979999999999997</v>
      </c>
      <c r="Q1054" s="2">
        <v>0</v>
      </c>
      <c r="R1054" s="3">
        <v>133375</v>
      </c>
      <c r="S1054" s="3">
        <v>0</v>
      </c>
      <c r="T1054" s="3">
        <v>-10601</v>
      </c>
      <c r="U1054" s="3">
        <v>-410</v>
      </c>
      <c r="V1054" s="3">
        <v>0</v>
      </c>
      <c r="W1054" s="3">
        <v>70036</v>
      </c>
      <c r="X1054" s="3">
        <v>21079</v>
      </c>
      <c r="Y1054" s="4">
        <v>0.96399999999999997</v>
      </c>
      <c r="Z1054" s="4">
        <v>1.08</v>
      </c>
      <c r="AA1054" s="5" t="s">
        <v>75</v>
      </c>
      <c r="AB1054" s="3">
        <v>558369</v>
      </c>
      <c r="AC1054" s="3">
        <v>1108739</v>
      </c>
      <c r="AD1054" s="2">
        <v>639.60982320000005</v>
      </c>
      <c r="AE1054" s="3">
        <v>184959495</v>
      </c>
      <c r="AF1054" s="3">
        <v>9731958</v>
      </c>
      <c r="AG1054" s="3">
        <v>161526</v>
      </c>
      <c r="AH1054" s="3">
        <v>10499208</v>
      </c>
      <c r="AI1054" s="4">
        <v>1.04</v>
      </c>
      <c r="AJ1054" s="3">
        <v>943334808</v>
      </c>
      <c r="AK1054" s="3">
        <v>616897</v>
      </c>
      <c r="AL1054" s="3">
        <v>0</v>
      </c>
      <c r="AM1054" s="3">
        <v>0</v>
      </c>
      <c r="AN1054" s="3">
        <v>52060</v>
      </c>
      <c r="AO1054" s="3">
        <v>0</v>
      </c>
      <c r="AP1054" s="3">
        <v>0</v>
      </c>
      <c r="AQ1054" s="3">
        <v>4955</v>
      </c>
      <c r="AR1054" s="3">
        <v>5236</v>
      </c>
      <c r="AS1054" s="3">
        <v>10801258</v>
      </c>
      <c r="AT1054" s="2">
        <v>2083.598</v>
      </c>
      <c r="AU1054" s="2">
        <v>2159.0569999999998</v>
      </c>
      <c r="AV1054" s="5" t="s">
        <v>1454</v>
      </c>
      <c r="AW1054" s="3">
        <v>0</v>
      </c>
      <c r="AX1054" s="3">
        <v>54274</v>
      </c>
      <c r="AY1054" s="3">
        <v>0</v>
      </c>
      <c r="AZ1054" s="3">
        <v>2273</v>
      </c>
      <c r="BA1054" s="3">
        <f t="shared" si="415"/>
        <v>5700</v>
      </c>
      <c r="BB1054" s="3">
        <f t="shared" si="401"/>
        <v>4955</v>
      </c>
      <c r="BC1054" s="3">
        <f t="shared" si="402"/>
        <v>5236</v>
      </c>
      <c r="BD1054" s="3">
        <f t="shared" si="403"/>
        <v>5700</v>
      </c>
      <c r="BE1054" s="3">
        <f t="shared" si="404"/>
        <v>10801257.099999998</v>
      </c>
      <c r="BF1054" s="3">
        <f t="shared" si="416"/>
        <v>10608447.099999998</v>
      </c>
      <c r="BG1054" s="2">
        <f t="shared" si="405"/>
        <v>2083.5087289829239</v>
      </c>
      <c r="BH1054" s="6">
        <f t="shared" si="406"/>
        <v>1.4999999999999999E-2</v>
      </c>
      <c r="BI1054" s="3">
        <f t="shared" si="417"/>
        <v>4813654.4771169387</v>
      </c>
      <c r="BJ1054" s="3">
        <f t="shared" si="407"/>
        <v>1070923486.6972229</v>
      </c>
      <c r="BK1054" s="3">
        <f t="shared" si="418"/>
        <v>0</v>
      </c>
      <c r="BL1054" s="3">
        <f t="shared" si="419"/>
        <v>0</v>
      </c>
      <c r="BM1054" s="3">
        <f t="shared" si="408"/>
        <v>0</v>
      </c>
      <c r="BN1054" s="3">
        <f t="shared" si="409"/>
        <v>0</v>
      </c>
      <c r="BO1054" s="3">
        <f t="shared" si="420"/>
        <v>0</v>
      </c>
      <c r="BP1054" s="3">
        <f t="shared" si="421"/>
        <v>0</v>
      </c>
      <c r="BQ1054" s="3">
        <f t="shared" si="410"/>
        <v>665681038.91004419</v>
      </c>
      <c r="BR1054" s="3">
        <f t="shared" si="422"/>
        <v>277653769.08995581</v>
      </c>
      <c r="BS1054" s="3">
        <f t="shared" si="423"/>
        <v>47542.296039206689</v>
      </c>
      <c r="BT1054" s="3">
        <f t="shared" si="411"/>
        <v>71.62</v>
      </c>
      <c r="BU1054" s="3">
        <f t="shared" si="412"/>
        <v>2273</v>
      </c>
      <c r="BV1054" s="3">
        <f t="shared" si="413"/>
        <v>235.73701290622114</v>
      </c>
      <c r="BW1054" s="3">
        <f t="shared" si="424"/>
        <v>59730.896609073869</v>
      </c>
      <c r="BX1054" s="3">
        <f t="shared" si="414"/>
        <v>59730.896609073869</v>
      </c>
      <c r="BY1054" s="3">
        <f t="shared" si="425"/>
        <v>1707509.5508799981</v>
      </c>
    </row>
    <row r="1055" spans="1:77" x14ac:dyDescent="0.25">
      <c r="A1055">
        <v>171902</v>
      </c>
      <c r="B1055" t="s">
        <v>1105</v>
      </c>
      <c r="C1055" s="37">
        <v>42779.493055555555</v>
      </c>
      <c r="D1055" s="5" t="s">
        <v>75</v>
      </c>
      <c r="E1055" s="2">
        <v>435.17200000000003</v>
      </c>
      <c r="F1055" s="2">
        <v>42.484000000000002</v>
      </c>
      <c r="G1055" s="2">
        <v>4</v>
      </c>
      <c r="H1055" s="2">
        <v>0</v>
      </c>
      <c r="I1055" s="2">
        <v>0</v>
      </c>
      <c r="J1055" s="2">
        <v>0</v>
      </c>
      <c r="K1055" s="2">
        <v>0</v>
      </c>
      <c r="L1055" s="2">
        <v>38</v>
      </c>
      <c r="M1055" s="2">
        <v>24.35</v>
      </c>
      <c r="N1055" s="2">
        <v>302</v>
      </c>
      <c r="O1055" s="2">
        <v>0</v>
      </c>
      <c r="P1055" s="2">
        <v>88</v>
      </c>
      <c r="Q1055" s="2">
        <v>0</v>
      </c>
      <c r="R1055" s="3">
        <v>40150</v>
      </c>
      <c r="S1055" s="3">
        <v>0</v>
      </c>
      <c r="T1055" s="3">
        <v>-3860</v>
      </c>
      <c r="U1055" s="3">
        <v>-150</v>
      </c>
      <c r="V1055" s="3">
        <v>0</v>
      </c>
      <c r="W1055" s="3">
        <v>29372</v>
      </c>
      <c r="X1055" s="3">
        <v>59268</v>
      </c>
      <c r="Y1055" s="4">
        <v>0.98</v>
      </c>
      <c r="Z1055" s="4">
        <v>1.05</v>
      </c>
      <c r="AA1055" s="5" t="s">
        <v>75</v>
      </c>
      <c r="AB1055" s="3">
        <v>845268</v>
      </c>
      <c r="AC1055" s="3">
        <v>1868922</v>
      </c>
      <c r="AD1055" s="2">
        <v>803.80017680000003</v>
      </c>
      <c r="AE1055" s="3">
        <v>184924650</v>
      </c>
      <c r="AF1055" s="3">
        <v>3599451</v>
      </c>
      <c r="AG1055" s="3">
        <v>0</v>
      </c>
      <c r="AH1055" s="3">
        <v>3819826</v>
      </c>
      <c r="AI1055" s="4">
        <v>1.04</v>
      </c>
      <c r="AJ1055" s="3">
        <v>343442851</v>
      </c>
      <c r="AK1055" s="3">
        <v>202407</v>
      </c>
      <c r="AL1055" s="3">
        <v>0</v>
      </c>
      <c r="AM1055" s="3">
        <v>0</v>
      </c>
      <c r="AN1055" s="3">
        <v>115000</v>
      </c>
      <c r="AO1055" s="3">
        <v>0</v>
      </c>
      <c r="AP1055" s="3">
        <v>0</v>
      </c>
      <c r="AQ1055" s="3">
        <v>5037</v>
      </c>
      <c r="AR1055" s="3">
        <v>5216</v>
      </c>
      <c r="AS1055" s="3">
        <v>4143407</v>
      </c>
      <c r="AT1055" s="2">
        <v>795.68</v>
      </c>
      <c r="AU1055" s="2">
        <v>851.01399999999899</v>
      </c>
      <c r="AV1055" s="5" t="s">
        <v>1388</v>
      </c>
      <c r="AW1055" s="3">
        <v>0</v>
      </c>
      <c r="AX1055" s="3">
        <v>0</v>
      </c>
      <c r="AY1055" s="3">
        <v>0</v>
      </c>
      <c r="AZ1055" s="3">
        <v>0</v>
      </c>
      <c r="BA1055" s="3">
        <f t="shared" si="415"/>
        <v>6735</v>
      </c>
      <c r="BB1055" s="3">
        <f t="shared" si="401"/>
        <v>5037</v>
      </c>
      <c r="BC1055" s="3">
        <f t="shared" si="402"/>
        <v>5216</v>
      </c>
      <c r="BD1055" s="3">
        <f t="shared" si="403"/>
        <v>6735</v>
      </c>
      <c r="BE1055" s="3">
        <f t="shared" si="404"/>
        <v>4143406.3299999996</v>
      </c>
      <c r="BF1055" s="3">
        <f t="shared" si="416"/>
        <v>4077744.3299999996</v>
      </c>
      <c r="BG1055" s="2">
        <f t="shared" si="405"/>
        <v>795.66713634080952</v>
      </c>
      <c r="BH1055" s="6">
        <f t="shared" si="406"/>
        <v>1.4999999999999999E-2</v>
      </c>
      <c r="BI1055" s="3">
        <f t="shared" si="417"/>
        <v>2484320.1830946696</v>
      </c>
      <c r="BJ1055" s="3">
        <f t="shared" si="407"/>
        <v>408972908.07917607</v>
      </c>
      <c r="BK1055" s="3">
        <f t="shared" si="418"/>
        <v>0</v>
      </c>
      <c r="BL1055" s="3">
        <f t="shared" si="419"/>
        <v>0</v>
      </c>
      <c r="BM1055" s="3">
        <f t="shared" si="408"/>
        <v>0</v>
      </c>
      <c r="BN1055" s="3">
        <f t="shared" si="409"/>
        <v>0</v>
      </c>
      <c r="BO1055" s="3">
        <f t="shared" si="420"/>
        <v>0</v>
      </c>
      <c r="BP1055" s="3">
        <f t="shared" si="421"/>
        <v>0</v>
      </c>
      <c r="BQ1055" s="3">
        <f t="shared" si="410"/>
        <v>254215650.06088865</v>
      </c>
      <c r="BR1055" s="3">
        <f t="shared" si="422"/>
        <v>89227200.939111352</v>
      </c>
      <c r="BS1055" s="3">
        <f t="shared" si="423"/>
        <v>0</v>
      </c>
      <c r="BT1055" s="3">
        <f t="shared" si="411"/>
        <v>0</v>
      </c>
      <c r="BU1055" s="3">
        <f t="shared" si="412"/>
        <v>0</v>
      </c>
      <c r="BV1055" s="3">
        <f t="shared" si="413"/>
        <v>0</v>
      </c>
      <c r="BW1055" s="3">
        <f t="shared" si="424"/>
        <v>0</v>
      </c>
      <c r="BX1055" s="3">
        <f t="shared" si="414"/>
        <v>0</v>
      </c>
      <c r="BY1055" s="3">
        <f t="shared" si="425"/>
        <v>777666.39019999932</v>
      </c>
    </row>
    <row r="1056" spans="1:77" x14ac:dyDescent="0.25">
      <c r="A1056">
        <v>20906</v>
      </c>
      <c r="B1056" t="s">
        <v>1106</v>
      </c>
      <c r="C1056" s="37">
        <v>42779.493055555555</v>
      </c>
      <c r="D1056" s="5" t="s">
        <v>75</v>
      </c>
      <c r="E1056" s="2">
        <v>1584.53799999999</v>
      </c>
      <c r="F1056" s="2">
        <v>74.337000000000003</v>
      </c>
      <c r="G1056" s="2">
        <v>75.581999999999994</v>
      </c>
      <c r="H1056" s="2">
        <v>0</v>
      </c>
      <c r="I1056" s="2">
        <v>0</v>
      </c>
      <c r="J1056" s="2">
        <v>0</v>
      </c>
      <c r="K1056" s="2">
        <v>0</v>
      </c>
      <c r="L1056" s="2">
        <v>138.637</v>
      </c>
      <c r="M1056" s="2">
        <v>87.363</v>
      </c>
      <c r="N1056" s="2">
        <v>1022.1180000000001</v>
      </c>
      <c r="O1056" s="2">
        <v>0</v>
      </c>
      <c r="P1056" s="2">
        <v>37.505000000000003</v>
      </c>
      <c r="Q1056" s="2">
        <v>0</v>
      </c>
      <c r="R1056" s="3">
        <v>142840</v>
      </c>
      <c r="S1056" s="3">
        <v>0</v>
      </c>
      <c r="T1056" s="3">
        <v>0</v>
      </c>
      <c r="U1056" s="3">
        <v>0</v>
      </c>
      <c r="V1056" s="3">
        <v>0</v>
      </c>
      <c r="W1056" s="3">
        <v>168450</v>
      </c>
      <c r="X1056" s="3">
        <v>22706</v>
      </c>
      <c r="Y1056" s="4">
        <v>1</v>
      </c>
      <c r="Z1056" s="4">
        <v>1.1200000000000001</v>
      </c>
      <c r="AA1056" s="5" t="s">
        <v>75</v>
      </c>
      <c r="AB1056" s="3">
        <v>3179151</v>
      </c>
      <c r="AC1056" s="3">
        <v>5835681</v>
      </c>
      <c r="AD1056" s="2">
        <v>2392.9114543999999</v>
      </c>
      <c r="AE1056" s="3">
        <v>852560200</v>
      </c>
      <c r="AF1056" s="3">
        <v>19048269</v>
      </c>
      <c r="AG1056" s="3">
        <v>0</v>
      </c>
      <c r="AH1056" s="3">
        <v>19810200</v>
      </c>
      <c r="AI1056" s="4">
        <v>1.04</v>
      </c>
      <c r="AJ1056" s="3">
        <v>1846818546</v>
      </c>
      <c r="AK1056" s="3">
        <v>736926</v>
      </c>
      <c r="AL1056" s="3">
        <v>0</v>
      </c>
      <c r="AM1056" s="3">
        <v>0</v>
      </c>
      <c r="AN1056" s="3">
        <v>160000</v>
      </c>
      <c r="AO1056" s="3">
        <v>0</v>
      </c>
      <c r="AP1056" s="3">
        <v>0</v>
      </c>
      <c r="AQ1056" s="3">
        <v>5140</v>
      </c>
      <c r="AR1056" s="3">
        <v>5578</v>
      </c>
      <c r="AS1056" s="3">
        <v>13314269</v>
      </c>
      <c r="AT1056" s="2">
        <v>2430.44</v>
      </c>
      <c r="AU1056" s="2">
        <v>2629</v>
      </c>
      <c r="AV1056" s="5" t="s">
        <v>1348</v>
      </c>
      <c r="AW1056" s="3">
        <v>5223220</v>
      </c>
      <c r="AX1056" s="3">
        <v>0</v>
      </c>
      <c r="AY1056" s="3">
        <v>72697</v>
      </c>
      <c r="AZ1056" s="3">
        <v>0</v>
      </c>
      <c r="BA1056" s="3">
        <f t="shared" si="415"/>
        <v>6054</v>
      </c>
      <c r="BB1056" s="3">
        <f t="shared" si="401"/>
        <v>5140</v>
      </c>
      <c r="BC1056" s="3">
        <f t="shared" si="402"/>
        <v>5578</v>
      </c>
      <c r="BD1056" s="3">
        <f t="shared" si="403"/>
        <v>6054</v>
      </c>
      <c r="BE1056" s="3">
        <f t="shared" si="404"/>
        <v>13314269.831739938</v>
      </c>
      <c r="BF1056" s="3">
        <f t="shared" si="416"/>
        <v>13002979.831739938</v>
      </c>
      <c r="BG1056" s="2">
        <f t="shared" si="405"/>
        <v>2430.4406317723437</v>
      </c>
      <c r="BH1056" s="6">
        <f t="shared" si="406"/>
        <v>1.4999999999999999E-2</v>
      </c>
      <c r="BI1056" s="3">
        <f t="shared" si="417"/>
        <v>8419289.9314813726</v>
      </c>
      <c r="BJ1056" s="3">
        <f t="shared" si="407"/>
        <v>1249246484.7309847</v>
      </c>
      <c r="BK1056" s="3">
        <f t="shared" si="418"/>
        <v>597572061.26901531</v>
      </c>
      <c r="BL1056" s="3">
        <f t="shared" si="419"/>
        <v>6163417.2965126177</v>
      </c>
      <c r="BM1056" s="3">
        <f t="shared" si="408"/>
        <v>5301.4467973617584</v>
      </c>
      <c r="BN1056" s="3">
        <f t="shared" si="409"/>
        <v>72697</v>
      </c>
      <c r="BO1056" s="3">
        <f t="shared" si="420"/>
        <v>49779.748182351454</v>
      </c>
      <c r="BP1056" s="3">
        <f t="shared" si="421"/>
        <v>6090720.2965126187</v>
      </c>
      <c r="BQ1056" s="3">
        <f t="shared" si="410"/>
        <v>776525781.85126388</v>
      </c>
      <c r="BR1056" s="3">
        <f t="shared" si="422"/>
        <v>1070292764.1487361</v>
      </c>
      <c r="BS1056" s="3">
        <f t="shared" si="423"/>
        <v>0</v>
      </c>
      <c r="BT1056" s="3">
        <f t="shared" si="411"/>
        <v>0</v>
      </c>
      <c r="BU1056" s="3">
        <f t="shared" si="412"/>
        <v>0</v>
      </c>
      <c r="BV1056" s="3">
        <f t="shared" si="413"/>
        <v>0</v>
      </c>
      <c r="BW1056" s="3">
        <f t="shared" si="424"/>
        <v>0</v>
      </c>
      <c r="BX1056" s="3">
        <f t="shared" si="414"/>
        <v>6090720.2965126187</v>
      </c>
      <c r="BY1056" s="3">
        <f t="shared" si="425"/>
        <v>0</v>
      </c>
    </row>
    <row r="1057" spans="1:77" x14ac:dyDescent="0.25">
      <c r="A1057">
        <v>143905</v>
      </c>
      <c r="B1057" t="s">
        <v>1107</v>
      </c>
      <c r="C1057" s="37">
        <v>42776.52847222222</v>
      </c>
      <c r="D1057" s="5" t="s">
        <v>75</v>
      </c>
      <c r="E1057" s="2">
        <v>132.767</v>
      </c>
      <c r="F1057" s="2">
        <v>13.699</v>
      </c>
      <c r="G1057" s="2">
        <v>3.3370000000000002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6.8</v>
      </c>
      <c r="N1057" s="2">
        <v>38.969000000000001</v>
      </c>
      <c r="O1057" s="2">
        <v>0</v>
      </c>
      <c r="P1057" s="2">
        <v>0</v>
      </c>
      <c r="Q1057" s="2">
        <v>0</v>
      </c>
      <c r="R1057" s="3">
        <v>0</v>
      </c>
      <c r="S1057" s="3">
        <v>0</v>
      </c>
      <c r="T1057" s="3">
        <v>-744</v>
      </c>
      <c r="U1057" s="3">
        <v>-29</v>
      </c>
      <c r="V1057" s="3">
        <v>0</v>
      </c>
      <c r="W1057" s="3">
        <v>14294</v>
      </c>
      <c r="X1057" s="3">
        <v>0</v>
      </c>
      <c r="Y1057" s="4">
        <v>0.98670000000000002</v>
      </c>
      <c r="Z1057" s="4">
        <v>1.07</v>
      </c>
      <c r="AA1057" s="5" t="s">
        <v>75</v>
      </c>
      <c r="AB1057" s="3">
        <v>19999</v>
      </c>
      <c r="AC1057" s="3">
        <v>298148</v>
      </c>
      <c r="AD1057" s="2">
        <v>226.83750660000001</v>
      </c>
      <c r="AE1057" s="3">
        <v>15962677</v>
      </c>
      <c r="AF1057" s="3">
        <v>590685</v>
      </c>
      <c r="AG1057" s="3">
        <v>0</v>
      </c>
      <c r="AH1057" s="3">
        <v>622593</v>
      </c>
      <c r="AI1057" s="4">
        <v>1.04</v>
      </c>
      <c r="AJ1057" s="3">
        <v>66129011</v>
      </c>
      <c r="AK1057" s="3">
        <v>52995</v>
      </c>
      <c r="AL1057" s="3">
        <v>0</v>
      </c>
      <c r="AM1057" s="3">
        <v>0</v>
      </c>
      <c r="AN1057" s="3">
        <v>0</v>
      </c>
      <c r="AO1057" s="3">
        <v>0</v>
      </c>
      <c r="AP1057" s="3">
        <v>0</v>
      </c>
      <c r="AQ1057" s="3">
        <v>5072</v>
      </c>
      <c r="AR1057" s="3">
        <v>5324</v>
      </c>
      <c r="AS1057" s="3">
        <v>1168719</v>
      </c>
      <c r="AT1057" s="2">
        <v>222.37799999999999</v>
      </c>
      <c r="AV1057" s="5" t="s">
        <v>1729</v>
      </c>
      <c r="AX1057" s="3">
        <v>0</v>
      </c>
      <c r="AZ1057" s="3">
        <v>0</v>
      </c>
      <c r="BA1057" s="3">
        <f t="shared" si="415"/>
        <v>7277</v>
      </c>
      <c r="BB1057" s="3">
        <f t="shared" si="401"/>
        <v>5072</v>
      </c>
      <c r="BC1057" s="3">
        <f t="shared" si="402"/>
        <v>5324</v>
      </c>
      <c r="BD1057" s="3">
        <f t="shared" si="403"/>
        <v>7277</v>
      </c>
      <c r="BE1057" s="3">
        <f t="shared" si="404"/>
        <v>1168719.2805000001</v>
      </c>
      <c r="BF1057" s="3">
        <f t="shared" si="416"/>
        <v>1155169.2805000001</v>
      </c>
      <c r="BG1057" s="2">
        <f t="shared" si="405"/>
        <v>222.36407008939793</v>
      </c>
      <c r="BH1057" s="6">
        <f t="shared" si="406"/>
        <v>1.4999999999999999E-2</v>
      </c>
      <c r="BI1057" s="3">
        <f t="shared" si="417"/>
        <v>258877.8594186182</v>
      </c>
      <c r="BJ1057" s="3">
        <f t="shared" si="407"/>
        <v>114295132.02595054</v>
      </c>
      <c r="BK1057" s="3">
        <f t="shared" si="418"/>
        <v>0</v>
      </c>
      <c r="BL1057" s="3">
        <f t="shared" si="419"/>
        <v>0</v>
      </c>
      <c r="BM1057" s="3">
        <f t="shared" si="408"/>
        <v>0</v>
      </c>
      <c r="BN1057" s="3">
        <f t="shared" si="409"/>
        <v>0</v>
      </c>
      <c r="BO1057" s="3">
        <f t="shared" si="420"/>
        <v>0</v>
      </c>
      <c r="BP1057" s="3">
        <f t="shared" si="421"/>
        <v>0</v>
      </c>
      <c r="BQ1057" s="3">
        <f t="shared" si="410"/>
        <v>71045320.393562645</v>
      </c>
      <c r="BR1057" s="3">
        <f t="shared" si="422"/>
        <v>0</v>
      </c>
      <c r="BS1057" s="3">
        <f t="shared" si="423"/>
        <v>0</v>
      </c>
      <c r="BT1057" s="3">
        <f t="shared" si="411"/>
        <v>0</v>
      </c>
      <c r="BU1057" s="3">
        <f t="shared" si="412"/>
        <v>0</v>
      </c>
      <c r="BV1057" s="3">
        <f t="shared" si="413"/>
        <v>0</v>
      </c>
      <c r="BW1057" s="3">
        <f t="shared" si="424"/>
        <v>0</v>
      </c>
      <c r="BX1057" s="3">
        <f t="shared" si="414"/>
        <v>0</v>
      </c>
      <c r="BY1057" s="3">
        <f t="shared" si="425"/>
        <v>516224.32896300009</v>
      </c>
    </row>
    <row r="1058" spans="1:77" x14ac:dyDescent="0.25">
      <c r="A1058">
        <v>177902</v>
      </c>
      <c r="B1058" t="s">
        <v>1108</v>
      </c>
      <c r="C1058" s="37">
        <v>42779.493055555555</v>
      </c>
      <c r="D1058" s="5" t="s">
        <v>75</v>
      </c>
      <c r="E1058" s="2">
        <v>1818.0930000000001</v>
      </c>
      <c r="F1058" s="2">
        <v>208.61199999999999</v>
      </c>
      <c r="G1058" s="2">
        <v>67.400000000000006</v>
      </c>
      <c r="H1058" s="2">
        <v>0</v>
      </c>
      <c r="I1058" s="2">
        <v>0</v>
      </c>
      <c r="J1058" s="2">
        <v>0</v>
      </c>
      <c r="K1058" s="2">
        <v>0</v>
      </c>
      <c r="L1058" s="2">
        <v>113.1</v>
      </c>
      <c r="M1058" s="2">
        <v>99.93</v>
      </c>
      <c r="N1058" s="2">
        <v>1623.588</v>
      </c>
      <c r="O1058" s="2">
        <v>0.40200000000000002</v>
      </c>
      <c r="P1058" s="2">
        <v>56.158000000000001</v>
      </c>
      <c r="Q1058" s="2">
        <v>0</v>
      </c>
      <c r="R1058" s="3">
        <v>133801</v>
      </c>
      <c r="S1058" s="3">
        <v>0</v>
      </c>
      <c r="T1058" s="3">
        <v>-8900</v>
      </c>
      <c r="U1058" s="3">
        <v>-344</v>
      </c>
      <c r="V1058" s="3">
        <v>0</v>
      </c>
      <c r="W1058" s="3">
        <v>125491</v>
      </c>
      <c r="X1058" s="3">
        <v>32712</v>
      </c>
      <c r="Y1058" s="4">
        <v>1</v>
      </c>
      <c r="Z1058" s="4">
        <v>1.0702</v>
      </c>
      <c r="AA1058" s="5" t="s">
        <v>75</v>
      </c>
      <c r="AB1058" s="3">
        <v>740634</v>
      </c>
      <c r="AC1058" s="3">
        <v>7854074</v>
      </c>
      <c r="AD1058" s="2">
        <v>3451.9075726999999</v>
      </c>
      <c r="AE1058" s="3">
        <v>305444809</v>
      </c>
      <c r="AF1058" s="3">
        <v>8007741</v>
      </c>
      <c r="AG1058" s="3">
        <v>280271</v>
      </c>
      <c r="AH1058" s="3">
        <v>8768476</v>
      </c>
      <c r="AI1058" s="4">
        <v>1.095</v>
      </c>
      <c r="AJ1058" s="3">
        <v>791980583</v>
      </c>
      <c r="AK1058" s="3">
        <v>786992</v>
      </c>
      <c r="AL1058" s="3">
        <v>0</v>
      </c>
      <c r="AM1058" s="3">
        <v>0</v>
      </c>
      <c r="AN1058" s="3">
        <v>0</v>
      </c>
      <c r="AO1058" s="3">
        <v>0</v>
      </c>
      <c r="AP1058" s="3">
        <v>0</v>
      </c>
      <c r="AQ1058" s="3">
        <v>5140</v>
      </c>
      <c r="AR1058" s="3">
        <v>5396</v>
      </c>
      <c r="AS1058" s="3">
        <v>15376547</v>
      </c>
      <c r="AT1058" s="2">
        <v>2873.0889999999999</v>
      </c>
      <c r="AV1058" s="5" t="s">
        <v>1743</v>
      </c>
      <c r="BA1058" s="3">
        <f t="shared" si="415"/>
        <v>5825</v>
      </c>
      <c r="BB1058" s="3">
        <f t="shared" si="401"/>
        <v>5140</v>
      </c>
      <c r="BC1058" s="3">
        <f t="shared" si="402"/>
        <v>5396</v>
      </c>
      <c r="BD1058" s="3">
        <f t="shared" si="403"/>
        <v>5825</v>
      </c>
      <c r="BE1058" s="3">
        <f t="shared" si="404"/>
        <v>15376546.751500001</v>
      </c>
      <c r="BF1058" s="3">
        <f t="shared" si="416"/>
        <v>15126154.751500001</v>
      </c>
      <c r="BG1058" s="2">
        <f t="shared" si="405"/>
        <v>2873.0239444877029</v>
      </c>
      <c r="BH1058" s="6">
        <f t="shared" si="406"/>
        <v>1.4999999999999999E-2</v>
      </c>
      <c r="BI1058" s="3">
        <f t="shared" si="417"/>
        <v>6366386.6348068109</v>
      </c>
      <c r="BJ1058" s="3">
        <f t="shared" si="407"/>
        <v>1476734307.4666793</v>
      </c>
      <c r="BK1058" s="3">
        <f t="shared" si="418"/>
        <v>0</v>
      </c>
      <c r="BL1058" s="3">
        <f t="shared" si="419"/>
        <v>0</v>
      </c>
      <c r="BM1058" s="3">
        <f t="shared" si="408"/>
        <v>0</v>
      </c>
      <c r="BN1058" s="3">
        <f t="shared" si="409"/>
        <v>0</v>
      </c>
      <c r="BO1058" s="3">
        <f t="shared" si="420"/>
        <v>0</v>
      </c>
      <c r="BP1058" s="3">
        <f t="shared" si="421"/>
        <v>0</v>
      </c>
      <c r="BQ1058" s="3">
        <f t="shared" si="410"/>
        <v>917931150.26382113</v>
      </c>
      <c r="BR1058" s="3">
        <f t="shared" si="422"/>
        <v>0</v>
      </c>
      <c r="BS1058" s="3">
        <f t="shared" si="423"/>
        <v>0</v>
      </c>
      <c r="BT1058" s="3">
        <f t="shared" si="411"/>
        <v>0</v>
      </c>
      <c r="BU1058" s="3">
        <f t="shared" si="412"/>
        <v>0</v>
      </c>
      <c r="BV1058" s="3">
        <f t="shared" si="413"/>
        <v>0</v>
      </c>
      <c r="BW1058" s="3">
        <f t="shared" si="424"/>
        <v>0</v>
      </c>
      <c r="BX1058" s="3">
        <f t="shared" si="414"/>
        <v>0</v>
      </c>
      <c r="BY1058" s="3">
        <f t="shared" si="425"/>
        <v>7456740.9215000011</v>
      </c>
    </row>
    <row r="1059" spans="1:77" x14ac:dyDescent="0.25">
      <c r="A1059">
        <v>205907</v>
      </c>
      <c r="B1059" t="s">
        <v>1109</v>
      </c>
      <c r="C1059" s="37">
        <v>42779.493055555555</v>
      </c>
      <c r="D1059" s="5" t="s">
        <v>75</v>
      </c>
      <c r="E1059" s="2">
        <v>900.4</v>
      </c>
      <c r="F1059" s="2">
        <v>107.26</v>
      </c>
      <c r="G1059" s="2">
        <v>30.5</v>
      </c>
      <c r="H1059" s="2">
        <v>0</v>
      </c>
      <c r="I1059" s="2">
        <v>0</v>
      </c>
      <c r="J1059" s="2">
        <v>0</v>
      </c>
      <c r="K1059" s="2">
        <v>0</v>
      </c>
      <c r="L1059" s="2">
        <v>98</v>
      </c>
      <c r="M1059" s="2">
        <v>51.6</v>
      </c>
      <c r="N1059" s="2">
        <v>910</v>
      </c>
      <c r="O1059" s="2">
        <v>0.94</v>
      </c>
      <c r="P1059" s="2">
        <v>23</v>
      </c>
      <c r="Q1059" s="2">
        <v>0</v>
      </c>
      <c r="R1059" s="3">
        <v>87725</v>
      </c>
      <c r="S1059" s="3">
        <v>0</v>
      </c>
      <c r="T1059" s="3">
        <v>-3220</v>
      </c>
      <c r="U1059" s="3">
        <v>-125</v>
      </c>
      <c r="V1059" s="3">
        <v>0</v>
      </c>
      <c r="W1059" s="3">
        <v>74312</v>
      </c>
      <c r="X1059" s="3">
        <v>14876</v>
      </c>
      <c r="Y1059" s="4">
        <v>1</v>
      </c>
      <c r="Z1059" s="4">
        <v>1.1000000000000001</v>
      </c>
      <c r="AA1059" s="5" t="s">
        <v>75</v>
      </c>
      <c r="AB1059" s="3">
        <v>713960</v>
      </c>
      <c r="AC1059" s="3">
        <v>4516976</v>
      </c>
      <c r="AD1059" s="2">
        <v>1932.4277489999999</v>
      </c>
      <c r="AE1059" s="3">
        <v>157005209</v>
      </c>
      <c r="AF1059" s="3">
        <v>3075551</v>
      </c>
      <c r="AG1059" s="3">
        <v>336465</v>
      </c>
      <c r="AH1059" s="3">
        <v>3596549</v>
      </c>
      <c r="AI1059" s="4">
        <v>1.1694</v>
      </c>
      <c r="AJ1059" s="3">
        <v>286501777</v>
      </c>
      <c r="AK1059" s="3">
        <v>400616</v>
      </c>
      <c r="AL1059" s="3">
        <v>0</v>
      </c>
      <c r="AM1059" s="3">
        <v>0</v>
      </c>
      <c r="AN1059" s="3">
        <v>0</v>
      </c>
      <c r="AO1059" s="3">
        <v>0</v>
      </c>
      <c r="AP1059" s="3">
        <v>0</v>
      </c>
      <c r="AQ1059" s="3">
        <v>5140</v>
      </c>
      <c r="AR1059" s="3">
        <v>5505</v>
      </c>
      <c r="AS1059" s="3">
        <v>8995709</v>
      </c>
      <c r="AT1059" s="2">
        <v>1662.26799999999</v>
      </c>
      <c r="AV1059" s="5" t="s">
        <v>1888</v>
      </c>
      <c r="BA1059" s="3">
        <f t="shared" si="415"/>
        <v>6468</v>
      </c>
      <c r="BB1059" s="3">
        <f t="shared" si="401"/>
        <v>5140</v>
      </c>
      <c r="BC1059" s="3">
        <f t="shared" si="402"/>
        <v>5505</v>
      </c>
      <c r="BD1059" s="3">
        <f t="shared" si="403"/>
        <v>6468</v>
      </c>
      <c r="BE1059" s="3">
        <f t="shared" si="404"/>
        <v>8995709.5431999993</v>
      </c>
      <c r="BF1059" s="3">
        <f t="shared" si="416"/>
        <v>8836892.5431999993</v>
      </c>
      <c r="BG1059" s="2">
        <f t="shared" si="405"/>
        <v>1662.2441063900874</v>
      </c>
      <c r="BH1059" s="6">
        <f t="shared" si="406"/>
        <v>1.4999999999999999E-2</v>
      </c>
      <c r="BI1059" s="3">
        <f t="shared" si="417"/>
        <v>4098953.2808713326</v>
      </c>
      <c r="BJ1059" s="3">
        <f t="shared" si="407"/>
        <v>854393470.68450487</v>
      </c>
      <c r="BK1059" s="3">
        <f t="shared" si="418"/>
        <v>0</v>
      </c>
      <c r="BL1059" s="3">
        <f t="shared" si="419"/>
        <v>0</v>
      </c>
      <c r="BM1059" s="3">
        <f t="shared" si="408"/>
        <v>0</v>
      </c>
      <c r="BN1059" s="3">
        <f t="shared" si="409"/>
        <v>0</v>
      </c>
      <c r="BO1059" s="3">
        <f t="shared" si="420"/>
        <v>0</v>
      </c>
      <c r="BP1059" s="3">
        <f t="shared" si="421"/>
        <v>0</v>
      </c>
      <c r="BQ1059" s="3">
        <f t="shared" si="410"/>
        <v>531086991.99163294</v>
      </c>
      <c r="BR1059" s="3">
        <f t="shared" si="422"/>
        <v>0</v>
      </c>
      <c r="BS1059" s="3">
        <f t="shared" si="423"/>
        <v>0</v>
      </c>
      <c r="BT1059" s="3">
        <f t="shared" si="411"/>
        <v>0</v>
      </c>
      <c r="BU1059" s="3">
        <f t="shared" si="412"/>
        <v>0</v>
      </c>
      <c r="BV1059" s="3">
        <f t="shared" si="413"/>
        <v>0</v>
      </c>
      <c r="BW1059" s="3">
        <f t="shared" si="424"/>
        <v>0</v>
      </c>
      <c r="BX1059" s="3">
        <f t="shared" si="414"/>
        <v>0</v>
      </c>
      <c r="BY1059" s="3">
        <f t="shared" si="425"/>
        <v>6130691.7731999997</v>
      </c>
    </row>
    <row r="1060" spans="1:77" x14ac:dyDescent="0.25">
      <c r="A1060">
        <v>153904</v>
      </c>
      <c r="B1060" t="s">
        <v>1110</v>
      </c>
      <c r="C1060" s="37">
        <v>42779.493055555555</v>
      </c>
      <c r="D1060" s="5" t="s">
        <v>75</v>
      </c>
      <c r="E1060" s="2">
        <v>494.21499999999997</v>
      </c>
      <c r="F1060" s="2">
        <v>18.524999999999999</v>
      </c>
      <c r="G1060" s="2">
        <v>17</v>
      </c>
      <c r="H1060" s="2">
        <v>0</v>
      </c>
      <c r="I1060" s="2">
        <v>0</v>
      </c>
      <c r="J1060" s="2">
        <v>0</v>
      </c>
      <c r="K1060" s="2">
        <v>0</v>
      </c>
      <c r="L1060" s="2">
        <v>45</v>
      </c>
      <c r="M1060" s="2">
        <v>24</v>
      </c>
      <c r="N1060" s="2">
        <v>390</v>
      </c>
      <c r="O1060" s="2">
        <v>0.25</v>
      </c>
      <c r="P1060" s="2">
        <v>12.9</v>
      </c>
      <c r="Q1060" s="2">
        <v>0</v>
      </c>
      <c r="R1060" s="3">
        <v>40975</v>
      </c>
      <c r="S1060" s="3">
        <v>0</v>
      </c>
      <c r="T1060" s="3">
        <v>-1266</v>
      </c>
      <c r="U1060" s="3">
        <v>-49</v>
      </c>
      <c r="V1060" s="3">
        <v>0</v>
      </c>
      <c r="W1060" s="3">
        <v>54192</v>
      </c>
      <c r="X1060" s="3">
        <v>10037</v>
      </c>
      <c r="Y1060" s="4">
        <v>1</v>
      </c>
      <c r="Z1060" s="4">
        <v>1.07</v>
      </c>
      <c r="AA1060" s="5" t="s">
        <v>76</v>
      </c>
      <c r="AB1060" s="3">
        <v>98233</v>
      </c>
      <c r="AC1060" s="3">
        <v>2818200</v>
      </c>
      <c r="AD1060" s="2">
        <v>1196.1887968000001</v>
      </c>
      <c r="AE1060" s="3">
        <v>69787637</v>
      </c>
      <c r="AF1060" s="3">
        <v>1218684</v>
      </c>
      <c r="AG1060" s="3">
        <v>134055</v>
      </c>
      <c r="AH1060" s="3">
        <v>1425860</v>
      </c>
      <c r="AI1060" s="4">
        <v>1.17</v>
      </c>
      <c r="AJ1060" s="3">
        <v>112660437</v>
      </c>
      <c r="AK1060" s="3">
        <v>213101</v>
      </c>
      <c r="AL1060" s="3">
        <v>0</v>
      </c>
      <c r="AM1060" s="3">
        <v>0</v>
      </c>
      <c r="AN1060" s="3">
        <v>0</v>
      </c>
      <c r="AO1060" s="3">
        <v>0</v>
      </c>
      <c r="AP1060" s="3">
        <v>0</v>
      </c>
      <c r="AQ1060" s="3">
        <v>5140</v>
      </c>
      <c r="AR1060" s="3">
        <v>5395</v>
      </c>
      <c r="AS1060" s="3">
        <v>5345735</v>
      </c>
      <c r="AT1060" s="2">
        <v>997.62</v>
      </c>
      <c r="AV1060" s="5" t="s">
        <v>1754</v>
      </c>
      <c r="BA1060" s="3">
        <f t="shared" si="415"/>
        <v>7781</v>
      </c>
      <c r="BB1060" s="3">
        <f t="shared" si="401"/>
        <v>5140</v>
      </c>
      <c r="BC1060" s="3">
        <f t="shared" si="402"/>
        <v>5395</v>
      </c>
      <c r="BD1060" s="3">
        <f t="shared" si="403"/>
        <v>7781</v>
      </c>
      <c r="BE1060" s="3">
        <f t="shared" si="404"/>
        <v>5345735.2124999994</v>
      </c>
      <c r="BF1060" s="3">
        <f t="shared" si="416"/>
        <v>5251834.2124999994</v>
      </c>
      <c r="BG1060" s="2">
        <f t="shared" si="405"/>
        <v>997.61043747610904</v>
      </c>
      <c r="BH1060" s="6">
        <f t="shared" si="406"/>
        <v>1.4999999999999999E-2</v>
      </c>
      <c r="BI1060" s="3">
        <f t="shared" si="417"/>
        <v>2219177.2563948529</v>
      </c>
      <c r="BJ1060" s="3">
        <f t="shared" si="407"/>
        <v>512771764.86272007</v>
      </c>
      <c r="BK1060" s="3">
        <f t="shared" si="418"/>
        <v>0</v>
      </c>
      <c r="BL1060" s="3">
        <f t="shared" si="419"/>
        <v>0</v>
      </c>
      <c r="BM1060" s="3">
        <f t="shared" si="408"/>
        <v>0</v>
      </c>
      <c r="BN1060" s="3">
        <f t="shared" si="409"/>
        <v>0</v>
      </c>
      <c r="BO1060" s="3">
        <f t="shared" si="420"/>
        <v>0</v>
      </c>
      <c r="BP1060" s="3">
        <f t="shared" si="421"/>
        <v>0</v>
      </c>
      <c r="BQ1060" s="3">
        <f t="shared" si="410"/>
        <v>318736534.77361685</v>
      </c>
      <c r="BR1060" s="3">
        <f t="shared" si="422"/>
        <v>0</v>
      </c>
      <c r="BS1060" s="3">
        <f t="shared" si="423"/>
        <v>0</v>
      </c>
      <c r="BT1060" s="3">
        <f t="shared" si="411"/>
        <v>0</v>
      </c>
      <c r="BU1060" s="3">
        <f t="shared" si="412"/>
        <v>0</v>
      </c>
      <c r="BV1060" s="3">
        <f t="shared" si="413"/>
        <v>0</v>
      </c>
      <c r="BW1060" s="3">
        <f t="shared" si="424"/>
        <v>0</v>
      </c>
      <c r="BX1060" s="3">
        <f t="shared" si="414"/>
        <v>0</v>
      </c>
      <c r="BY1060" s="3">
        <f t="shared" si="425"/>
        <v>4219130.8424999993</v>
      </c>
    </row>
    <row r="1061" spans="1:77" x14ac:dyDescent="0.25">
      <c r="A1061">
        <v>146907</v>
      </c>
      <c r="B1061" t="s">
        <v>1111</v>
      </c>
      <c r="C1061" s="37">
        <v>42779.493055555555</v>
      </c>
      <c r="D1061" s="5" t="s">
        <v>75</v>
      </c>
      <c r="E1061" s="2">
        <v>1599.6610000000001</v>
      </c>
      <c r="F1061" s="2">
        <v>94.840999999999994</v>
      </c>
      <c r="G1061" s="2">
        <v>56.624000000000002</v>
      </c>
      <c r="H1061" s="2">
        <v>0</v>
      </c>
      <c r="I1061" s="2">
        <v>0</v>
      </c>
      <c r="J1061" s="2">
        <v>0</v>
      </c>
      <c r="K1061" s="2">
        <v>0</v>
      </c>
      <c r="L1061" s="2">
        <v>120</v>
      </c>
      <c r="M1061" s="2">
        <v>72.789000000000001</v>
      </c>
      <c r="N1061" s="2">
        <v>939.12199999999996</v>
      </c>
      <c r="O1061" s="2">
        <v>0</v>
      </c>
      <c r="P1061" s="2">
        <v>20.382999999999999</v>
      </c>
      <c r="Q1061" s="2">
        <v>0</v>
      </c>
      <c r="R1061" s="3">
        <v>141625</v>
      </c>
      <c r="S1061" s="3">
        <v>0</v>
      </c>
      <c r="T1061" s="3">
        <v>-5207</v>
      </c>
      <c r="U1061" s="3">
        <v>-202</v>
      </c>
      <c r="V1061" s="3">
        <v>0</v>
      </c>
      <c r="W1061" s="3">
        <v>211527</v>
      </c>
      <c r="X1061" s="3">
        <v>12254</v>
      </c>
      <c r="Y1061" s="4">
        <v>1</v>
      </c>
      <c r="Z1061" s="4">
        <v>1.1100000000000001</v>
      </c>
      <c r="AA1061" s="5" t="s">
        <v>75</v>
      </c>
      <c r="AB1061" s="3">
        <v>282514</v>
      </c>
      <c r="AC1061" s="3">
        <v>4379217</v>
      </c>
      <c r="AD1061" s="2">
        <v>1783.1647995000001</v>
      </c>
      <c r="AE1061" s="3">
        <v>165326422</v>
      </c>
      <c r="AF1061" s="3">
        <v>4635165</v>
      </c>
      <c r="AG1061" s="3">
        <v>0</v>
      </c>
      <c r="AH1061" s="3">
        <v>4820572</v>
      </c>
      <c r="AI1061" s="4">
        <v>1.04</v>
      </c>
      <c r="AJ1061" s="3">
        <v>463353547</v>
      </c>
      <c r="AK1061" s="3">
        <v>688022</v>
      </c>
      <c r="AL1061" s="3">
        <v>0</v>
      </c>
      <c r="AM1061" s="3">
        <v>0</v>
      </c>
      <c r="AN1061" s="3">
        <v>0</v>
      </c>
      <c r="AO1061" s="3">
        <v>0</v>
      </c>
      <c r="AP1061" s="3">
        <v>0</v>
      </c>
      <c r="AQ1061" s="3">
        <v>5140</v>
      </c>
      <c r="AR1061" s="3">
        <v>5541</v>
      </c>
      <c r="AS1061" s="3">
        <v>13077467</v>
      </c>
      <c r="AT1061" s="2">
        <v>2386.9850000000001</v>
      </c>
      <c r="AV1061" s="5" t="s">
        <v>1291</v>
      </c>
      <c r="AX1061" s="3">
        <v>0</v>
      </c>
      <c r="AZ1061" s="3">
        <v>0</v>
      </c>
      <c r="BA1061" s="3">
        <f t="shared" si="415"/>
        <v>6012</v>
      </c>
      <c r="BB1061" s="3">
        <f t="shared" si="401"/>
        <v>5140</v>
      </c>
      <c r="BC1061" s="3">
        <f t="shared" si="402"/>
        <v>5541</v>
      </c>
      <c r="BD1061" s="3">
        <f t="shared" si="403"/>
        <v>6012</v>
      </c>
      <c r="BE1061" s="3">
        <f t="shared" si="404"/>
        <v>13077466.309360001</v>
      </c>
      <c r="BF1061" s="3">
        <f t="shared" si="416"/>
        <v>12729521.309360001</v>
      </c>
      <c r="BG1061" s="2">
        <f t="shared" si="405"/>
        <v>2386.9467068846207</v>
      </c>
      <c r="BH1061" s="6">
        <f t="shared" si="406"/>
        <v>1.4999999999999999E-2</v>
      </c>
      <c r="BI1061" s="3">
        <f t="shared" si="417"/>
        <v>5552177.145896133</v>
      </c>
      <c r="BJ1061" s="3">
        <f t="shared" si="407"/>
        <v>1226890607.338695</v>
      </c>
      <c r="BK1061" s="3">
        <f t="shared" si="418"/>
        <v>0</v>
      </c>
      <c r="BL1061" s="3">
        <f t="shared" si="419"/>
        <v>0</v>
      </c>
      <c r="BM1061" s="3">
        <f t="shared" si="408"/>
        <v>0</v>
      </c>
      <c r="BN1061" s="3">
        <f t="shared" si="409"/>
        <v>0</v>
      </c>
      <c r="BO1061" s="3">
        <f t="shared" si="420"/>
        <v>0</v>
      </c>
      <c r="BP1061" s="3">
        <f t="shared" si="421"/>
        <v>0</v>
      </c>
      <c r="BQ1061" s="3">
        <f t="shared" si="410"/>
        <v>762629472.84963632</v>
      </c>
      <c r="BR1061" s="3">
        <f t="shared" si="422"/>
        <v>0</v>
      </c>
      <c r="BS1061" s="3">
        <f t="shared" si="423"/>
        <v>0</v>
      </c>
      <c r="BT1061" s="3">
        <f t="shared" si="411"/>
        <v>0</v>
      </c>
      <c r="BU1061" s="3">
        <f t="shared" si="412"/>
        <v>0</v>
      </c>
      <c r="BV1061" s="3">
        <f t="shared" si="413"/>
        <v>0</v>
      </c>
      <c r="BW1061" s="3">
        <f t="shared" si="424"/>
        <v>0</v>
      </c>
      <c r="BX1061" s="3">
        <f t="shared" si="414"/>
        <v>0</v>
      </c>
      <c r="BY1061" s="3">
        <f t="shared" si="425"/>
        <v>8443930.8393600024</v>
      </c>
    </row>
    <row r="1062" spans="1:77" x14ac:dyDescent="0.25">
      <c r="A1062">
        <v>201910</v>
      </c>
      <c r="B1062" t="s">
        <v>1112</v>
      </c>
      <c r="C1062" s="37">
        <v>42779.493055555555</v>
      </c>
      <c r="D1062" s="5" t="s">
        <v>75</v>
      </c>
      <c r="E1062" s="2">
        <v>1639.971</v>
      </c>
      <c r="F1062" s="2">
        <v>146.107</v>
      </c>
      <c r="G1062" s="2">
        <v>7.5479999999999903</v>
      </c>
      <c r="H1062" s="2">
        <v>0</v>
      </c>
      <c r="I1062" s="2">
        <v>0</v>
      </c>
      <c r="J1062" s="2">
        <v>0</v>
      </c>
      <c r="K1062" s="2">
        <v>0</v>
      </c>
      <c r="L1062" s="2">
        <v>107.59</v>
      </c>
      <c r="M1062" s="2">
        <v>89.756</v>
      </c>
      <c r="N1062" s="2">
        <v>1080.4929999999999</v>
      </c>
      <c r="O1062" s="2">
        <v>0</v>
      </c>
      <c r="P1062" s="2">
        <v>156.923</v>
      </c>
      <c r="Q1062" s="2">
        <v>0</v>
      </c>
      <c r="R1062" s="3">
        <v>146885</v>
      </c>
      <c r="S1062" s="3">
        <v>0</v>
      </c>
      <c r="T1062" s="3">
        <v>0</v>
      </c>
      <c r="U1062" s="3">
        <v>0</v>
      </c>
      <c r="V1062" s="3">
        <v>0</v>
      </c>
      <c r="W1062" s="3">
        <v>168113</v>
      </c>
      <c r="X1062" s="3">
        <v>81380</v>
      </c>
      <c r="Y1062" s="4">
        <v>0.88670000000000004</v>
      </c>
      <c r="Z1062" s="4">
        <v>1.0698000000000001</v>
      </c>
      <c r="AA1062" s="5" t="s">
        <v>75</v>
      </c>
      <c r="AB1062" s="3">
        <v>1135415</v>
      </c>
      <c r="AC1062" s="3">
        <v>3549056</v>
      </c>
      <c r="AD1062" s="2">
        <v>1433.9857397000001</v>
      </c>
      <c r="AE1062" s="3">
        <v>750020440</v>
      </c>
      <c r="AF1062" s="3">
        <v>11554003</v>
      </c>
      <c r="AG1062" s="3">
        <v>833942</v>
      </c>
      <c r="AH1062" s="3">
        <v>13169765</v>
      </c>
      <c r="AI1062" s="4">
        <v>1.0106999999999999</v>
      </c>
      <c r="AJ1062" s="3">
        <v>1237794530</v>
      </c>
      <c r="AK1062" s="3">
        <v>612315</v>
      </c>
      <c r="AL1062" s="3">
        <v>0</v>
      </c>
      <c r="AM1062" s="3">
        <v>0</v>
      </c>
      <c r="AN1062" s="3">
        <v>231232</v>
      </c>
      <c r="AO1062" s="3">
        <v>0</v>
      </c>
      <c r="AP1062" s="3">
        <v>0</v>
      </c>
      <c r="AQ1062" s="3">
        <v>4558</v>
      </c>
      <c r="AR1062" s="3">
        <v>4784</v>
      </c>
      <c r="AS1062" s="3">
        <v>11631830</v>
      </c>
      <c r="AT1062" s="2">
        <v>2424.3029999999999</v>
      </c>
      <c r="AU1062" s="2">
        <v>2123</v>
      </c>
      <c r="AV1062" s="5" t="s">
        <v>1878</v>
      </c>
      <c r="AW1062" s="3">
        <v>757183</v>
      </c>
      <c r="AX1062" s="3">
        <v>114539</v>
      </c>
      <c r="AY1062" s="3">
        <v>20116</v>
      </c>
      <c r="AZ1062" s="3">
        <v>4861</v>
      </c>
      <c r="BA1062" s="3">
        <f t="shared" si="415"/>
        <v>5186</v>
      </c>
      <c r="BB1062" s="3">
        <f t="shared" si="401"/>
        <v>4558</v>
      </c>
      <c r="BC1062" s="3">
        <f t="shared" si="402"/>
        <v>4784</v>
      </c>
      <c r="BD1062" s="3">
        <f t="shared" si="403"/>
        <v>5186</v>
      </c>
      <c r="BE1062" s="3">
        <f t="shared" si="404"/>
        <v>11631829.739120001</v>
      </c>
      <c r="BF1062" s="3">
        <f t="shared" si="416"/>
        <v>11316831.739120001</v>
      </c>
      <c r="BG1062" s="2">
        <f t="shared" si="405"/>
        <v>2424.2043948156465</v>
      </c>
      <c r="BH1062" s="6">
        <f t="shared" si="406"/>
        <v>1.4999999999999999E-2</v>
      </c>
      <c r="BI1062" s="3">
        <f t="shared" si="417"/>
        <v>7306951.4691088395</v>
      </c>
      <c r="BJ1062" s="3">
        <f t="shared" si="407"/>
        <v>1246041058.9352424</v>
      </c>
      <c r="BK1062" s="3">
        <f t="shared" si="418"/>
        <v>0</v>
      </c>
      <c r="BL1062" s="3">
        <f t="shared" si="419"/>
        <v>0</v>
      </c>
      <c r="BM1062" s="3">
        <f t="shared" si="408"/>
        <v>0</v>
      </c>
      <c r="BN1062" s="3">
        <f t="shared" si="409"/>
        <v>0</v>
      </c>
      <c r="BO1062" s="3">
        <f t="shared" si="420"/>
        <v>0</v>
      </c>
      <c r="BP1062" s="3">
        <f t="shared" si="421"/>
        <v>0</v>
      </c>
      <c r="BQ1062" s="3">
        <f t="shared" si="410"/>
        <v>774533304.14359903</v>
      </c>
      <c r="BR1062" s="3">
        <f t="shared" si="422"/>
        <v>463261225.85640097</v>
      </c>
      <c r="BS1062" s="3">
        <f t="shared" si="423"/>
        <v>312113.99295256118</v>
      </c>
      <c r="BT1062" s="3">
        <f t="shared" si="411"/>
        <v>215.25742968019097</v>
      </c>
      <c r="BU1062" s="3">
        <f t="shared" si="412"/>
        <v>4861</v>
      </c>
      <c r="BV1062" s="3">
        <f t="shared" si="413"/>
        <v>5480.0326975011803</v>
      </c>
      <c r="BW1062" s="3">
        <f t="shared" si="424"/>
        <v>301772.96025506</v>
      </c>
      <c r="BX1062" s="3">
        <f t="shared" si="414"/>
        <v>301772.96025506</v>
      </c>
      <c r="BY1062" s="3">
        <f t="shared" si="425"/>
        <v>656305.64160999842</v>
      </c>
    </row>
    <row r="1063" spans="1:77" x14ac:dyDescent="0.25">
      <c r="A1063">
        <v>246911</v>
      </c>
      <c r="B1063" t="s">
        <v>1113</v>
      </c>
      <c r="C1063" s="37">
        <v>42779.493055555555</v>
      </c>
      <c r="D1063" s="5" t="s">
        <v>75</v>
      </c>
      <c r="E1063" s="2">
        <v>2738.277</v>
      </c>
      <c r="F1063" s="2">
        <v>340.45100000000002</v>
      </c>
      <c r="G1063" s="2">
        <v>65.83</v>
      </c>
      <c r="H1063" s="2">
        <v>0</v>
      </c>
      <c r="I1063" s="2">
        <v>0</v>
      </c>
      <c r="J1063" s="2">
        <v>0</v>
      </c>
      <c r="K1063" s="2">
        <v>0</v>
      </c>
      <c r="L1063" s="2">
        <v>185.76900000000001</v>
      </c>
      <c r="M1063" s="2">
        <v>151.702</v>
      </c>
      <c r="N1063" s="2">
        <v>2359.06</v>
      </c>
      <c r="O1063" s="2">
        <v>0.72099999999999997</v>
      </c>
      <c r="P1063" s="2">
        <v>399.46899999999999</v>
      </c>
      <c r="Q1063" s="2">
        <v>0</v>
      </c>
      <c r="R1063" s="3">
        <v>251734</v>
      </c>
      <c r="S1063" s="3">
        <v>0</v>
      </c>
      <c r="T1063" s="3">
        <v>-9977</v>
      </c>
      <c r="U1063" s="3">
        <v>-386</v>
      </c>
      <c r="V1063" s="3">
        <v>0</v>
      </c>
      <c r="W1063" s="3">
        <v>282493</v>
      </c>
      <c r="X1063" s="3">
        <v>229255</v>
      </c>
      <c r="Y1063" s="4">
        <v>1</v>
      </c>
      <c r="Z1063" s="4">
        <v>1.08</v>
      </c>
      <c r="AA1063" s="5" t="s">
        <v>75</v>
      </c>
      <c r="AB1063" s="3">
        <v>758121</v>
      </c>
      <c r="AC1063" s="3">
        <v>7371958</v>
      </c>
      <c r="AD1063" s="2">
        <v>3156.5280831</v>
      </c>
      <c r="AE1063" s="3">
        <v>250284174</v>
      </c>
      <c r="AF1063" s="3">
        <v>9196007</v>
      </c>
      <c r="AG1063" s="3">
        <v>1011561</v>
      </c>
      <c r="AH1063" s="3">
        <v>10759328</v>
      </c>
      <c r="AI1063" s="4">
        <v>1.17</v>
      </c>
      <c r="AJ1063" s="3">
        <v>887833769</v>
      </c>
      <c r="AK1063" s="3">
        <v>1147148</v>
      </c>
      <c r="AL1063" s="3">
        <v>0</v>
      </c>
      <c r="AM1063" s="3">
        <v>0</v>
      </c>
      <c r="AN1063" s="3">
        <v>0</v>
      </c>
      <c r="AO1063" s="3">
        <v>0</v>
      </c>
      <c r="AP1063" s="3">
        <v>0</v>
      </c>
      <c r="AQ1063" s="3">
        <v>5140</v>
      </c>
      <c r="AR1063" s="3">
        <v>5432</v>
      </c>
      <c r="AS1063" s="3">
        <v>23098965</v>
      </c>
      <c r="AT1063" s="2">
        <v>4273.9949999999999</v>
      </c>
      <c r="AV1063" s="5" t="s">
        <v>1977</v>
      </c>
      <c r="BA1063" s="3">
        <f t="shared" si="415"/>
        <v>5739</v>
      </c>
      <c r="BB1063" s="3">
        <f t="shared" si="401"/>
        <v>5140</v>
      </c>
      <c r="BC1063" s="3">
        <f t="shared" si="402"/>
        <v>5432</v>
      </c>
      <c r="BD1063" s="3">
        <f t="shared" si="403"/>
        <v>5739</v>
      </c>
      <c r="BE1063" s="3">
        <f t="shared" si="404"/>
        <v>23098965.996100001</v>
      </c>
      <c r="BF1063" s="3">
        <f t="shared" si="416"/>
        <v>22574715.996100001</v>
      </c>
      <c r="BG1063" s="2">
        <f t="shared" si="405"/>
        <v>4273.92182209563</v>
      </c>
      <c r="BH1063" s="6">
        <f t="shared" si="406"/>
        <v>1.4999999999999999E-2</v>
      </c>
      <c r="BI1063" s="3">
        <f t="shared" si="417"/>
        <v>9860934.6587597989</v>
      </c>
      <c r="BJ1063" s="3">
        <f t="shared" si="407"/>
        <v>2196795816.5571537</v>
      </c>
      <c r="BK1063" s="3">
        <f t="shared" si="418"/>
        <v>0</v>
      </c>
      <c r="BL1063" s="3">
        <f t="shared" si="419"/>
        <v>0</v>
      </c>
      <c r="BM1063" s="3">
        <f t="shared" si="408"/>
        <v>0</v>
      </c>
      <c r="BN1063" s="3">
        <f t="shared" si="409"/>
        <v>0</v>
      </c>
      <c r="BO1063" s="3">
        <f t="shared" si="420"/>
        <v>0</v>
      </c>
      <c r="BP1063" s="3">
        <f t="shared" si="421"/>
        <v>0</v>
      </c>
      <c r="BQ1063" s="3">
        <f t="shared" si="410"/>
        <v>1365518022.1595538</v>
      </c>
      <c r="BR1063" s="3">
        <f t="shared" si="422"/>
        <v>0</v>
      </c>
      <c r="BS1063" s="3">
        <f t="shared" si="423"/>
        <v>0</v>
      </c>
      <c r="BT1063" s="3">
        <f t="shared" si="411"/>
        <v>0</v>
      </c>
      <c r="BU1063" s="3">
        <f t="shared" si="412"/>
        <v>0</v>
      </c>
      <c r="BV1063" s="3">
        <f t="shared" si="413"/>
        <v>0</v>
      </c>
      <c r="BW1063" s="3">
        <f t="shared" si="424"/>
        <v>0</v>
      </c>
      <c r="BX1063" s="3">
        <f t="shared" si="414"/>
        <v>0</v>
      </c>
      <c r="BY1063" s="3">
        <f t="shared" si="425"/>
        <v>14220628.306100002</v>
      </c>
    </row>
    <row r="1064" spans="1:77" x14ac:dyDescent="0.25">
      <c r="A1064">
        <v>81904</v>
      </c>
      <c r="B1064" t="s">
        <v>1114</v>
      </c>
      <c r="C1064" s="37">
        <v>42779.493055555555</v>
      </c>
      <c r="D1064" s="5" t="s">
        <v>75</v>
      </c>
      <c r="E1064" s="2">
        <v>1143.9459999999999</v>
      </c>
      <c r="F1064" s="2">
        <v>69.311999999999998</v>
      </c>
      <c r="G1064" s="2">
        <v>29.66</v>
      </c>
      <c r="H1064" s="2">
        <v>0</v>
      </c>
      <c r="I1064" s="2">
        <v>0</v>
      </c>
      <c r="J1064" s="2">
        <v>0</v>
      </c>
      <c r="K1064" s="2">
        <v>0</v>
      </c>
      <c r="L1064" s="2">
        <v>82.385000000000005</v>
      </c>
      <c r="M1064" s="2">
        <v>62.435000000000002</v>
      </c>
      <c r="N1064" s="2">
        <v>676.67</v>
      </c>
      <c r="O1064" s="2">
        <v>0</v>
      </c>
      <c r="P1064" s="2">
        <v>68.518000000000001</v>
      </c>
      <c r="Q1064" s="2">
        <v>0</v>
      </c>
      <c r="R1064" s="3">
        <v>91885</v>
      </c>
      <c r="S1064" s="3">
        <v>0</v>
      </c>
      <c r="T1064" s="3">
        <v>0</v>
      </c>
      <c r="U1064" s="3">
        <v>0</v>
      </c>
      <c r="V1064" s="3">
        <v>0</v>
      </c>
      <c r="W1064" s="3">
        <v>76232</v>
      </c>
      <c r="X1064" s="3">
        <v>40624</v>
      </c>
      <c r="Y1064" s="4">
        <v>1</v>
      </c>
      <c r="Z1064" s="4">
        <v>1.05</v>
      </c>
      <c r="AA1064" s="5" t="s">
        <v>75</v>
      </c>
      <c r="AB1064" s="3">
        <v>829371</v>
      </c>
      <c r="AC1064" s="3">
        <v>3235404</v>
      </c>
      <c r="AD1064" s="2">
        <v>1350.0555698999999</v>
      </c>
      <c r="AE1064" s="3">
        <v>380294864</v>
      </c>
      <c r="AF1064" s="3">
        <v>8715775</v>
      </c>
      <c r="AG1064" s="3">
        <v>0</v>
      </c>
      <c r="AH1064" s="3">
        <v>9064406</v>
      </c>
      <c r="AI1064" s="4">
        <v>1.04</v>
      </c>
      <c r="AJ1064" s="3">
        <v>922976268</v>
      </c>
      <c r="AK1064" s="3">
        <v>467286</v>
      </c>
      <c r="AL1064" s="3">
        <v>0</v>
      </c>
      <c r="AM1064" s="3">
        <v>0</v>
      </c>
      <c r="AN1064" s="3">
        <v>374184</v>
      </c>
      <c r="AO1064" s="3">
        <v>0</v>
      </c>
      <c r="AP1064" s="3">
        <v>0</v>
      </c>
      <c r="AQ1064" s="3">
        <v>5140</v>
      </c>
      <c r="AR1064" s="3">
        <v>5322</v>
      </c>
      <c r="AS1064" s="3">
        <v>9101826</v>
      </c>
      <c r="AT1064" s="2">
        <v>1708.357</v>
      </c>
      <c r="AU1064" s="2">
        <v>1686.3219999999999</v>
      </c>
      <c r="AV1064" s="5" t="s">
        <v>1532</v>
      </c>
      <c r="AW1064" s="3">
        <v>363513</v>
      </c>
      <c r="AX1064" s="3">
        <v>0</v>
      </c>
      <c r="AY1064" s="3">
        <v>8748</v>
      </c>
      <c r="AZ1064" s="3">
        <v>0</v>
      </c>
      <c r="BA1064" s="3">
        <f t="shared" si="415"/>
        <v>5929</v>
      </c>
      <c r="BB1064" s="3">
        <f t="shared" si="401"/>
        <v>5140</v>
      </c>
      <c r="BC1064" s="3">
        <f t="shared" si="402"/>
        <v>5322</v>
      </c>
      <c r="BD1064" s="3">
        <f t="shared" si="403"/>
        <v>5929</v>
      </c>
      <c r="BE1064" s="3">
        <f t="shared" si="404"/>
        <v>9101825.9957499988</v>
      </c>
      <c r="BF1064" s="3">
        <f t="shared" si="416"/>
        <v>8933708.9957499988</v>
      </c>
      <c r="BG1064" s="2">
        <f t="shared" si="405"/>
        <v>1708.3566107928855</v>
      </c>
      <c r="BH1064" s="6">
        <f t="shared" si="406"/>
        <v>1.4999999999999999E-2</v>
      </c>
      <c r="BI1064" s="3">
        <f t="shared" si="417"/>
        <v>4676269.1228087647</v>
      </c>
      <c r="BJ1064" s="3">
        <f t="shared" si="407"/>
        <v>878095297.94754314</v>
      </c>
      <c r="BK1064" s="3">
        <f t="shared" si="418"/>
        <v>44880970.052456856</v>
      </c>
      <c r="BL1064" s="3">
        <f t="shared" si="419"/>
        <v>423816.35402889049</v>
      </c>
      <c r="BM1064" s="3">
        <f t="shared" si="408"/>
        <v>4853.7633147464621</v>
      </c>
      <c r="BN1064" s="3">
        <f t="shared" si="409"/>
        <v>6985.3649887092388</v>
      </c>
      <c r="BO1064" s="3">
        <f t="shared" si="420"/>
        <v>17495.387851773889</v>
      </c>
      <c r="BP1064" s="3">
        <f t="shared" si="421"/>
        <v>416830.98904018127</v>
      </c>
      <c r="BQ1064" s="3">
        <f t="shared" si="410"/>
        <v>545819937.14832687</v>
      </c>
      <c r="BR1064" s="3">
        <f t="shared" si="422"/>
        <v>377156330.85167313</v>
      </c>
      <c r="BS1064" s="3">
        <f t="shared" si="423"/>
        <v>0</v>
      </c>
      <c r="BT1064" s="3">
        <f t="shared" si="411"/>
        <v>0</v>
      </c>
      <c r="BU1064" s="3">
        <f t="shared" si="412"/>
        <v>0</v>
      </c>
      <c r="BV1064" s="3">
        <f t="shared" si="413"/>
        <v>0</v>
      </c>
      <c r="BW1064" s="3">
        <f t="shared" si="424"/>
        <v>0</v>
      </c>
      <c r="BX1064" s="3">
        <f t="shared" si="414"/>
        <v>416830.98904018127</v>
      </c>
      <c r="BY1064" s="3">
        <f t="shared" si="425"/>
        <v>0</v>
      </c>
    </row>
    <row r="1065" spans="1:77" x14ac:dyDescent="0.25">
      <c r="A1065">
        <v>123803</v>
      </c>
      <c r="B1065" t="s">
        <v>1115</v>
      </c>
      <c r="C1065" s="37">
        <v>42776.52847222222</v>
      </c>
      <c r="D1065" s="5" t="s">
        <v>76</v>
      </c>
      <c r="E1065" s="2">
        <v>423.71199999999999</v>
      </c>
      <c r="F1065" s="2">
        <v>6.734</v>
      </c>
      <c r="G1065" s="2">
        <v>6.125</v>
      </c>
      <c r="H1065" s="2">
        <v>0</v>
      </c>
      <c r="I1065" s="2">
        <v>0</v>
      </c>
      <c r="J1065" s="2">
        <v>0</v>
      </c>
      <c r="K1065" s="2">
        <v>0</v>
      </c>
      <c r="L1065" s="2">
        <v>12.407999999999999</v>
      </c>
      <c r="M1065" s="2">
        <v>0</v>
      </c>
      <c r="N1065" s="2">
        <v>483</v>
      </c>
      <c r="O1065" s="2">
        <v>0</v>
      </c>
      <c r="P1065" s="2">
        <v>0</v>
      </c>
      <c r="Q1065" s="2">
        <v>0</v>
      </c>
      <c r="R1065" s="3">
        <v>24816</v>
      </c>
      <c r="S1065" s="3">
        <v>0</v>
      </c>
      <c r="T1065" s="3">
        <v>0</v>
      </c>
      <c r="U1065" s="3">
        <v>0</v>
      </c>
      <c r="V1065" s="3">
        <v>0</v>
      </c>
      <c r="W1065" s="3">
        <v>46689</v>
      </c>
      <c r="X1065" s="3">
        <v>0</v>
      </c>
      <c r="Y1065" s="4">
        <v>0</v>
      </c>
      <c r="Z1065" s="4">
        <v>1</v>
      </c>
      <c r="AA1065" s="5" t="s">
        <v>75</v>
      </c>
      <c r="AB1065" s="3">
        <v>0</v>
      </c>
      <c r="AC1065" s="3">
        <v>0</v>
      </c>
      <c r="AD1065" s="2">
        <v>0</v>
      </c>
      <c r="AE1065" s="3">
        <v>0</v>
      </c>
      <c r="AF1065" s="3">
        <v>0</v>
      </c>
      <c r="AG1065" s="3">
        <v>0</v>
      </c>
      <c r="AH1065" s="3">
        <v>0</v>
      </c>
      <c r="AI1065" s="4">
        <v>0</v>
      </c>
      <c r="AJ1065" s="3">
        <v>0</v>
      </c>
      <c r="AK1065" s="3">
        <v>159263</v>
      </c>
      <c r="AL1065" s="3">
        <v>0</v>
      </c>
      <c r="AM1065" s="3">
        <v>0</v>
      </c>
      <c r="AN1065" s="3">
        <v>0</v>
      </c>
      <c r="AO1065" s="3">
        <v>0</v>
      </c>
      <c r="AP1065" s="3">
        <v>0</v>
      </c>
      <c r="AQ1065" s="3">
        <v>5050</v>
      </c>
      <c r="AR1065" s="3">
        <v>5334</v>
      </c>
      <c r="AS1065" s="3">
        <v>3630709</v>
      </c>
      <c r="AT1065" s="2">
        <v>686.04899999999998</v>
      </c>
      <c r="AV1065" s="5" t="s">
        <v>2031</v>
      </c>
      <c r="AX1065" s="3">
        <v>0</v>
      </c>
      <c r="AZ1065" s="3">
        <v>0</v>
      </c>
      <c r="BA1065" s="3">
        <f t="shared" si="415"/>
        <v>6465</v>
      </c>
      <c r="BB1065" s="3">
        <f t="shared" si="401"/>
        <v>5050</v>
      </c>
      <c r="BC1065" s="3">
        <f t="shared" si="402"/>
        <v>5335</v>
      </c>
      <c r="BD1065" s="3">
        <f t="shared" si="403"/>
        <v>6465</v>
      </c>
      <c r="BE1065" s="3">
        <f t="shared" si="404"/>
        <v>3630709.2495000004</v>
      </c>
      <c r="BF1065" s="3">
        <f t="shared" si="416"/>
        <v>3559204.2495000004</v>
      </c>
      <c r="BG1065" s="2">
        <f t="shared" si="405"/>
        <v>685.96761775047094</v>
      </c>
      <c r="BH1065" s="6">
        <f t="shared" si="406"/>
        <v>1.4999999999999999E-2</v>
      </c>
      <c r="BI1065" s="3">
        <f t="shared" si="417"/>
        <v>0</v>
      </c>
      <c r="BJ1065" s="3">
        <f t="shared" si="407"/>
        <v>352587355.52374208</v>
      </c>
      <c r="BK1065" s="3">
        <f t="shared" si="418"/>
        <v>0</v>
      </c>
      <c r="BL1065" s="3">
        <f t="shared" si="419"/>
        <v>0</v>
      </c>
      <c r="BM1065" s="3">
        <f t="shared" si="408"/>
        <v>0</v>
      </c>
      <c r="BN1065" s="3">
        <f t="shared" si="409"/>
        <v>0</v>
      </c>
      <c r="BO1065" s="3">
        <f t="shared" si="420"/>
        <v>0</v>
      </c>
      <c r="BP1065" s="3">
        <f t="shared" si="421"/>
        <v>0</v>
      </c>
      <c r="BQ1065" s="3">
        <f t="shared" si="410"/>
        <v>219166653.87127545</v>
      </c>
      <c r="BR1065" s="3">
        <f t="shared" si="422"/>
        <v>0</v>
      </c>
      <c r="BS1065" s="3">
        <f t="shared" si="423"/>
        <v>0</v>
      </c>
      <c r="BT1065" s="3">
        <f t="shared" si="411"/>
        <v>0</v>
      </c>
      <c r="BU1065" s="3">
        <f t="shared" si="412"/>
        <v>0</v>
      </c>
      <c r="BV1065" s="3">
        <f t="shared" si="413"/>
        <v>0</v>
      </c>
      <c r="BW1065" s="3">
        <f t="shared" si="424"/>
        <v>0</v>
      </c>
      <c r="BX1065" s="3">
        <f t="shared" si="414"/>
        <v>0</v>
      </c>
      <c r="BY1065" s="3">
        <f t="shared" si="425"/>
        <v>3630709.2495000004</v>
      </c>
    </row>
    <row r="1066" spans="1:77" x14ac:dyDescent="0.25">
      <c r="A1066">
        <v>14803</v>
      </c>
      <c r="B1066" t="s">
        <v>931</v>
      </c>
      <c r="C1066" s="37">
        <v>42776.52847222222</v>
      </c>
      <c r="D1066" s="5" t="s">
        <v>76</v>
      </c>
      <c r="E1066" s="2">
        <v>683.02499999999998</v>
      </c>
      <c r="F1066" s="2">
        <v>53.774999999999999</v>
      </c>
      <c r="G1066" s="2">
        <v>43.241</v>
      </c>
      <c r="H1066" s="2">
        <v>0</v>
      </c>
      <c r="I1066" s="2">
        <v>0</v>
      </c>
      <c r="J1066" s="2">
        <v>0</v>
      </c>
      <c r="K1066" s="2">
        <v>0</v>
      </c>
      <c r="L1066" s="2">
        <v>24.587</v>
      </c>
      <c r="M1066" s="2">
        <v>0</v>
      </c>
      <c r="N1066" s="2">
        <v>549.33000000000004</v>
      </c>
      <c r="O1066" s="2">
        <v>0</v>
      </c>
      <c r="P1066" s="2">
        <v>17.41</v>
      </c>
      <c r="Q1066" s="2">
        <v>0</v>
      </c>
      <c r="R1066" s="3">
        <v>19266</v>
      </c>
      <c r="S1066" s="3">
        <v>0</v>
      </c>
      <c r="T1066" s="3">
        <v>0</v>
      </c>
      <c r="U1066" s="3">
        <v>0</v>
      </c>
      <c r="V1066" s="3">
        <v>0</v>
      </c>
      <c r="W1066" s="3">
        <v>70840</v>
      </c>
      <c r="X1066" s="3">
        <v>11256</v>
      </c>
      <c r="Y1066" s="4">
        <v>0</v>
      </c>
      <c r="Z1066" s="4">
        <v>1</v>
      </c>
      <c r="AA1066" s="5" t="s">
        <v>75</v>
      </c>
      <c r="AB1066" s="3">
        <v>0</v>
      </c>
      <c r="AC1066" s="3">
        <v>0</v>
      </c>
      <c r="AD1066" s="2">
        <v>0</v>
      </c>
      <c r="AE1066" s="3">
        <v>0</v>
      </c>
      <c r="AF1066" s="3">
        <v>0</v>
      </c>
      <c r="AG1066" s="3">
        <v>0</v>
      </c>
      <c r="AH1066" s="3">
        <v>0</v>
      </c>
      <c r="AI1066" s="4">
        <v>0</v>
      </c>
      <c r="AJ1066" s="3">
        <v>0</v>
      </c>
      <c r="AK1066" s="3">
        <v>339589</v>
      </c>
      <c r="AL1066" s="3">
        <v>0</v>
      </c>
      <c r="AM1066" s="3">
        <v>0</v>
      </c>
      <c r="AN1066" s="3">
        <v>0</v>
      </c>
      <c r="AO1066" s="3">
        <v>0</v>
      </c>
      <c r="AP1066" s="3">
        <v>0</v>
      </c>
      <c r="AQ1066" s="3">
        <v>5050</v>
      </c>
      <c r="AR1066" s="3">
        <v>5334</v>
      </c>
      <c r="AS1066" s="3">
        <v>6097155</v>
      </c>
      <c r="AT1066" s="2">
        <v>1157.8800000000001</v>
      </c>
      <c r="AV1066" s="5" t="s">
        <v>2031</v>
      </c>
      <c r="AX1066" s="3">
        <v>0</v>
      </c>
      <c r="AZ1066" s="3">
        <v>0</v>
      </c>
      <c r="BA1066" s="3">
        <f t="shared" si="415"/>
        <v>6465</v>
      </c>
      <c r="BB1066" s="3">
        <f t="shared" si="401"/>
        <v>5050</v>
      </c>
      <c r="BC1066" s="3">
        <f t="shared" si="402"/>
        <v>5335</v>
      </c>
      <c r="BD1066" s="3">
        <f t="shared" si="403"/>
        <v>6465</v>
      </c>
      <c r="BE1066" s="3">
        <f t="shared" si="404"/>
        <v>6097154.8157500001</v>
      </c>
      <c r="BF1066" s="3">
        <f t="shared" si="416"/>
        <v>6007048.8157500001</v>
      </c>
      <c r="BG1066" s="2">
        <f t="shared" si="405"/>
        <v>1157.7422021873813</v>
      </c>
      <c r="BH1066" s="6">
        <f t="shared" si="406"/>
        <v>1.4999999999999999E-2</v>
      </c>
      <c r="BI1066" s="3">
        <f t="shared" si="417"/>
        <v>0</v>
      </c>
      <c r="BJ1066" s="3">
        <f t="shared" si="407"/>
        <v>595079491.92431402</v>
      </c>
      <c r="BK1066" s="3">
        <f t="shared" si="418"/>
        <v>0</v>
      </c>
      <c r="BL1066" s="3">
        <f t="shared" si="419"/>
        <v>0</v>
      </c>
      <c r="BM1066" s="3">
        <f t="shared" si="408"/>
        <v>0</v>
      </c>
      <c r="BN1066" s="3">
        <f t="shared" si="409"/>
        <v>0</v>
      </c>
      <c r="BO1066" s="3">
        <f t="shared" si="420"/>
        <v>0</v>
      </c>
      <c r="BP1066" s="3">
        <f t="shared" si="421"/>
        <v>0</v>
      </c>
      <c r="BQ1066" s="3">
        <f t="shared" si="410"/>
        <v>369898633.59886831</v>
      </c>
      <c r="BR1066" s="3">
        <f t="shared" si="422"/>
        <v>0</v>
      </c>
      <c r="BS1066" s="3">
        <f t="shared" si="423"/>
        <v>0</v>
      </c>
      <c r="BT1066" s="3">
        <f t="shared" si="411"/>
        <v>0</v>
      </c>
      <c r="BU1066" s="3">
        <f t="shared" si="412"/>
        <v>0</v>
      </c>
      <c r="BV1066" s="3">
        <f t="shared" si="413"/>
        <v>0</v>
      </c>
      <c r="BW1066" s="3">
        <f t="shared" si="424"/>
        <v>0</v>
      </c>
      <c r="BX1066" s="3">
        <f t="shared" si="414"/>
        <v>0</v>
      </c>
      <c r="BY1066" s="3">
        <f t="shared" si="425"/>
        <v>6097154.8157500001</v>
      </c>
    </row>
    <row r="1067" spans="1:77" x14ac:dyDescent="0.25">
      <c r="A1067">
        <v>14909</v>
      </c>
      <c r="B1067" t="s">
        <v>1116</v>
      </c>
      <c r="C1067" s="37">
        <v>42779.493055555555</v>
      </c>
      <c r="D1067" s="5" t="s">
        <v>75</v>
      </c>
      <c r="E1067" s="2">
        <v>7219.2619999999997</v>
      </c>
      <c r="F1067" s="2">
        <v>806.79300000000001</v>
      </c>
      <c r="G1067" s="2">
        <v>12.614000000000001</v>
      </c>
      <c r="H1067" s="2">
        <v>1.2370000000000001</v>
      </c>
      <c r="I1067" s="2">
        <v>0</v>
      </c>
      <c r="J1067" s="2">
        <v>0</v>
      </c>
      <c r="K1067" s="2">
        <v>0</v>
      </c>
      <c r="L1067" s="2">
        <v>327.07799999999997</v>
      </c>
      <c r="M1067" s="2">
        <v>390.44900000000001</v>
      </c>
      <c r="N1067" s="2">
        <v>6787.3090000000002</v>
      </c>
      <c r="O1067" s="2">
        <v>1.6779999999999999</v>
      </c>
      <c r="P1067" s="2">
        <v>723.85599999999999</v>
      </c>
      <c r="Q1067" s="2">
        <v>0</v>
      </c>
      <c r="R1067" s="3">
        <v>501983</v>
      </c>
      <c r="S1067" s="3">
        <v>0</v>
      </c>
      <c r="T1067" s="3">
        <v>-32553</v>
      </c>
      <c r="U1067" s="3">
        <v>-1258</v>
      </c>
      <c r="V1067" s="3">
        <v>0</v>
      </c>
      <c r="W1067" s="3">
        <v>632525</v>
      </c>
      <c r="X1067" s="3">
        <v>395804</v>
      </c>
      <c r="Y1067" s="4">
        <v>1</v>
      </c>
      <c r="Z1067" s="4">
        <v>1.0900000000000001</v>
      </c>
      <c r="AA1067" s="5" t="s">
        <v>75</v>
      </c>
      <c r="AB1067" s="3">
        <v>5663644</v>
      </c>
      <c r="AC1067" s="3">
        <v>21737092</v>
      </c>
      <c r="AD1067" s="2">
        <v>9476.5187786000006</v>
      </c>
      <c r="AE1067" s="3">
        <v>1336988952</v>
      </c>
      <c r="AF1067" s="3">
        <v>31068617</v>
      </c>
      <c r="AG1067" s="3">
        <v>1864117</v>
      </c>
      <c r="AH1067" s="3">
        <v>34796851</v>
      </c>
      <c r="AI1067" s="4">
        <v>1.1200000000000001</v>
      </c>
      <c r="AJ1067" s="3">
        <v>2896936275</v>
      </c>
      <c r="AK1067" s="3">
        <v>3041220</v>
      </c>
      <c r="AL1067" s="3">
        <v>0</v>
      </c>
      <c r="AM1067" s="3">
        <v>0</v>
      </c>
      <c r="AN1067" s="3">
        <v>0</v>
      </c>
      <c r="AO1067" s="3">
        <v>0</v>
      </c>
      <c r="AP1067" s="3">
        <v>0</v>
      </c>
      <c r="AQ1067" s="3">
        <v>5140</v>
      </c>
      <c r="AR1067" s="3">
        <v>5468</v>
      </c>
      <c r="AS1067" s="3">
        <v>55601229</v>
      </c>
      <c r="AT1067" s="2">
        <v>10285.197</v>
      </c>
      <c r="AV1067" s="5" t="s">
        <v>1314</v>
      </c>
      <c r="BA1067" s="3">
        <f t="shared" si="415"/>
        <v>5468</v>
      </c>
      <c r="BB1067" s="3">
        <f t="shared" si="401"/>
        <v>5140</v>
      </c>
      <c r="BC1067" s="3">
        <f t="shared" si="402"/>
        <v>5468</v>
      </c>
      <c r="BD1067" s="3">
        <f t="shared" si="403"/>
        <v>5468</v>
      </c>
      <c r="BE1067" s="3">
        <f t="shared" si="404"/>
        <v>55601231.553280003</v>
      </c>
      <c r="BF1067" s="3">
        <f t="shared" si="416"/>
        <v>54499276.553280003</v>
      </c>
      <c r="BG1067" s="2">
        <f t="shared" si="405"/>
        <v>10284.96049312011</v>
      </c>
      <c r="BH1067" s="6">
        <f t="shared" si="406"/>
        <v>1.4999999999999999E-2</v>
      </c>
      <c r="BI1067" s="3">
        <f t="shared" si="417"/>
        <v>26697072.491839238</v>
      </c>
      <c r="BJ1067" s="3">
        <f t="shared" si="407"/>
        <v>5286469693.4637365</v>
      </c>
      <c r="BK1067" s="3">
        <f t="shared" si="418"/>
        <v>0</v>
      </c>
      <c r="BL1067" s="3">
        <f t="shared" si="419"/>
        <v>0</v>
      </c>
      <c r="BM1067" s="3">
        <f t="shared" si="408"/>
        <v>0</v>
      </c>
      <c r="BN1067" s="3">
        <f t="shared" si="409"/>
        <v>0</v>
      </c>
      <c r="BO1067" s="3">
        <f t="shared" si="420"/>
        <v>0</v>
      </c>
      <c r="BP1067" s="3">
        <f t="shared" si="421"/>
        <v>0</v>
      </c>
      <c r="BQ1067" s="3">
        <f t="shared" si="410"/>
        <v>3286044877.5518751</v>
      </c>
      <c r="BR1067" s="3">
        <f t="shared" si="422"/>
        <v>0</v>
      </c>
      <c r="BS1067" s="3">
        <f t="shared" si="423"/>
        <v>0</v>
      </c>
      <c r="BT1067" s="3">
        <f t="shared" si="411"/>
        <v>0</v>
      </c>
      <c r="BU1067" s="3">
        <f t="shared" si="412"/>
        <v>0</v>
      </c>
      <c r="BV1067" s="3">
        <f t="shared" si="413"/>
        <v>0</v>
      </c>
      <c r="BW1067" s="3">
        <f t="shared" si="424"/>
        <v>0</v>
      </c>
      <c r="BX1067" s="3">
        <f t="shared" si="414"/>
        <v>0</v>
      </c>
      <c r="BY1067" s="3">
        <f t="shared" si="425"/>
        <v>26631868.803280003</v>
      </c>
    </row>
    <row r="1068" spans="1:77" x14ac:dyDescent="0.25">
      <c r="A1068">
        <v>210904</v>
      </c>
      <c r="B1068" t="s">
        <v>1117</v>
      </c>
      <c r="C1068" s="37">
        <v>42779.493055555555</v>
      </c>
      <c r="D1068" s="5" t="s">
        <v>75</v>
      </c>
      <c r="E1068" s="2">
        <v>515.60699999999997</v>
      </c>
      <c r="F1068" s="2">
        <v>93.097999999999999</v>
      </c>
      <c r="G1068" s="2">
        <v>6.5019999999999998</v>
      </c>
      <c r="H1068" s="2">
        <v>0</v>
      </c>
      <c r="I1068" s="2">
        <v>0</v>
      </c>
      <c r="J1068" s="2">
        <v>0</v>
      </c>
      <c r="K1068" s="2">
        <v>0</v>
      </c>
      <c r="L1068" s="2">
        <v>56.33</v>
      </c>
      <c r="M1068" s="2">
        <v>30.172999999999998</v>
      </c>
      <c r="N1068" s="2">
        <v>597.42200000000003</v>
      </c>
      <c r="O1068" s="2">
        <v>0.70499999999999996</v>
      </c>
      <c r="P1068" s="2">
        <v>125.59699999999999</v>
      </c>
      <c r="Q1068" s="2">
        <v>0</v>
      </c>
      <c r="R1068" s="3">
        <v>41386</v>
      </c>
      <c r="S1068" s="3">
        <v>0</v>
      </c>
      <c r="T1068" s="3">
        <v>-1119</v>
      </c>
      <c r="U1068" s="3">
        <v>-44</v>
      </c>
      <c r="V1068" s="3">
        <v>0</v>
      </c>
      <c r="W1068" s="3">
        <v>79575</v>
      </c>
      <c r="X1068" s="3">
        <v>84389</v>
      </c>
      <c r="Y1068" s="4">
        <v>1</v>
      </c>
      <c r="Z1068" s="4">
        <v>1.04</v>
      </c>
      <c r="AA1068" s="5" t="s">
        <v>75</v>
      </c>
      <c r="AB1068" s="3">
        <v>81017</v>
      </c>
      <c r="AC1068" s="3">
        <v>1404993</v>
      </c>
      <c r="AD1068" s="2">
        <v>682.35596369999996</v>
      </c>
      <c r="AE1068" s="3">
        <v>22326561</v>
      </c>
      <c r="AF1068" s="3">
        <v>1097414</v>
      </c>
      <c r="AG1068" s="3">
        <v>0</v>
      </c>
      <c r="AH1068" s="3">
        <v>1141311</v>
      </c>
      <c r="AI1068" s="4">
        <v>1.04</v>
      </c>
      <c r="AJ1068" s="3">
        <v>99572532</v>
      </c>
      <c r="AK1068" s="3">
        <v>209492</v>
      </c>
      <c r="AL1068" s="3">
        <v>0</v>
      </c>
      <c r="AM1068" s="3">
        <v>0</v>
      </c>
      <c r="AN1068" s="3">
        <v>0</v>
      </c>
      <c r="AO1068" s="3">
        <v>0</v>
      </c>
      <c r="AP1068" s="3">
        <v>0</v>
      </c>
      <c r="AQ1068" s="3">
        <v>5140</v>
      </c>
      <c r="AR1068" s="3">
        <v>5286</v>
      </c>
      <c r="AS1068" s="3">
        <v>5691638</v>
      </c>
      <c r="AT1068" s="2">
        <v>1069.0450000000001</v>
      </c>
      <c r="AV1068" s="5" t="s">
        <v>1500</v>
      </c>
      <c r="AX1068" s="3">
        <v>0</v>
      </c>
      <c r="AZ1068" s="3">
        <v>0</v>
      </c>
      <c r="BA1068" s="3">
        <f t="shared" si="415"/>
        <v>6719</v>
      </c>
      <c r="BB1068" s="3">
        <f t="shared" si="401"/>
        <v>5140</v>
      </c>
      <c r="BC1068" s="3">
        <f t="shared" si="402"/>
        <v>5286</v>
      </c>
      <c r="BD1068" s="3">
        <f t="shared" si="403"/>
        <v>6719</v>
      </c>
      <c r="BE1068" s="3">
        <f t="shared" si="404"/>
        <v>5691640.3525900003</v>
      </c>
      <c r="BF1068" s="3">
        <f t="shared" si="416"/>
        <v>5571798.3525900003</v>
      </c>
      <c r="BG1068" s="2">
        <f t="shared" si="405"/>
        <v>1069.0372488245021</v>
      </c>
      <c r="BH1068" s="6">
        <f t="shared" si="406"/>
        <v>1.4999999999999999E-2</v>
      </c>
      <c r="BI1068" s="3">
        <f t="shared" si="417"/>
        <v>2118618.4388854313</v>
      </c>
      <c r="BJ1068" s="3">
        <f t="shared" si="407"/>
        <v>549485145.89579403</v>
      </c>
      <c r="BK1068" s="3">
        <f t="shared" si="418"/>
        <v>0</v>
      </c>
      <c r="BL1068" s="3">
        <f t="shared" si="419"/>
        <v>0</v>
      </c>
      <c r="BM1068" s="3">
        <f t="shared" si="408"/>
        <v>0</v>
      </c>
      <c r="BN1068" s="3">
        <f t="shared" si="409"/>
        <v>0</v>
      </c>
      <c r="BO1068" s="3">
        <f t="shared" si="420"/>
        <v>0</v>
      </c>
      <c r="BP1068" s="3">
        <f t="shared" si="421"/>
        <v>0</v>
      </c>
      <c r="BQ1068" s="3">
        <f t="shared" si="410"/>
        <v>341557400.99942839</v>
      </c>
      <c r="BR1068" s="3">
        <f t="shared" si="422"/>
        <v>0</v>
      </c>
      <c r="BS1068" s="3">
        <f t="shared" si="423"/>
        <v>0</v>
      </c>
      <c r="BT1068" s="3">
        <f t="shared" si="411"/>
        <v>0</v>
      </c>
      <c r="BU1068" s="3">
        <f t="shared" si="412"/>
        <v>0</v>
      </c>
      <c r="BV1068" s="3">
        <f t="shared" si="413"/>
        <v>0</v>
      </c>
      <c r="BW1068" s="3">
        <f t="shared" si="424"/>
        <v>0</v>
      </c>
      <c r="BX1068" s="3">
        <f t="shared" si="414"/>
        <v>0</v>
      </c>
      <c r="BY1068" s="3">
        <f t="shared" si="425"/>
        <v>4695915.03259</v>
      </c>
    </row>
    <row r="1069" spans="1:77" x14ac:dyDescent="0.25">
      <c r="A1069">
        <v>22004</v>
      </c>
      <c r="B1069" t="s">
        <v>1118</v>
      </c>
      <c r="C1069" s="37">
        <v>42776.52847222222</v>
      </c>
      <c r="D1069" s="5" t="s">
        <v>75</v>
      </c>
      <c r="E1069" s="2">
        <v>130</v>
      </c>
      <c r="F1069" s="2">
        <v>5</v>
      </c>
      <c r="G1069" s="2">
        <v>7</v>
      </c>
      <c r="H1069" s="2">
        <v>0</v>
      </c>
      <c r="I1069" s="2">
        <v>0</v>
      </c>
      <c r="J1069" s="2">
        <v>0</v>
      </c>
      <c r="K1069" s="2">
        <v>0</v>
      </c>
      <c r="L1069" s="2">
        <v>2</v>
      </c>
      <c r="M1069" s="2">
        <v>4.5</v>
      </c>
      <c r="N1069" s="2">
        <v>70</v>
      </c>
      <c r="O1069" s="2">
        <v>0</v>
      </c>
      <c r="P1069" s="2">
        <v>30</v>
      </c>
      <c r="Q1069" s="2">
        <v>0</v>
      </c>
      <c r="R1069" s="3">
        <v>9075</v>
      </c>
      <c r="S1069" s="3">
        <v>0</v>
      </c>
      <c r="T1069" s="3">
        <v>-856</v>
      </c>
      <c r="U1069" s="3">
        <v>-34</v>
      </c>
      <c r="V1069" s="3">
        <v>0</v>
      </c>
      <c r="W1069" s="3">
        <v>64204</v>
      </c>
      <c r="X1069" s="3">
        <v>25701</v>
      </c>
      <c r="Y1069" s="4">
        <v>0.98</v>
      </c>
      <c r="Z1069" s="4">
        <v>1.1000000000000001</v>
      </c>
      <c r="AA1069" s="5" t="s">
        <v>76</v>
      </c>
      <c r="AB1069" s="3">
        <v>62127</v>
      </c>
      <c r="AC1069" s="3">
        <v>374017</v>
      </c>
      <c r="AD1069" s="2">
        <v>165.9738854</v>
      </c>
      <c r="AE1069" s="3">
        <v>27276571</v>
      </c>
      <c r="AF1069" s="3">
        <v>810006</v>
      </c>
      <c r="AG1069" s="3">
        <v>0</v>
      </c>
      <c r="AH1069" s="3">
        <v>859598</v>
      </c>
      <c r="AI1069" s="4">
        <v>1.04</v>
      </c>
      <c r="AJ1069" s="3">
        <v>76121495</v>
      </c>
      <c r="AK1069" s="3">
        <v>32101</v>
      </c>
      <c r="AL1069" s="3">
        <v>0</v>
      </c>
      <c r="AM1069" s="3">
        <v>0</v>
      </c>
      <c r="AN1069" s="3">
        <v>0</v>
      </c>
      <c r="AO1069" s="3">
        <v>0</v>
      </c>
      <c r="AP1069" s="3">
        <v>0</v>
      </c>
      <c r="AQ1069" s="3">
        <v>5037</v>
      </c>
      <c r="AR1069" s="3">
        <v>5395</v>
      </c>
      <c r="AS1069" s="3">
        <v>1468296</v>
      </c>
      <c r="AT1069" s="2">
        <v>267.93</v>
      </c>
      <c r="AV1069" s="5" t="s">
        <v>1351</v>
      </c>
      <c r="AX1069" s="3">
        <v>0</v>
      </c>
      <c r="AZ1069" s="3">
        <v>0</v>
      </c>
      <c r="BA1069" s="3">
        <f t="shared" si="415"/>
        <v>8567</v>
      </c>
      <c r="BB1069" s="3">
        <f t="shared" si="401"/>
        <v>5037</v>
      </c>
      <c r="BC1069" s="3">
        <f t="shared" si="402"/>
        <v>5395</v>
      </c>
      <c r="BD1069" s="3">
        <f t="shared" si="403"/>
        <v>8567</v>
      </c>
      <c r="BE1069" s="3">
        <f t="shared" si="404"/>
        <v>1468295.9799999997</v>
      </c>
      <c r="BF1069" s="3">
        <f t="shared" si="416"/>
        <v>1395872.9799999997</v>
      </c>
      <c r="BG1069" s="2">
        <f t="shared" si="405"/>
        <v>267.92922231575312</v>
      </c>
      <c r="BH1069" s="6">
        <f t="shared" si="406"/>
        <v>1.4999999999999999E-2</v>
      </c>
      <c r="BI1069" s="3">
        <f t="shared" si="417"/>
        <v>671959.89762891002</v>
      </c>
      <c r="BJ1069" s="3">
        <f t="shared" si="407"/>
        <v>137715620.27029711</v>
      </c>
      <c r="BK1069" s="3">
        <f t="shared" si="418"/>
        <v>0</v>
      </c>
      <c r="BL1069" s="3">
        <f t="shared" si="419"/>
        <v>0</v>
      </c>
      <c r="BM1069" s="3">
        <f t="shared" si="408"/>
        <v>0</v>
      </c>
      <c r="BN1069" s="3">
        <f t="shared" si="409"/>
        <v>0</v>
      </c>
      <c r="BO1069" s="3">
        <f t="shared" si="420"/>
        <v>0</v>
      </c>
      <c r="BP1069" s="3">
        <f t="shared" si="421"/>
        <v>0</v>
      </c>
      <c r="BQ1069" s="3">
        <f t="shared" si="410"/>
        <v>85603386.529883116</v>
      </c>
      <c r="BR1069" s="3">
        <f t="shared" si="422"/>
        <v>0</v>
      </c>
      <c r="BS1069" s="3">
        <f t="shared" si="423"/>
        <v>0</v>
      </c>
      <c r="BT1069" s="3">
        <f t="shared" si="411"/>
        <v>0</v>
      </c>
      <c r="BU1069" s="3">
        <f t="shared" si="412"/>
        <v>0</v>
      </c>
      <c r="BV1069" s="3">
        <f t="shared" si="413"/>
        <v>0</v>
      </c>
      <c r="BW1069" s="3">
        <f t="shared" si="424"/>
        <v>0</v>
      </c>
      <c r="BX1069" s="3">
        <f t="shared" si="414"/>
        <v>0</v>
      </c>
      <c r="BY1069" s="3">
        <f t="shared" si="425"/>
        <v>722305.32899999979</v>
      </c>
    </row>
    <row r="1070" spans="1:77" x14ac:dyDescent="0.25">
      <c r="A1070">
        <v>222901</v>
      </c>
      <c r="B1070" t="s">
        <v>1119</v>
      </c>
      <c r="C1070" s="37">
        <v>42779.493055555555</v>
      </c>
      <c r="D1070" s="5" t="s">
        <v>75</v>
      </c>
      <c r="E1070" s="2">
        <v>130</v>
      </c>
      <c r="F1070" s="2">
        <v>6.55</v>
      </c>
      <c r="G1070" s="2">
        <v>5</v>
      </c>
      <c r="H1070" s="2">
        <v>0</v>
      </c>
      <c r="I1070" s="2">
        <v>0</v>
      </c>
      <c r="J1070" s="2">
        <v>0</v>
      </c>
      <c r="K1070" s="2">
        <v>0</v>
      </c>
      <c r="L1070" s="2">
        <v>3.2</v>
      </c>
      <c r="M1070" s="2">
        <v>1</v>
      </c>
      <c r="N1070" s="2">
        <v>55</v>
      </c>
      <c r="O1070" s="2">
        <v>0</v>
      </c>
      <c r="P1070" s="2">
        <v>1.8</v>
      </c>
      <c r="Q1070" s="2">
        <v>0</v>
      </c>
      <c r="R1070" s="3">
        <v>11688</v>
      </c>
      <c r="S1070" s="3">
        <v>0</v>
      </c>
      <c r="T1070" s="3">
        <v>0</v>
      </c>
      <c r="U1070" s="3">
        <v>0</v>
      </c>
      <c r="V1070" s="3">
        <v>0</v>
      </c>
      <c r="W1070" s="3">
        <v>31041</v>
      </c>
      <c r="X1070" s="3">
        <v>1480</v>
      </c>
      <c r="Y1070" s="4">
        <v>0.94669999999999999</v>
      </c>
      <c r="Z1070" s="4">
        <v>1.0900000000000001</v>
      </c>
      <c r="AA1070" s="5" t="s">
        <v>76</v>
      </c>
      <c r="AB1070" s="3">
        <v>393879</v>
      </c>
      <c r="AC1070" s="3">
        <v>1372381</v>
      </c>
      <c r="AD1070" s="2">
        <v>546.71517679999999</v>
      </c>
      <c r="AE1070" s="3">
        <v>147385072</v>
      </c>
      <c r="AF1070" s="3">
        <v>3242756</v>
      </c>
      <c r="AG1070" s="3">
        <v>114063</v>
      </c>
      <c r="AH1070" s="3">
        <v>3562339</v>
      </c>
      <c r="AI1070" s="4">
        <v>1.04</v>
      </c>
      <c r="AJ1070" s="3">
        <v>326622847</v>
      </c>
      <c r="AK1070" s="3">
        <v>55447</v>
      </c>
      <c r="AL1070" s="3">
        <v>0</v>
      </c>
      <c r="AM1070" s="3">
        <v>0</v>
      </c>
      <c r="AN1070" s="3">
        <v>105290</v>
      </c>
      <c r="AO1070" s="3">
        <v>0</v>
      </c>
      <c r="AP1070" s="3">
        <v>0</v>
      </c>
      <c r="AQ1070" s="3">
        <v>4866</v>
      </c>
      <c r="AR1070" s="3">
        <v>5177</v>
      </c>
      <c r="AS1070" s="3">
        <v>1338936</v>
      </c>
      <c r="AT1070" s="2">
        <v>258.37799999999999</v>
      </c>
      <c r="AU1070" s="2">
        <v>277.7</v>
      </c>
      <c r="AV1070" s="5" t="s">
        <v>1919</v>
      </c>
      <c r="AW1070" s="3">
        <v>1200464</v>
      </c>
      <c r="AX1070" s="3">
        <v>53703</v>
      </c>
      <c r="AY1070" s="3">
        <v>28421</v>
      </c>
      <c r="AZ1070" s="3">
        <v>2309</v>
      </c>
      <c r="BA1070" s="3">
        <f t="shared" si="415"/>
        <v>8221</v>
      </c>
      <c r="BB1070" s="3">
        <f t="shared" si="401"/>
        <v>4866</v>
      </c>
      <c r="BC1070" s="3">
        <f t="shared" si="402"/>
        <v>5177</v>
      </c>
      <c r="BD1070" s="3">
        <f t="shared" si="403"/>
        <v>8221</v>
      </c>
      <c r="BE1070" s="3">
        <f t="shared" si="404"/>
        <v>1338934.07</v>
      </c>
      <c r="BF1070" s="3">
        <f t="shared" si="416"/>
        <v>1296205.07</v>
      </c>
      <c r="BG1070" s="2">
        <f t="shared" si="405"/>
        <v>258.37882164968818</v>
      </c>
      <c r="BH1070" s="6">
        <f t="shared" si="406"/>
        <v>1.4999999999999999E-2</v>
      </c>
      <c r="BI1070" s="3">
        <f t="shared" si="417"/>
        <v>779291.44680541207</v>
      </c>
      <c r="BJ1070" s="3">
        <f t="shared" si="407"/>
        <v>132806714.32793972</v>
      </c>
      <c r="BK1070" s="3">
        <f t="shared" si="418"/>
        <v>193816132.67206028</v>
      </c>
      <c r="BL1070" s="3">
        <f t="shared" si="419"/>
        <v>1924232.8970303768</v>
      </c>
      <c r="BM1070" s="3">
        <f t="shared" si="408"/>
        <v>5103.0618320463054</v>
      </c>
      <c r="BN1070" s="3">
        <f t="shared" si="409"/>
        <v>28421</v>
      </c>
      <c r="BO1070" s="3">
        <f t="shared" si="420"/>
        <v>56873.442344574272</v>
      </c>
      <c r="BP1070" s="3">
        <f t="shared" si="421"/>
        <v>1895811.8970303771</v>
      </c>
      <c r="BQ1070" s="3">
        <f t="shared" si="410"/>
        <v>82552033.517075375</v>
      </c>
      <c r="BR1070" s="3">
        <f t="shared" si="422"/>
        <v>244070813.48292464</v>
      </c>
      <c r="BS1070" s="3">
        <f t="shared" si="423"/>
        <v>85234.237145397346</v>
      </c>
      <c r="BT1070" s="3">
        <f t="shared" si="411"/>
        <v>111.57556440012294</v>
      </c>
      <c r="BU1070" s="3">
        <f t="shared" si="412"/>
        <v>2309</v>
      </c>
      <c r="BV1070" s="3">
        <f t="shared" si="413"/>
        <v>2519.2192065490922</v>
      </c>
      <c r="BW1070" s="3">
        <f t="shared" si="424"/>
        <v>80406.01793884825</v>
      </c>
      <c r="BX1070" s="3">
        <f t="shared" si="414"/>
        <v>1976217.9149692254</v>
      </c>
      <c r="BY1070" s="3">
        <f t="shared" si="425"/>
        <v>0</v>
      </c>
    </row>
    <row r="1071" spans="1:77" x14ac:dyDescent="0.25">
      <c r="A1071">
        <v>129906</v>
      </c>
      <c r="B1071" t="s">
        <v>1120</v>
      </c>
      <c r="C1071" s="37">
        <v>42779.493055555555</v>
      </c>
      <c r="D1071" s="5" t="s">
        <v>75</v>
      </c>
      <c r="E1071" s="2">
        <v>3419.587</v>
      </c>
      <c r="F1071" s="2">
        <v>326.72800000000001</v>
      </c>
      <c r="G1071" s="2">
        <v>62.915999999999997</v>
      </c>
      <c r="H1071" s="2">
        <v>9.1080000000000005</v>
      </c>
      <c r="I1071" s="2">
        <v>0</v>
      </c>
      <c r="J1071" s="2">
        <v>0</v>
      </c>
      <c r="K1071" s="2">
        <v>0</v>
      </c>
      <c r="L1071" s="2">
        <v>280.07600000000002</v>
      </c>
      <c r="M1071" s="2">
        <v>190.54400000000001</v>
      </c>
      <c r="N1071" s="2">
        <v>3300.33</v>
      </c>
      <c r="O1071" s="2">
        <v>0</v>
      </c>
      <c r="P1071" s="2">
        <v>784.59199999999998</v>
      </c>
      <c r="Q1071" s="2">
        <v>0</v>
      </c>
      <c r="R1071" s="3">
        <v>280611</v>
      </c>
      <c r="S1071" s="3">
        <v>0</v>
      </c>
      <c r="T1071" s="3">
        <v>-15360</v>
      </c>
      <c r="U1071" s="3">
        <v>-594</v>
      </c>
      <c r="V1071" s="3">
        <v>0</v>
      </c>
      <c r="W1071" s="3">
        <v>414336</v>
      </c>
      <c r="X1071" s="3">
        <v>449022</v>
      </c>
      <c r="Y1071" s="4">
        <v>1</v>
      </c>
      <c r="Z1071" s="4">
        <v>1.1000000000000001</v>
      </c>
      <c r="AA1071" s="5" t="s">
        <v>75</v>
      </c>
      <c r="AB1071" s="3">
        <v>403924</v>
      </c>
      <c r="AC1071" s="3">
        <v>11272541</v>
      </c>
      <c r="AD1071" s="2">
        <v>4761.0804692000002</v>
      </c>
      <c r="AE1071" s="3">
        <v>468816260</v>
      </c>
      <c r="AF1071" s="3">
        <v>14467706</v>
      </c>
      <c r="AG1071" s="3">
        <v>1591448</v>
      </c>
      <c r="AH1071" s="3">
        <v>16927216</v>
      </c>
      <c r="AI1071" s="4">
        <v>1.17</v>
      </c>
      <c r="AJ1071" s="3">
        <v>1366835340</v>
      </c>
      <c r="AK1071" s="3">
        <v>1506808</v>
      </c>
      <c r="AL1071" s="3">
        <v>0</v>
      </c>
      <c r="AM1071" s="3">
        <v>0</v>
      </c>
      <c r="AN1071" s="3">
        <v>0</v>
      </c>
      <c r="AO1071" s="3">
        <v>0</v>
      </c>
      <c r="AP1071" s="3">
        <v>0</v>
      </c>
      <c r="AQ1071" s="3">
        <v>5140</v>
      </c>
      <c r="AR1071" s="3">
        <v>5505</v>
      </c>
      <c r="AS1071" s="3">
        <v>29245047</v>
      </c>
      <c r="AT1071" s="2">
        <v>5373.3540000000003</v>
      </c>
      <c r="AV1071" s="5" t="s">
        <v>1400</v>
      </c>
      <c r="BA1071" s="3">
        <f t="shared" si="415"/>
        <v>5723</v>
      </c>
      <c r="BB1071" s="3">
        <f t="shared" si="401"/>
        <v>5140</v>
      </c>
      <c r="BC1071" s="3">
        <f t="shared" si="402"/>
        <v>5505</v>
      </c>
      <c r="BD1071" s="3">
        <f t="shared" si="403"/>
        <v>5723</v>
      </c>
      <c r="BE1071" s="3">
        <f t="shared" si="404"/>
        <v>29245048.072640002</v>
      </c>
      <c r="BF1071" s="3">
        <f t="shared" si="416"/>
        <v>28565461.072640002</v>
      </c>
      <c r="BG1071" s="2">
        <f t="shared" si="405"/>
        <v>5373.2428093005792</v>
      </c>
      <c r="BH1071" s="6">
        <f t="shared" si="406"/>
        <v>1.4999999999999999E-2</v>
      </c>
      <c r="BI1071" s="3">
        <f t="shared" si="417"/>
        <v>11670974.229301853</v>
      </c>
      <c r="BJ1071" s="3">
        <f t="shared" si="407"/>
        <v>2761846803.9804978</v>
      </c>
      <c r="BK1071" s="3">
        <f t="shared" si="418"/>
        <v>0</v>
      </c>
      <c r="BL1071" s="3">
        <f t="shared" si="419"/>
        <v>0</v>
      </c>
      <c r="BM1071" s="3">
        <f t="shared" si="408"/>
        <v>0</v>
      </c>
      <c r="BN1071" s="3">
        <f t="shared" si="409"/>
        <v>0</v>
      </c>
      <c r="BO1071" s="3">
        <f t="shared" si="420"/>
        <v>0</v>
      </c>
      <c r="BP1071" s="3">
        <f t="shared" si="421"/>
        <v>0</v>
      </c>
      <c r="BQ1071" s="3">
        <f t="shared" si="410"/>
        <v>1716751077.5715351</v>
      </c>
      <c r="BR1071" s="3">
        <f t="shared" si="422"/>
        <v>0</v>
      </c>
      <c r="BS1071" s="3">
        <f t="shared" si="423"/>
        <v>0</v>
      </c>
      <c r="BT1071" s="3">
        <f t="shared" si="411"/>
        <v>0</v>
      </c>
      <c r="BU1071" s="3">
        <f t="shared" si="412"/>
        <v>0</v>
      </c>
      <c r="BV1071" s="3">
        <f t="shared" si="413"/>
        <v>0</v>
      </c>
      <c r="BW1071" s="3">
        <f t="shared" si="424"/>
        <v>0</v>
      </c>
      <c r="BX1071" s="3">
        <f t="shared" si="414"/>
        <v>0</v>
      </c>
      <c r="BY1071" s="3">
        <f t="shared" si="425"/>
        <v>15576694.672640001</v>
      </c>
    </row>
    <row r="1072" spans="1:77" x14ac:dyDescent="0.25">
      <c r="A1072">
        <v>57804</v>
      </c>
      <c r="B1072" t="s">
        <v>1121</v>
      </c>
      <c r="C1072" s="37">
        <v>42776.52847222222</v>
      </c>
      <c r="D1072" s="5" t="s">
        <v>76</v>
      </c>
      <c r="E1072" s="2">
        <v>4787.92</v>
      </c>
      <c r="F1072" s="2">
        <v>12.69</v>
      </c>
      <c r="G1072" s="2">
        <v>380.77</v>
      </c>
      <c r="H1072" s="2">
        <v>0</v>
      </c>
      <c r="I1072" s="2">
        <v>0</v>
      </c>
      <c r="J1072" s="2">
        <v>0</v>
      </c>
      <c r="K1072" s="2">
        <v>0</v>
      </c>
      <c r="L1072" s="2">
        <v>124.32</v>
      </c>
      <c r="M1072" s="2">
        <v>0</v>
      </c>
      <c r="N1072" s="2">
        <v>4018.17</v>
      </c>
      <c r="O1072" s="2">
        <v>0</v>
      </c>
      <c r="P1072" s="2">
        <v>794.54</v>
      </c>
      <c r="Q1072" s="2">
        <v>0</v>
      </c>
      <c r="R1072" s="3">
        <v>486442</v>
      </c>
      <c r="S1072" s="3">
        <v>0</v>
      </c>
      <c r="T1072" s="3">
        <v>0</v>
      </c>
      <c r="U1072" s="3">
        <v>0</v>
      </c>
      <c r="V1072" s="3">
        <v>0</v>
      </c>
      <c r="W1072" s="3">
        <v>882415</v>
      </c>
      <c r="X1072" s="3">
        <v>513670</v>
      </c>
      <c r="Y1072" s="4">
        <v>0</v>
      </c>
      <c r="Z1072" s="4">
        <v>1</v>
      </c>
      <c r="AA1072" s="5" t="s">
        <v>75</v>
      </c>
      <c r="AB1072" s="3">
        <v>0</v>
      </c>
      <c r="AC1072" s="3">
        <v>0</v>
      </c>
      <c r="AD1072" s="2">
        <v>0</v>
      </c>
      <c r="AE1072" s="3">
        <v>0</v>
      </c>
      <c r="AF1072" s="3">
        <v>0</v>
      </c>
      <c r="AG1072" s="3">
        <v>0</v>
      </c>
      <c r="AH1072" s="3">
        <v>0</v>
      </c>
      <c r="AI1072" s="4">
        <v>0</v>
      </c>
      <c r="AJ1072" s="3">
        <v>0</v>
      </c>
      <c r="AK1072" s="3">
        <v>1613071</v>
      </c>
      <c r="AL1072" s="3">
        <v>0</v>
      </c>
      <c r="AM1072" s="3">
        <v>0</v>
      </c>
      <c r="AN1072" s="3">
        <v>0</v>
      </c>
      <c r="AO1072" s="3">
        <v>0</v>
      </c>
      <c r="AP1072" s="3">
        <v>0</v>
      </c>
      <c r="AQ1072" s="3">
        <v>5050</v>
      </c>
      <c r="AR1072" s="3">
        <v>5334</v>
      </c>
      <c r="AS1072" s="3">
        <v>41906845</v>
      </c>
      <c r="AT1072" s="2">
        <v>7813.8440000000001</v>
      </c>
      <c r="AV1072" s="5" t="s">
        <v>2031</v>
      </c>
      <c r="AX1072" s="3">
        <v>0</v>
      </c>
      <c r="AZ1072" s="3">
        <v>0</v>
      </c>
      <c r="BA1072" s="3">
        <f t="shared" si="415"/>
        <v>6465</v>
      </c>
      <c r="BB1072" s="3">
        <f t="shared" si="401"/>
        <v>5050</v>
      </c>
      <c r="BC1072" s="3">
        <f t="shared" si="402"/>
        <v>5335</v>
      </c>
      <c r="BD1072" s="3">
        <f t="shared" si="403"/>
        <v>6465</v>
      </c>
      <c r="BE1072" s="3">
        <f t="shared" si="404"/>
        <v>41906844.305</v>
      </c>
      <c r="BF1072" s="3">
        <f t="shared" si="416"/>
        <v>40537987.305</v>
      </c>
      <c r="BG1072" s="2">
        <f t="shared" si="405"/>
        <v>7812.9111539232799</v>
      </c>
      <c r="BH1072" s="6">
        <f t="shared" si="406"/>
        <v>1.4999999999999999E-2</v>
      </c>
      <c r="BI1072" s="3">
        <f t="shared" si="417"/>
        <v>0</v>
      </c>
      <c r="BJ1072" s="3">
        <f t="shared" si="407"/>
        <v>4015836333.1165657</v>
      </c>
      <c r="BK1072" s="3">
        <f t="shared" si="418"/>
        <v>0</v>
      </c>
      <c r="BL1072" s="3">
        <f t="shared" si="419"/>
        <v>0</v>
      </c>
      <c r="BM1072" s="3">
        <f t="shared" si="408"/>
        <v>0</v>
      </c>
      <c r="BN1072" s="3">
        <f t="shared" si="409"/>
        <v>0</v>
      </c>
      <c r="BO1072" s="3">
        <f t="shared" si="420"/>
        <v>0</v>
      </c>
      <c r="BP1072" s="3">
        <f t="shared" si="421"/>
        <v>0</v>
      </c>
      <c r="BQ1072" s="3">
        <f t="shared" si="410"/>
        <v>2496225113.6784878</v>
      </c>
      <c r="BR1072" s="3">
        <f t="shared" si="422"/>
        <v>0</v>
      </c>
      <c r="BS1072" s="3">
        <f t="shared" si="423"/>
        <v>0</v>
      </c>
      <c r="BT1072" s="3">
        <f t="shared" si="411"/>
        <v>0</v>
      </c>
      <c r="BU1072" s="3">
        <f t="shared" si="412"/>
        <v>0</v>
      </c>
      <c r="BV1072" s="3">
        <f t="shared" si="413"/>
        <v>0</v>
      </c>
      <c r="BW1072" s="3">
        <f t="shared" si="424"/>
        <v>0</v>
      </c>
      <c r="BX1072" s="3">
        <f t="shared" si="414"/>
        <v>0</v>
      </c>
      <c r="BY1072" s="3">
        <f t="shared" si="425"/>
        <v>41906844.305</v>
      </c>
    </row>
    <row r="1073" spans="1:77" x14ac:dyDescent="0.25">
      <c r="A1073">
        <v>19907</v>
      </c>
      <c r="B1073" t="s">
        <v>1122</v>
      </c>
      <c r="C1073" s="37">
        <v>42779.493055555555</v>
      </c>
      <c r="D1073" s="5" t="s">
        <v>75</v>
      </c>
      <c r="E1073" s="2">
        <v>6133.3959999999997</v>
      </c>
      <c r="F1073" s="2">
        <v>389.96499999999997</v>
      </c>
      <c r="G1073" s="2">
        <v>380</v>
      </c>
      <c r="H1073" s="2">
        <v>0</v>
      </c>
      <c r="I1073" s="2">
        <v>0</v>
      </c>
      <c r="J1073" s="2">
        <v>0</v>
      </c>
      <c r="K1073" s="2">
        <v>0</v>
      </c>
      <c r="L1073" s="2">
        <v>568.37800000000004</v>
      </c>
      <c r="M1073" s="2">
        <v>341.26499999999999</v>
      </c>
      <c r="N1073" s="2">
        <v>5350</v>
      </c>
      <c r="O1073" s="2">
        <v>1.5109999999999999</v>
      </c>
      <c r="P1073" s="2">
        <v>420</v>
      </c>
      <c r="Q1073" s="2">
        <v>0</v>
      </c>
      <c r="R1073" s="3">
        <v>515733</v>
      </c>
      <c r="S1073" s="3">
        <v>0</v>
      </c>
      <c r="T1073" s="3">
        <v>-20738</v>
      </c>
      <c r="U1073" s="3">
        <v>-802</v>
      </c>
      <c r="V1073" s="3">
        <v>70137</v>
      </c>
      <c r="W1073" s="3">
        <v>51360</v>
      </c>
      <c r="X1073" s="3">
        <v>225078</v>
      </c>
      <c r="Y1073" s="4">
        <v>1</v>
      </c>
      <c r="Z1073" s="4">
        <v>1.06</v>
      </c>
      <c r="AA1073" s="5" t="s">
        <v>75</v>
      </c>
      <c r="AB1073" s="3">
        <v>1750768</v>
      </c>
      <c r="AC1073" s="3">
        <v>14527948</v>
      </c>
      <c r="AD1073" s="2">
        <v>6387.8992767</v>
      </c>
      <c r="AE1073" s="3">
        <v>892806398</v>
      </c>
      <c r="AF1073" s="3">
        <v>19955026</v>
      </c>
      <c r="AG1073" s="3">
        <v>2195052</v>
      </c>
      <c r="AH1073" s="3">
        <v>23347380</v>
      </c>
      <c r="AI1073" s="4">
        <v>1.17</v>
      </c>
      <c r="AJ1073" s="3">
        <v>1845468946</v>
      </c>
      <c r="AK1073" s="3">
        <v>2480668</v>
      </c>
      <c r="AL1073" s="3">
        <v>0</v>
      </c>
      <c r="AM1073" s="3">
        <v>0</v>
      </c>
      <c r="AN1073" s="3">
        <v>0</v>
      </c>
      <c r="AO1073" s="3">
        <v>0</v>
      </c>
      <c r="AP1073" s="3">
        <v>0</v>
      </c>
      <c r="AQ1073" s="3">
        <v>5140</v>
      </c>
      <c r="AR1073" s="3">
        <v>5359</v>
      </c>
      <c r="AS1073" s="3">
        <v>48124643</v>
      </c>
      <c r="AT1073" s="2">
        <v>9054.1260000000002</v>
      </c>
      <c r="AV1073" s="5" t="s">
        <v>1276</v>
      </c>
      <c r="BA1073" s="3">
        <f t="shared" si="415"/>
        <v>5359</v>
      </c>
      <c r="BB1073" s="3">
        <f t="shared" si="401"/>
        <v>5140</v>
      </c>
      <c r="BC1073" s="3">
        <f t="shared" si="402"/>
        <v>5359</v>
      </c>
      <c r="BD1073" s="3">
        <f t="shared" si="403"/>
        <v>5359</v>
      </c>
      <c r="BE1073" s="3">
        <f t="shared" si="404"/>
        <v>48124643.044990003</v>
      </c>
      <c r="BF1073" s="3">
        <f t="shared" si="416"/>
        <v>47508151.044990003</v>
      </c>
      <c r="BG1073" s="2">
        <f t="shared" si="405"/>
        <v>9053.9729489093588</v>
      </c>
      <c r="BH1073" s="6">
        <f t="shared" si="406"/>
        <v>1.4999999999999999E-2</v>
      </c>
      <c r="BI1073" s="3">
        <f t="shared" si="417"/>
        <v>20592183.953783214</v>
      </c>
      <c r="BJ1073" s="3">
        <f t="shared" si="407"/>
        <v>4653742095.7394104</v>
      </c>
      <c r="BK1073" s="3">
        <f t="shared" si="418"/>
        <v>0</v>
      </c>
      <c r="BL1073" s="3">
        <f t="shared" si="419"/>
        <v>0</v>
      </c>
      <c r="BM1073" s="3">
        <f t="shared" si="408"/>
        <v>0</v>
      </c>
      <c r="BN1073" s="3">
        <f t="shared" si="409"/>
        <v>0</v>
      </c>
      <c r="BO1073" s="3">
        <f t="shared" si="420"/>
        <v>0</v>
      </c>
      <c r="BP1073" s="3">
        <f t="shared" si="421"/>
        <v>0</v>
      </c>
      <c r="BQ1073" s="3">
        <f t="shared" si="410"/>
        <v>2892744357.1765404</v>
      </c>
      <c r="BR1073" s="3">
        <f t="shared" si="422"/>
        <v>0</v>
      </c>
      <c r="BS1073" s="3">
        <f t="shared" si="423"/>
        <v>0</v>
      </c>
      <c r="BT1073" s="3">
        <f t="shared" si="411"/>
        <v>0</v>
      </c>
      <c r="BU1073" s="3">
        <f t="shared" si="412"/>
        <v>0</v>
      </c>
      <c r="BV1073" s="3">
        <f t="shared" si="413"/>
        <v>0</v>
      </c>
      <c r="BW1073" s="3">
        <f t="shared" si="424"/>
        <v>0</v>
      </c>
      <c r="BX1073" s="3">
        <f t="shared" si="414"/>
        <v>0</v>
      </c>
      <c r="BY1073" s="3">
        <f t="shared" si="425"/>
        <v>29669953.584990002</v>
      </c>
    </row>
    <row r="1074" spans="1:77" x14ac:dyDescent="0.25">
      <c r="A1074">
        <v>84906</v>
      </c>
      <c r="B1074" t="s">
        <v>1123</v>
      </c>
      <c r="C1074" s="37">
        <v>42779.493055555555</v>
      </c>
      <c r="D1074" s="5" t="s">
        <v>75</v>
      </c>
      <c r="E1074" s="2">
        <v>6888.7950000000001</v>
      </c>
      <c r="F1074" s="2">
        <v>423.79</v>
      </c>
      <c r="G1074" s="2">
        <v>282.303</v>
      </c>
      <c r="H1074" s="2">
        <v>0</v>
      </c>
      <c r="I1074" s="2">
        <v>0</v>
      </c>
      <c r="J1074" s="2">
        <v>0.14499999999999999</v>
      </c>
      <c r="K1074" s="2">
        <v>0</v>
      </c>
      <c r="L1074" s="2">
        <v>493.41899999999998</v>
      </c>
      <c r="M1074" s="2">
        <v>356.96600000000001</v>
      </c>
      <c r="N1074" s="2">
        <v>6068.4049999999997</v>
      </c>
      <c r="O1074" s="2">
        <v>3.7050000000000001</v>
      </c>
      <c r="P1074" s="2">
        <v>478.25900000000001</v>
      </c>
      <c r="Q1074" s="2">
        <v>0</v>
      </c>
      <c r="R1074" s="3">
        <v>602980</v>
      </c>
      <c r="S1074" s="3">
        <v>0</v>
      </c>
      <c r="T1074" s="3">
        <v>-61173</v>
      </c>
      <c r="U1074" s="3">
        <v>-2364</v>
      </c>
      <c r="V1074" s="3">
        <v>0</v>
      </c>
      <c r="W1074" s="3">
        <v>216099</v>
      </c>
      <c r="X1074" s="3">
        <v>271986</v>
      </c>
      <c r="Y1074" s="4">
        <v>1</v>
      </c>
      <c r="Z1074" s="4">
        <v>1.1499999999999999</v>
      </c>
      <c r="AA1074" s="5" t="s">
        <v>75</v>
      </c>
      <c r="AB1074" s="3">
        <v>16233974</v>
      </c>
      <c r="AC1074" s="3">
        <v>28770039</v>
      </c>
      <c r="AD1074" s="2">
        <v>12204.9022386</v>
      </c>
      <c r="AE1074" s="3">
        <v>4044908493</v>
      </c>
      <c r="AF1074" s="3">
        <v>43867463</v>
      </c>
      <c r="AG1074" s="3">
        <v>4825421</v>
      </c>
      <c r="AH1074" s="3">
        <v>51324932</v>
      </c>
      <c r="AI1074" s="4">
        <v>1.17</v>
      </c>
      <c r="AJ1074" s="3">
        <v>5443899981</v>
      </c>
      <c r="AK1074" s="3">
        <v>2278296</v>
      </c>
      <c r="AL1074" s="3">
        <v>0</v>
      </c>
      <c r="AM1074" s="3">
        <v>0</v>
      </c>
      <c r="AN1074" s="3">
        <v>634428</v>
      </c>
      <c r="AO1074" s="3">
        <v>0</v>
      </c>
      <c r="AP1074" s="3">
        <v>0</v>
      </c>
      <c r="AQ1074" s="3">
        <v>5140</v>
      </c>
      <c r="AR1074" s="3">
        <v>5687</v>
      </c>
      <c r="AS1074" s="3">
        <v>55366397</v>
      </c>
      <c r="AT1074" s="2">
        <v>10113.716</v>
      </c>
      <c r="AU1074" s="2">
        <v>10990.540999999999</v>
      </c>
      <c r="AV1074" s="5" t="s">
        <v>1319</v>
      </c>
      <c r="AW1074" s="3">
        <v>0</v>
      </c>
      <c r="AX1074" s="3">
        <v>1747726</v>
      </c>
      <c r="AY1074" s="3">
        <v>0</v>
      </c>
      <c r="AZ1074" s="3">
        <v>73772</v>
      </c>
      <c r="BA1074" s="3">
        <f t="shared" si="415"/>
        <v>5687</v>
      </c>
      <c r="BB1074" s="3">
        <f t="shared" si="401"/>
        <v>5140</v>
      </c>
      <c r="BC1074" s="3">
        <f t="shared" si="402"/>
        <v>5687</v>
      </c>
      <c r="BD1074" s="3">
        <f t="shared" si="403"/>
        <v>5687</v>
      </c>
      <c r="BE1074" s="3">
        <f t="shared" si="404"/>
        <v>55366394.443840005</v>
      </c>
      <c r="BF1074" s="3">
        <f t="shared" si="416"/>
        <v>54608488.443840005</v>
      </c>
      <c r="BG1074" s="2">
        <f t="shared" si="405"/>
        <v>10113.278088353869</v>
      </c>
      <c r="BH1074" s="6">
        <f t="shared" si="406"/>
        <v>1.4999999999999999E-2</v>
      </c>
      <c r="BI1074" s="3">
        <f t="shared" si="417"/>
        <v>35013120.978453457</v>
      </c>
      <c r="BJ1074" s="3">
        <f t="shared" si="407"/>
        <v>5198224937.4138889</v>
      </c>
      <c r="BK1074" s="3">
        <f t="shared" si="418"/>
        <v>245675043.58611107</v>
      </c>
      <c r="BL1074" s="3">
        <f t="shared" si="419"/>
        <v>1979672.8305352593</v>
      </c>
      <c r="BM1074" s="3">
        <f t="shared" si="408"/>
        <v>4141.860809473972</v>
      </c>
      <c r="BN1074" s="3">
        <f t="shared" si="409"/>
        <v>0</v>
      </c>
      <c r="BO1074" s="3">
        <f t="shared" si="420"/>
        <v>24470.755743637877</v>
      </c>
      <c r="BP1074" s="3">
        <f t="shared" si="421"/>
        <v>1979672.8305352596</v>
      </c>
      <c r="BQ1074" s="3">
        <f t="shared" si="410"/>
        <v>3231192349.2290611</v>
      </c>
      <c r="BR1074" s="3">
        <f t="shared" si="422"/>
        <v>2212707631.7709389</v>
      </c>
      <c r="BS1074" s="3">
        <f t="shared" si="423"/>
        <v>1961322.9321759935</v>
      </c>
      <c r="BT1074" s="3">
        <f t="shared" si="411"/>
        <v>283.2017514797908</v>
      </c>
      <c r="BU1074" s="3">
        <f t="shared" si="412"/>
        <v>73772</v>
      </c>
      <c r="BV1074" s="3">
        <f t="shared" si="413"/>
        <v>24243.932465698177</v>
      </c>
      <c r="BW1074" s="3">
        <f t="shared" si="424"/>
        <v>1863306.9997102951</v>
      </c>
      <c r="BX1074" s="3">
        <f t="shared" si="414"/>
        <v>3842979.8302455544</v>
      </c>
      <c r="BY1074" s="3">
        <f t="shared" si="425"/>
        <v>927394.63384000212</v>
      </c>
    </row>
    <row r="1075" spans="1:77" x14ac:dyDescent="0.25">
      <c r="A1075">
        <v>221801</v>
      </c>
      <c r="B1075" t="s">
        <v>1124</v>
      </c>
      <c r="C1075" s="37">
        <v>42776.52847222222</v>
      </c>
      <c r="D1075" s="5" t="s">
        <v>76</v>
      </c>
      <c r="E1075" s="2">
        <v>12476.333000000001</v>
      </c>
      <c r="F1075" s="2">
        <v>730.39200000000005</v>
      </c>
      <c r="G1075" s="2">
        <v>336.75</v>
      </c>
      <c r="H1075" s="2">
        <v>0</v>
      </c>
      <c r="I1075" s="2">
        <v>0</v>
      </c>
      <c r="J1075" s="2">
        <v>0</v>
      </c>
      <c r="K1075" s="2">
        <v>0</v>
      </c>
      <c r="L1075" s="2">
        <v>69.484999999999999</v>
      </c>
      <c r="M1075" s="2">
        <v>0</v>
      </c>
      <c r="N1075" s="2">
        <v>2276.17</v>
      </c>
      <c r="O1075" s="2">
        <v>0</v>
      </c>
      <c r="P1075" s="2">
        <v>1324.9829999999999</v>
      </c>
      <c r="Q1075" s="2">
        <v>0</v>
      </c>
      <c r="R1075" s="3">
        <v>630574</v>
      </c>
      <c r="S1075" s="3">
        <v>0</v>
      </c>
      <c r="T1075" s="3">
        <v>0</v>
      </c>
      <c r="U1075" s="3">
        <v>0</v>
      </c>
      <c r="V1075" s="3">
        <v>21978</v>
      </c>
      <c r="W1075" s="3">
        <v>36966</v>
      </c>
      <c r="X1075" s="3">
        <v>856602</v>
      </c>
      <c r="Y1075" s="4">
        <v>0</v>
      </c>
      <c r="Z1075" s="4">
        <v>1</v>
      </c>
      <c r="AA1075" s="5" t="s">
        <v>75</v>
      </c>
      <c r="AB1075" s="3">
        <v>0</v>
      </c>
      <c r="AC1075" s="3">
        <v>0</v>
      </c>
      <c r="AD1075" s="2">
        <v>0</v>
      </c>
      <c r="AE1075" s="3">
        <v>0</v>
      </c>
      <c r="AF1075" s="3">
        <v>0</v>
      </c>
      <c r="AG1075" s="3">
        <v>0</v>
      </c>
      <c r="AH1075" s="3">
        <v>0</v>
      </c>
      <c r="AI1075" s="4">
        <v>0</v>
      </c>
      <c r="AJ1075" s="3">
        <v>0</v>
      </c>
      <c r="AK1075" s="3">
        <v>4892522</v>
      </c>
      <c r="AL1075" s="3">
        <v>0</v>
      </c>
      <c r="AM1075" s="3">
        <v>0</v>
      </c>
      <c r="AN1075" s="3">
        <v>0</v>
      </c>
      <c r="AO1075" s="3">
        <v>0</v>
      </c>
      <c r="AP1075" s="3">
        <v>0</v>
      </c>
      <c r="AQ1075" s="3">
        <v>5050</v>
      </c>
      <c r="AR1075" s="3">
        <v>5334</v>
      </c>
      <c r="AS1075" s="3">
        <v>92871931</v>
      </c>
      <c r="AT1075" s="2">
        <v>17768.494999999999</v>
      </c>
      <c r="AV1075" s="5" t="s">
        <v>2031</v>
      </c>
      <c r="AX1075" s="3">
        <v>0</v>
      </c>
      <c r="AZ1075" s="3">
        <v>0</v>
      </c>
      <c r="BA1075" s="3">
        <f t="shared" si="415"/>
        <v>6465</v>
      </c>
      <c r="BB1075" s="3">
        <f t="shared" si="401"/>
        <v>5050</v>
      </c>
      <c r="BC1075" s="3">
        <f t="shared" si="402"/>
        <v>5335</v>
      </c>
      <c r="BD1075" s="3">
        <f t="shared" si="403"/>
        <v>6465</v>
      </c>
      <c r="BE1075" s="3">
        <f t="shared" si="404"/>
        <v>92871929.778249994</v>
      </c>
      <c r="BF1075" s="3">
        <f t="shared" si="416"/>
        <v>92182411.778249994</v>
      </c>
      <c r="BG1075" s="2">
        <f t="shared" si="405"/>
        <v>17766.372754500473</v>
      </c>
      <c r="BH1075" s="6">
        <f t="shared" si="406"/>
        <v>1.4999999999999999E-2</v>
      </c>
      <c r="BI1075" s="3">
        <f t="shared" si="417"/>
        <v>0</v>
      </c>
      <c r="BJ1075" s="3">
        <f t="shared" si="407"/>
        <v>9131915595.8132439</v>
      </c>
      <c r="BK1075" s="3">
        <f t="shared" si="418"/>
        <v>0</v>
      </c>
      <c r="BL1075" s="3">
        <f t="shared" si="419"/>
        <v>0</v>
      </c>
      <c r="BM1075" s="3">
        <f t="shared" si="408"/>
        <v>0</v>
      </c>
      <c r="BN1075" s="3">
        <f t="shared" si="409"/>
        <v>0</v>
      </c>
      <c r="BO1075" s="3">
        <f t="shared" si="420"/>
        <v>0</v>
      </c>
      <c r="BP1075" s="3">
        <f t="shared" si="421"/>
        <v>0</v>
      </c>
      <c r="BQ1075" s="3">
        <f t="shared" si="410"/>
        <v>5676356095.0629015</v>
      </c>
      <c r="BR1075" s="3">
        <f t="shared" si="422"/>
        <v>0</v>
      </c>
      <c r="BS1075" s="3">
        <f t="shared" si="423"/>
        <v>0</v>
      </c>
      <c r="BT1075" s="3">
        <f t="shared" si="411"/>
        <v>0</v>
      </c>
      <c r="BU1075" s="3">
        <f t="shared" si="412"/>
        <v>0</v>
      </c>
      <c r="BV1075" s="3">
        <f t="shared" si="413"/>
        <v>0</v>
      </c>
      <c r="BW1075" s="3">
        <f t="shared" si="424"/>
        <v>0</v>
      </c>
      <c r="BX1075" s="3">
        <f t="shared" si="414"/>
        <v>0</v>
      </c>
      <c r="BY1075" s="3">
        <f t="shared" si="425"/>
        <v>92871929.778249994</v>
      </c>
    </row>
    <row r="1076" spans="1:77" x14ac:dyDescent="0.25">
      <c r="A1076">
        <v>61802</v>
      </c>
      <c r="B1076" t="s">
        <v>1125</v>
      </c>
      <c r="C1076" s="37">
        <v>42776.52847222222</v>
      </c>
      <c r="D1076" s="5" t="s">
        <v>76</v>
      </c>
      <c r="E1076" s="2">
        <v>304.73</v>
      </c>
      <c r="F1076" s="2">
        <v>57.494</v>
      </c>
      <c r="G1076" s="2">
        <v>2.3860000000000001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310.17</v>
      </c>
      <c r="O1076" s="2">
        <v>0</v>
      </c>
      <c r="P1076" s="2">
        <v>93.772000000000006</v>
      </c>
      <c r="Q1076" s="2">
        <v>0</v>
      </c>
      <c r="R1076" s="3">
        <v>40292</v>
      </c>
      <c r="S1076" s="3">
        <v>0</v>
      </c>
      <c r="T1076" s="3">
        <v>0</v>
      </c>
      <c r="U1076" s="3">
        <v>0</v>
      </c>
      <c r="V1076" s="3">
        <v>0</v>
      </c>
      <c r="W1076" s="3">
        <v>48346</v>
      </c>
      <c r="X1076" s="3">
        <v>60624</v>
      </c>
      <c r="Y1076" s="4">
        <v>0</v>
      </c>
      <c r="Z1076" s="4">
        <v>1</v>
      </c>
      <c r="AA1076" s="5" t="s">
        <v>75</v>
      </c>
      <c r="AB1076" s="3">
        <v>0</v>
      </c>
      <c r="AC1076" s="3">
        <v>0</v>
      </c>
      <c r="AD1076" s="2">
        <v>0</v>
      </c>
      <c r="AE1076" s="3">
        <v>0</v>
      </c>
      <c r="AF1076" s="3">
        <v>0</v>
      </c>
      <c r="AG1076" s="3">
        <v>0</v>
      </c>
      <c r="AH1076" s="3">
        <v>0</v>
      </c>
      <c r="AI1076" s="4">
        <v>0</v>
      </c>
      <c r="AJ1076" s="3">
        <v>0</v>
      </c>
      <c r="AK1076" s="3">
        <v>141671</v>
      </c>
      <c r="AL1076" s="3">
        <v>0</v>
      </c>
      <c r="AM1076" s="3">
        <v>0</v>
      </c>
      <c r="AN1076" s="3">
        <v>0</v>
      </c>
      <c r="AO1076" s="3">
        <v>0</v>
      </c>
      <c r="AP1076" s="3">
        <v>0</v>
      </c>
      <c r="AQ1076" s="3">
        <v>5050</v>
      </c>
      <c r="AR1076" s="3">
        <v>5334</v>
      </c>
      <c r="AS1076" s="3">
        <v>2909058</v>
      </c>
      <c r="AT1076" s="2">
        <v>543.64599999999996</v>
      </c>
      <c r="AV1076" s="5" t="s">
        <v>2031</v>
      </c>
      <c r="AX1076" s="3">
        <v>0</v>
      </c>
      <c r="AZ1076" s="3">
        <v>0</v>
      </c>
      <c r="BA1076" s="3">
        <f t="shared" si="415"/>
        <v>6465</v>
      </c>
      <c r="BB1076" s="3">
        <f t="shared" si="401"/>
        <v>5050</v>
      </c>
      <c r="BC1076" s="3">
        <f t="shared" si="402"/>
        <v>5335</v>
      </c>
      <c r="BD1076" s="3">
        <f t="shared" si="403"/>
        <v>6465</v>
      </c>
      <c r="BE1076" s="3">
        <f t="shared" si="404"/>
        <v>2909057.6070000003</v>
      </c>
      <c r="BF1076" s="3">
        <f t="shared" si="416"/>
        <v>2820419.6070000003</v>
      </c>
      <c r="BG1076" s="2">
        <f t="shared" si="405"/>
        <v>543.58120052882612</v>
      </c>
      <c r="BH1076" s="6">
        <f t="shared" si="406"/>
        <v>1.4999999999999999E-2</v>
      </c>
      <c r="BI1076" s="3">
        <f t="shared" si="417"/>
        <v>0</v>
      </c>
      <c r="BJ1076" s="3">
        <f t="shared" si="407"/>
        <v>279400737.07181662</v>
      </c>
      <c r="BK1076" s="3">
        <f t="shared" si="418"/>
        <v>0</v>
      </c>
      <c r="BL1076" s="3">
        <f t="shared" si="419"/>
        <v>0</v>
      </c>
      <c r="BM1076" s="3">
        <f t="shared" si="408"/>
        <v>0</v>
      </c>
      <c r="BN1076" s="3">
        <f t="shared" si="409"/>
        <v>0</v>
      </c>
      <c r="BO1076" s="3">
        <f t="shared" si="420"/>
        <v>0</v>
      </c>
      <c r="BP1076" s="3">
        <f t="shared" si="421"/>
        <v>0</v>
      </c>
      <c r="BQ1076" s="3">
        <f t="shared" si="410"/>
        <v>173674193.56895995</v>
      </c>
      <c r="BR1076" s="3">
        <f t="shared" si="422"/>
        <v>0</v>
      </c>
      <c r="BS1076" s="3">
        <f t="shared" si="423"/>
        <v>0</v>
      </c>
      <c r="BT1076" s="3">
        <f t="shared" si="411"/>
        <v>0</v>
      </c>
      <c r="BU1076" s="3">
        <f t="shared" si="412"/>
        <v>0</v>
      </c>
      <c r="BV1076" s="3">
        <f t="shared" si="413"/>
        <v>0</v>
      </c>
      <c r="BW1076" s="3">
        <f t="shared" si="424"/>
        <v>0</v>
      </c>
      <c r="BX1076" s="3">
        <f t="shared" si="414"/>
        <v>0</v>
      </c>
      <c r="BY1076" s="3">
        <f t="shared" si="425"/>
        <v>2909057.6070000003</v>
      </c>
    </row>
    <row r="1077" spans="1:77" x14ac:dyDescent="0.25">
      <c r="A1077">
        <v>220814</v>
      </c>
      <c r="B1077" t="s">
        <v>1129</v>
      </c>
      <c r="C1077" s="37">
        <v>42776.52847222222</v>
      </c>
      <c r="D1077" s="5" t="s">
        <v>76</v>
      </c>
      <c r="E1077" s="2">
        <v>324.44499999999999</v>
      </c>
      <c r="F1077" s="2">
        <v>10.291</v>
      </c>
      <c r="G1077" s="2">
        <v>2.1019999999999999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16.388999999999999</v>
      </c>
      <c r="N1077" s="2">
        <v>0</v>
      </c>
      <c r="O1077" s="2">
        <v>0</v>
      </c>
      <c r="P1077" s="2">
        <v>21.233000000000001</v>
      </c>
      <c r="Q1077" s="2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13727</v>
      </c>
      <c r="Y1077" s="4">
        <v>0</v>
      </c>
      <c r="Z1077" s="4">
        <v>1</v>
      </c>
      <c r="AA1077" s="5" t="s">
        <v>75</v>
      </c>
      <c r="AB1077" s="3">
        <v>0</v>
      </c>
      <c r="AC1077" s="3">
        <v>0</v>
      </c>
      <c r="AD1077" s="2">
        <v>0</v>
      </c>
      <c r="AE1077" s="3">
        <v>0</v>
      </c>
      <c r="AF1077" s="3">
        <v>0</v>
      </c>
      <c r="AG1077" s="3">
        <v>0</v>
      </c>
      <c r="AH1077" s="3">
        <v>0</v>
      </c>
      <c r="AI1077" s="4">
        <v>0</v>
      </c>
      <c r="AJ1077" s="3">
        <v>0</v>
      </c>
      <c r="AK1077" s="3">
        <v>123026</v>
      </c>
      <c r="AL1077" s="3">
        <v>0</v>
      </c>
      <c r="AM1077" s="3">
        <v>0</v>
      </c>
      <c r="AN1077" s="3">
        <v>0</v>
      </c>
      <c r="AO1077" s="3">
        <v>0</v>
      </c>
      <c r="AP1077" s="3">
        <v>0</v>
      </c>
      <c r="AQ1077" s="3">
        <v>5050</v>
      </c>
      <c r="AR1077" s="3">
        <v>5334</v>
      </c>
      <c r="AS1077" s="3">
        <v>2205457</v>
      </c>
      <c r="AT1077" s="2">
        <v>425.11</v>
      </c>
      <c r="AV1077" s="5" t="s">
        <v>2031</v>
      </c>
      <c r="AX1077" s="3">
        <v>0</v>
      </c>
      <c r="AZ1077" s="3">
        <v>0</v>
      </c>
      <c r="BA1077" s="3">
        <f t="shared" si="415"/>
        <v>6465</v>
      </c>
      <c r="BB1077" s="3">
        <f t="shared" si="401"/>
        <v>5050</v>
      </c>
      <c r="BC1077" s="3">
        <f t="shared" si="402"/>
        <v>5335</v>
      </c>
      <c r="BD1077" s="3">
        <f t="shared" si="403"/>
        <v>6465</v>
      </c>
      <c r="BE1077" s="3">
        <f t="shared" si="404"/>
        <v>2205458.3336999998</v>
      </c>
      <c r="BF1077" s="3">
        <f t="shared" si="416"/>
        <v>2205458.3336999998</v>
      </c>
      <c r="BG1077" s="2">
        <f t="shared" si="405"/>
        <v>425.05933718994675</v>
      </c>
      <c r="BH1077" s="6">
        <f t="shared" si="406"/>
        <v>1.4999999999999999E-2</v>
      </c>
      <c r="BI1077" s="3">
        <f t="shared" si="417"/>
        <v>0</v>
      </c>
      <c r="BJ1077" s="3">
        <f t="shared" si="407"/>
        <v>218480499.31563264</v>
      </c>
      <c r="BK1077" s="3">
        <f t="shared" si="418"/>
        <v>0</v>
      </c>
      <c r="BL1077" s="3">
        <f t="shared" si="419"/>
        <v>0</v>
      </c>
      <c r="BM1077" s="3">
        <f t="shared" si="408"/>
        <v>0</v>
      </c>
      <c r="BN1077" s="3">
        <f t="shared" si="409"/>
        <v>0</v>
      </c>
      <c r="BO1077" s="3">
        <f t="shared" si="420"/>
        <v>0</v>
      </c>
      <c r="BP1077" s="3">
        <f t="shared" si="421"/>
        <v>0</v>
      </c>
      <c r="BQ1077" s="3">
        <f t="shared" si="410"/>
        <v>135806458.23218799</v>
      </c>
      <c r="BR1077" s="3">
        <f t="shared" si="422"/>
        <v>0</v>
      </c>
      <c r="BS1077" s="3">
        <f t="shared" si="423"/>
        <v>0</v>
      </c>
      <c r="BT1077" s="3">
        <f t="shared" si="411"/>
        <v>0</v>
      </c>
      <c r="BU1077" s="3">
        <f t="shared" si="412"/>
        <v>0</v>
      </c>
      <c r="BV1077" s="3">
        <f t="shared" si="413"/>
        <v>0</v>
      </c>
      <c r="BW1077" s="3">
        <f t="shared" si="424"/>
        <v>0</v>
      </c>
      <c r="BX1077" s="3">
        <f t="shared" si="414"/>
        <v>0</v>
      </c>
      <c r="BY1077" s="3">
        <f t="shared" si="425"/>
        <v>2205458.3336999998</v>
      </c>
    </row>
    <row r="1078" spans="1:77" x14ac:dyDescent="0.25">
      <c r="A1078">
        <v>227805</v>
      </c>
      <c r="B1078" t="s">
        <v>1126</v>
      </c>
      <c r="C1078" s="37">
        <v>42776.52847222222</v>
      </c>
      <c r="D1078" s="5" t="s">
        <v>76</v>
      </c>
      <c r="E1078" s="2">
        <v>276.21800000000002</v>
      </c>
      <c r="F1078" s="2">
        <v>9.8940000000000001</v>
      </c>
      <c r="G1078" s="2">
        <v>9.2140000000000004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193.5</v>
      </c>
      <c r="O1078" s="2">
        <v>0</v>
      </c>
      <c r="P1078" s="2">
        <v>0</v>
      </c>
      <c r="Q1078" s="2">
        <v>0</v>
      </c>
      <c r="R1078" s="3">
        <v>2736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4">
        <v>0</v>
      </c>
      <c r="Z1078" s="4">
        <v>1</v>
      </c>
      <c r="AA1078" s="5" t="s">
        <v>75</v>
      </c>
      <c r="AB1078" s="3">
        <v>0</v>
      </c>
      <c r="AC1078" s="3">
        <v>0</v>
      </c>
      <c r="AD1078" s="2">
        <v>0</v>
      </c>
      <c r="AE1078" s="3">
        <v>0</v>
      </c>
      <c r="AF1078" s="3">
        <v>0</v>
      </c>
      <c r="AG1078" s="3">
        <v>0</v>
      </c>
      <c r="AH1078" s="3">
        <v>0</v>
      </c>
      <c r="AI1078" s="4">
        <v>0</v>
      </c>
      <c r="AJ1078" s="3">
        <v>0</v>
      </c>
      <c r="AK1078" s="3">
        <v>104263</v>
      </c>
      <c r="AL1078" s="3">
        <v>0</v>
      </c>
      <c r="AM1078" s="3">
        <v>0</v>
      </c>
      <c r="AN1078" s="3">
        <v>0</v>
      </c>
      <c r="AO1078" s="3">
        <v>0</v>
      </c>
      <c r="AP1078" s="3">
        <v>0</v>
      </c>
      <c r="AQ1078" s="3">
        <v>5050</v>
      </c>
      <c r="AR1078" s="3">
        <v>5334</v>
      </c>
      <c r="AS1078" s="3">
        <v>2168171</v>
      </c>
      <c r="AT1078" s="2">
        <v>417.39499999999998</v>
      </c>
      <c r="AV1078" s="5" t="s">
        <v>2031</v>
      </c>
      <c r="AX1078" s="3">
        <v>0</v>
      </c>
      <c r="AZ1078" s="3">
        <v>0</v>
      </c>
      <c r="BA1078" s="3">
        <f t="shared" si="415"/>
        <v>6465</v>
      </c>
      <c r="BB1078" s="3">
        <f t="shared" si="401"/>
        <v>5050</v>
      </c>
      <c r="BC1078" s="3">
        <f t="shared" si="402"/>
        <v>5335</v>
      </c>
      <c r="BD1078" s="3">
        <f t="shared" si="403"/>
        <v>6465</v>
      </c>
      <c r="BE1078" s="3">
        <f t="shared" si="404"/>
        <v>2168170.9410000001</v>
      </c>
      <c r="BF1078" s="3">
        <f t="shared" si="416"/>
        <v>2165434.9410000001</v>
      </c>
      <c r="BG1078" s="2">
        <f t="shared" si="405"/>
        <v>417.34560416982936</v>
      </c>
      <c r="BH1078" s="6">
        <f t="shared" si="406"/>
        <v>1.4999999999999999E-2</v>
      </c>
      <c r="BI1078" s="3">
        <f t="shared" si="417"/>
        <v>0</v>
      </c>
      <c r="BJ1078" s="3">
        <f t="shared" si="407"/>
        <v>214515640.54329228</v>
      </c>
      <c r="BK1078" s="3">
        <f t="shared" si="418"/>
        <v>0</v>
      </c>
      <c r="BL1078" s="3">
        <f t="shared" si="419"/>
        <v>0</v>
      </c>
      <c r="BM1078" s="3">
        <f t="shared" si="408"/>
        <v>0</v>
      </c>
      <c r="BN1078" s="3">
        <f t="shared" si="409"/>
        <v>0</v>
      </c>
      <c r="BO1078" s="3">
        <f t="shared" si="420"/>
        <v>0</v>
      </c>
      <c r="BP1078" s="3">
        <f t="shared" si="421"/>
        <v>0</v>
      </c>
      <c r="BQ1078" s="3">
        <f t="shared" si="410"/>
        <v>133341920.53226048</v>
      </c>
      <c r="BR1078" s="3">
        <f t="shared" si="422"/>
        <v>0</v>
      </c>
      <c r="BS1078" s="3">
        <f t="shared" si="423"/>
        <v>0</v>
      </c>
      <c r="BT1078" s="3">
        <f t="shared" si="411"/>
        <v>0</v>
      </c>
      <c r="BU1078" s="3">
        <f t="shared" si="412"/>
        <v>0</v>
      </c>
      <c r="BV1078" s="3">
        <f t="shared" si="413"/>
        <v>0</v>
      </c>
      <c r="BW1078" s="3">
        <f t="shared" si="424"/>
        <v>0</v>
      </c>
      <c r="BX1078" s="3">
        <f t="shared" si="414"/>
        <v>0</v>
      </c>
      <c r="BY1078" s="3">
        <f t="shared" si="425"/>
        <v>2168170.9410000001</v>
      </c>
    </row>
    <row r="1079" spans="1:77" x14ac:dyDescent="0.25">
      <c r="A1079">
        <v>226801</v>
      </c>
      <c r="B1079" t="s">
        <v>1127</v>
      </c>
      <c r="C1079" s="37">
        <v>42776.52847222222</v>
      </c>
      <c r="D1079" s="5" t="s">
        <v>76</v>
      </c>
      <c r="E1079" s="2">
        <v>2434.3760000000002</v>
      </c>
      <c r="F1079" s="2">
        <v>151.13499999999999</v>
      </c>
      <c r="G1079" s="2">
        <v>36.034999999999997</v>
      </c>
      <c r="H1079" s="2">
        <v>0</v>
      </c>
      <c r="I1079" s="2">
        <v>0</v>
      </c>
      <c r="J1079" s="2">
        <v>0</v>
      </c>
      <c r="K1079" s="2">
        <v>0</v>
      </c>
      <c r="L1079" s="2">
        <v>57.718000000000004</v>
      </c>
      <c r="M1079" s="2">
        <v>0</v>
      </c>
      <c r="N1079" s="2">
        <v>1269</v>
      </c>
      <c r="O1079" s="2">
        <v>0</v>
      </c>
      <c r="P1079" s="2">
        <v>98.013000000000005</v>
      </c>
      <c r="Q1079" s="2">
        <v>0</v>
      </c>
      <c r="R1079" s="3">
        <v>93279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63365</v>
      </c>
      <c r="Y1079" s="4">
        <v>0</v>
      </c>
      <c r="Z1079" s="4">
        <v>1</v>
      </c>
      <c r="AA1079" s="5" t="s">
        <v>75</v>
      </c>
      <c r="AB1079" s="3">
        <v>0</v>
      </c>
      <c r="AC1079" s="3">
        <v>0</v>
      </c>
      <c r="AD1079" s="2">
        <v>0</v>
      </c>
      <c r="AE1079" s="3">
        <v>0</v>
      </c>
      <c r="AF1079" s="3">
        <v>0</v>
      </c>
      <c r="AG1079" s="3">
        <v>0</v>
      </c>
      <c r="AH1079" s="3">
        <v>0</v>
      </c>
      <c r="AI1079" s="4">
        <v>0</v>
      </c>
      <c r="AJ1079" s="3">
        <v>0</v>
      </c>
      <c r="AK1079" s="3">
        <v>875190</v>
      </c>
      <c r="AL1079" s="3">
        <v>0</v>
      </c>
      <c r="AM1079" s="3">
        <v>0</v>
      </c>
      <c r="AN1079" s="3">
        <v>0</v>
      </c>
      <c r="AO1079" s="3">
        <v>0</v>
      </c>
      <c r="AP1079" s="3">
        <v>0</v>
      </c>
      <c r="AQ1079" s="3">
        <v>5050</v>
      </c>
      <c r="AR1079" s="3">
        <v>5334</v>
      </c>
      <c r="AS1079" s="3">
        <v>19272801</v>
      </c>
      <c r="AT1079" s="2">
        <v>3696.922</v>
      </c>
      <c r="AV1079" s="5" t="s">
        <v>2031</v>
      </c>
      <c r="AX1079" s="3">
        <v>0</v>
      </c>
      <c r="AZ1079" s="3">
        <v>0</v>
      </c>
      <c r="BA1079" s="3">
        <f t="shared" si="415"/>
        <v>6465</v>
      </c>
      <c r="BB1079" s="3">
        <f t="shared" si="401"/>
        <v>5050</v>
      </c>
      <c r="BC1079" s="3">
        <f t="shared" si="402"/>
        <v>5335</v>
      </c>
      <c r="BD1079" s="3">
        <f t="shared" si="403"/>
        <v>6465</v>
      </c>
      <c r="BE1079" s="3">
        <f t="shared" si="404"/>
        <v>19272801.196500003</v>
      </c>
      <c r="BF1079" s="3">
        <f t="shared" si="416"/>
        <v>19179522.196500003</v>
      </c>
      <c r="BG1079" s="2">
        <f t="shared" si="405"/>
        <v>3696.481075109311</v>
      </c>
      <c r="BH1079" s="6">
        <f t="shared" si="406"/>
        <v>1.4999999999999999E-2</v>
      </c>
      <c r="BI1079" s="3">
        <f t="shared" si="417"/>
        <v>0</v>
      </c>
      <c r="BJ1079" s="3">
        <f t="shared" si="407"/>
        <v>1899991272.6061859</v>
      </c>
      <c r="BK1079" s="3">
        <f t="shared" si="418"/>
        <v>0</v>
      </c>
      <c r="BL1079" s="3">
        <f t="shared" si="419"/>
        <v>0</v>
      </c>
      <c r="BM1079" s="3">
        <f t="shared" si="408"/>
        <v>0</v>
      </c>
      <c r="BN1079" s="3">
        <f t="shared" si="409"/>
        <v>0</v>
      </c>
      <c r="BO1079" s="3">
        <f t="shared" si="420"/>
        <v>0</v>
      </c>
      <c r="BP1079" s="3">
        <f t="shared" si="421"/>
        <v>0</v>
      </c>
      <c r="BQ1079" s="3">
        <f t="shared" si="410"/>
        <v>1181025703.4974248</v>
      </c>
      <c r="BR1079" s="3">
        <f t="shared" si="422"/>
        <v>0</v>
      </c>
      <c r="BS1079" s="3">
        <f t="shared" si="423"/>
        <v>0</v>
      </c>
      <c r="BT1079" s="3">
        <f t="shared" si="411"/>
        <v>0</v>
      </c>
      <c r="BU1079" s="3">
        <f t="shared" si="412"/>
        <v>0</v>
      </c>
      <c r="BV1079" s="3">
        <f t="shared" si="413"/>
        <v>0</v>
      </c>
      <c r="BW1079" s="3">
        <f t="shared" si="424"/>
        <v>0</v>
      </c>
      <c r="BX1079" s="3">
        <f t="shared" si="414"/>
        <v>0</v>
      </c>
      <c r="BY1079" s="3">
        <f t="shared" si="425"/>
        <v>19272801.196500003</v>
      </c>
    </row>
    <row r="1080" spans="1:77" x14ac:dyDescent="0.25">
      <c r="A1080">
        <v>105802</v>
      </c>
      <c r="B1080" t="s">
        <v>1128</v>
      </c>
      <c r="C1080" s="37">
        <v>42776.52847222222</v>
      </c>
      <c r="D1080" s="5" t="s">
        <v>76</v>
      </c>
      <c r="E1080" s="2">
        <v>272.09100000000001</v>
      </c>
      <c r="F1080" s="2">
        <v>3.3149999999999999</v>
      </c>
      <c r="G1080" s="2">
        <v>13.609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225.33</v>
      </c>
      <c r="O1080" s="2">
        <v>0</v>
      </c>
      <c r="P1080" s="2">
        <v>0</v>
      </c>
      <c r="Q1080" s="2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30516</v>
      </c>
      <c r="X1080" s="3">
        <v>0</v>
      </c>
      <c r="Y1080" s="4">
        <v>0</v>
      </c>
      <c r="Z1080" s="4">
        <v>1</v>
      </c>
      <c r="AA1080" s="5" t="s">
        <v>75</v>
      </c>
      <c r="AB1080" s="3">
        <v>0</v>
      </c>
      <c r="AC1080" s="3">
        <v>0</v>
      </c>
      <c r="AD1080" s="2">
        <v>0</v>
      </c>
      <c r="AE1080" s="3">
        <v>0</v>
      </c>
      <c r="AF1080" s="3">
        <v>0</v>
      </c>
      <c r="AG1080" s="3">
        <v>0</v>
      </c>
      <c r="AH1080" s="3">
        <v>0</v>
      </c>
      <c r="AI1080" s="4">
        <v>0</v>
      </c>
      <c r="AJ1080" s="3">
        <v>0</v>
      </c>
      <c r="AK1080" s="3">
        <v>94717</v>
      </c>
      <c r="AL1080" s="3">
        <v>0</v>
      </c>
      <c r="AM1080" s="3">
        <v>0</v>
      </c>
      <c r="AN1080" s="3">
        <v>0</v>
      </c>
      <c r="AO1080" s="3">
        <v>0</v>
      </c>
      <c r="AP1080" s="3">
        <v>0</v>
      </c>
      <c r="AQ1080" s="3">
        <v>5050</v>
      </c>
      <c r="AR1080" s="3">
        <v>5334</v>
      </c>
      <c r="AS1080" s="3">
        <v>2199147</v>
      </c>
      <c r="AT1080" s="2">
        <v>418.01100000000002</v>
      </c>
      <c r="AV1080" s="5" t="s">
        <v>2031</v>
      </c>
      <c r="AX1080" s="3">
        <v>0</v>
      </c>
      <c r="AZ1080" s="3">
        <v>0</v>
      </c>
      <c r="BA1080" s="3">
        <f t="shared" si="415"/>
        <v>6465</v>
      </c>
      <c r="BB1080" s="3">
        <f t="shared" si="401"/>
        <v>5050</v>
      </c>
      <c r="BC1080" s="3">
        <f t="shared" si="402"/>
        <v>5335</v>
      </c>
      <c r="BD1080" s="3">
        <f t="shared" si="403"/>
        <v>6465</v>
      </c>
      <c r="BE1080" s="3">
        <f t="shared" si="404"/>
        <v>2199147.8835</v>
      </c>
      <c r="BF1080" s="3">
        <f t="shared" si="416"/>
        <v>2168631.8835</v>
      </c>
      <c r="BG1080" s="2">
        <f t="shared" si="405"/>
        <v>417.96175285843526</v>
      </c>
      <c r="BH1080" s="6">
        <f t="shared" si="406"/>
        <v>1.4999999999999999E-2</v>
      </c>
      <c r="BI1080" s="3">
        <f t="shared" si="417"/>
        <v>0</v>
      </c>
      <c r="BJ1080" s="3">
        <f t="shared" si="407"/>
        <v>214832340.96923572</v>
      </c>
      <c r="BK1080" s="3">
        <f t="shared" si="418"/>
        <v>0</v>
      </c>
      <c r="BL1080" s="3">
        <f t="shared" si="419"/>
        <v>0</v>
      </c>
      <c r="BM1080" s="3">
        <f t="shared" si="408"/>
        <v>0</v>
      </c>
      <c r="BN1080" s="3">
        <f t="shared" si="409"/>
        <v>0</v>
      </c>
      <c r="BO1080" s="3">
        <f t="shared" si="420"/>
        <v>0</v>
      </c>
      <c r="BP1080" s="3">
        <f t="shared" si="421"/>
        <v>0</v>
      </c>
      <c r="BQ1080" s="3">
        <f t="shared" si="410"/>
        <v>133538780.03827007</v>
      </c>
      <c r="BR1080" s="3">
        <f t="shared" si="422"/>
        <v>0</v>
      </c>
      <c r="BS1080" s="3">
        <f t="shared" si="423"/>
        <v>0</v>
      </c>
      <c r="BT1080" s="3">
        <f t="shared" si="411"/>
        <v>0</v>
      </c>
      <c r="BU1080" s="3">
        <f t="shared" si="412"/>
        <v>0</v>
      </c>
      <c r="BV1080" s="3">
        <f t="shared" si="413"/>
        <v>0</v>
      </c>
      <c r="BW1080" s="3">
        <f t="shared" si="424"/>
        <v>0</v>
      </c>
      <c r="BX1080" s="3">
        <f t="shared" si="414"/>
        <v>0</v>
      </c>
      <c r="BY1080" s="3">
        <f t="shared" si="425"/>
        <v>2199147.8835</v>
      </c>
    </row>
    <row r="1081" spans="1:77" x14ac:dyDescent="0.25">
      <c r="A1081">
        <v>220814</v>
      </c>
      <c r="B1081" t="s">
        <v>1129</v>
      </c>
      <c r="C1081" s="37">
        <v>42776.52847222222</v>
      </c>
      <c r="D1081" s="5" t="s">
        <v>76</v>
      </c>
      <c r="E1081" s="2">
        <v>324.44499999999999</v>
      </c>
      <c r="F1081" s="2">
        <v>10.291</v>
      </c>
      <c r="G1081" s="2">
        <v>2.1019999999999999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16.388999999999999</v>
      </c>
      <c r="N1081" s="2">
        <v>0</v>
      </c>
      <c r="O1081" s="2">
        <v>0</v>
      </c>
      <c r="P1081" s="2">
        <v>21.233000000000001</v>
      </c>
      <c r="Q1081" s="2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13727</v>
      </c>
      <c r="Y1081" s="4">
        <v>0</v>
      </c>
      <c r="Z1081" s="4">
        <v>1</v>
      </c>
      <c r="AA1081" s="5" t="s">
        <v>75</v>
      </c>
      <c r="AB1081" s="3">
        <v>0</v>
      </c>
      <c r="AC1081" s="3">
        <v>0</v>
      </c>
      <c r="AD1081" s="2">
        <v>0</v>
      </c>
      <c r="AE1081" s="3">
        <v>0</v>
      </c>
      <c r="AF1081" s="3">
        <v>0</v>
      </c>
      <c r="AG1081" s="3">
        <v>0</v>
      </c>
      <c r="AH1081" s="3">
        <v>0</v>
      </c>
      <c r="AI1081" s="4">
        <v>0</v>
      </c>
      <c r="AJ1081" s="3">
        <v>0</v>
      </c>
      <c r="AK1081" s="3">
        <v>123026</v>
      </c>
      <c r="AL1081" s="3">
        <v>0</v>
      </c>
      <c r="AM1081" s="3">
        <v>0</v>
      </c>
      <c r="AN1081" s="3">
        <v>0</v>
      </c>
      <c r="AO1081" s="3">
        <v>0</v>
      </c>
      <c r="AP1081" s="3">
        <v>0</v>
      </c>
      <c r="AQ1081" s="3">
        <v>5050</v>
      </c>
      <c r="AR1081" s="3">
        <v>5334</v>
      </c>
      <c r="AS1081" s="3">
        <v>2205457</v>
      </c>
      <c r="AT1081" s="2">
        <v>425.11</v>
      </c>
      <c r="AV1081" s="5" t="s">
        <v>2031</v>
      </c>
      <c r="AX1081" s="3">
        <v>0</v>
      </c>
      <c r="AZ1081" s="3">
        <v>0</v>
      </c>
      <c r="BA1081" s="3">
        <f t="shared" si="415"/>
        <v>6465</v>
      </c>
      <c r="BB1081" s="3">
        <f t="shared" si="401"/>
        <v>5050</v>
      </c>
      <c r="BC1081" s="3">
        <f t="shared" si="402"/>
        <v>5335</v>
      </c>
      <c r="BD1081" s="3">
        <f t="shared" si="403"/>
        <v>6465</v>
      </c>
      <c r="BE1081" s="3">
        <f t="shared" si="404"/>
        <v>2205458.3336999998</v>
      </c>
      <c r="BF1081" s="3">
        <f t="shared" si="416"/>
        <v>2205458.3336999998</v>
      </c>
      <c r="BG1081" s="2">
        <f t="shared" si="405"/>
        <v>425.05933718994675</v>
      </c>
      <c r="BH1081" s="6">
        <f t="shared" si="406"/>
        <v>1.4999999999999999E-2</v>
      </c>
      <c r="BI1081" s="3">
        <f t="shared" si="417"/>
        <v>0</v>
      </c>
      <c r="BJ1081" s="3">
        <f t="shared" si="407"/>
        <v>218480499.31563264</v>
      </c>
      <c r="BK1081" s="3">
        <f t="shared" si="418"/>
        <v>0</v>
      </c>
      <c r="BL1081" s="3">
        <f t="shared" si="419"/>
        <v>0</v>
      </c>
      <c r="BM1081" s="3">
        <f t="shared" si="408"/>
        <v>0</v>
      </c>
      <c r="BN1081" s="3">
        <f t="shared" si="409"/>
        <v>0</v>
      </c>
      <c r="BO1081" s="3">
        <f t="shared" si="420"/>
        <v>0</v>
      </c>
      <c r="BP1081" s="3">
        <f t="shared" si="421"/>
        <v>0</v>
      </c>
      <c r="BQ1081" s="3">
        <f t="shared" si="410"/>
        <v>135806458.23218799</v>
      </c>
      <c r="BR1081" s="3">
        <f t="shared" si="422"/>
        <v>0</v>
      </c>
      <c r="BS1081" s="3">
        <f t="shared" si="423"/>
        <v>0</v>
      </c>
      <c r="BT1081" s="3">
        <f t="shared" si="411"/>
        <v>0</v>
      </c>
      <c r="BU1081" s="3">
        <f t="shared" si="412"/>
        <v>0</v>
      </c>
      <c r="BV1081" s="3">
        <f t="shared" si="413"/>
        <v>0</v>
      </c>
      <c r="BW1081" s="3">
        <f t="shared" si="424"/>
        <v>0</v>
      </c>
      <c r="BX1081" s="3">
        <f t="shared" si="414"/>
        <v>0</v>
      </c>
      <c r="BY1081" s="3">
        <f t="shared" si="425"/>
        <v>2205458.3336999998</v>
      </c>
    </row>
    <row r="1082" spans="1:77" x14ac:dyDescent="0.25">
      <c r="A1082">
        <v>170801</v>
      </c>
      <c r="B1082" t="s">
        <v>1130</v>
      </c>
      <c r="C1082" s="37">
        <v>42776.52847222222</v>
      </c>
      <c r="D1082" s="5" t="s">
        <v>76</v>
      </c>
      <c r="E1082" s="2">
        <v>474.10599999999999</v>
      </c>
      <c r="F1082" s="2">
        <v>22.576000000000001</v>
      </c>
      <c r="G1082" s="2">
        <v>5.6729999999999903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575</v>
      </c>
      <c r="O1082" s="2">
        <v>0</v>
      </c>
      <c r="P1082" s="2">
        <v>153.03800000000001</v>
      </c>
      <c r="Q1082" s="2">
        <v>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129079</v>
      </c>
      <c r="X1082" s="3">
        <v>98939</v>
      </c>
      <c r="Y1082" s="4">
        <v>0</v>
      </c>
      <c r="Z1082" s="4">
        <v>1</v>
      </c>
      <c r="AA1082" s="5" t="s">
        <v>75</v>
      </c>
      <c r="AB1082" s="3">
        <v>0</v>
      </c>
      <c r="AC1082" s="3">
        <v>0</v>
      </c>
      <c r="AD1082" s="2">
        <v>0</v>
      </c>
      <c r="AE1082" s="3">
        <v>0</v>
      </c>
      <c r="AF1082" s="3">
        <v>0</v>
      </c>
      <c r="AG1082" s="3">
        <v>0</v>
      </c>
      <c r="AH1082" s="3">
        <v>0</v>
      </c>
      <c r="AI1082" s="4">
        <v>0</v>
      </c>
      <c r="AJ1082" s="3">
        <v>0</v>
      </c>
      <c r="AK1082" s="3">
        <v>143442</v>
      </c>
      <c r="AL1082" s="3">
        <v>0</v>
      </c>
      <c r="AM1082" s="3">
        <v>0</v>
      </c>
      <c r="AN1082" s="3">
        <v>0</v>
      </c>
      <c r="AO1082" s="3">
        <v>0</v>
      </c>
      <c r="AP1082" s="3">
        <v>0</v>
      </c>
      <c r="AQ1082" s="3">
        <v>5050</v>
      </c>
      <c r="AR1082" s="3">
        <v>5334</v>
      </c>
      <c r="AS1082" s="3">
        <v>4222886</v>
      </c>
      <c r="AT1082" s="2">
        <v>789.096</v>
      </c>
      <c r="AV1082" s="5" t="s">
        <v>2031</v>
      </c>
      <c r="AX1082" s="3">
        <v>0</v>
      </c>
      <c r="AZ1082" s="3">
        <v>0</v>
      </c>
      <c r="BA1082" s="3">
        <f t="shared" si="415"/>
        <v>6465</v>
      </c>
      <c r="BB1082" s="3">
        <f t="shared" si="401"/>
        <v>5050</v>
      </c>
      <c r="BC1082" s="3">
        <f t="shared" si="402"/>
        <v>5335</v>
      </c>
      <c r="BD1082" s="3">
        <f t="shared" si="403"/>
        <v>6465</v>
      </c>
      <c r="BE1082" s="3">
        <f t="shared" si="404"/>
        <v>4222885.7364999996</v>
      </c>
      <c r="BF1082" s="3">
        <f t="shared" si="416"/>
        <v>4093806.7364999996</v>
      </c>
      <c r="BG1082" s="2">
        <f t="shared" si="405"/>
        <v>789.00188292431812</v>
      </c>
      <c r="BH1082" s="6">
        <f t="shared" si="406"/>
        <v>1.4999999999999999E-2</v>
      </c>
      <c r="BI1082" s="3">
        <f t="shared" si="417"/>
        <v>0</v>
      </c>
      <c r="BJ1082" s="3">
        <f t="shared" si="407"/>
        <v>405546967.82309949</v>
      </c>
      <c r="BK1082" s="3">
        <f t="shared" si="418"/>
        <v>0</v>
      </c>
      <c r="BL1082" s="3">
        <f t="shared" si="419"/>
        <v>0</v>
      </c>
      <c r="BM1082" s="3">
        <f t="shared" si="408"/>
        <v>0</v>
      </c>
      <c r="BN1082" s="3">
        <f t="shared" si="409"/>
        <v>0</v>
      </c>
      <c r="BO1082" s="3">
        <f t="shared" si="420"/>
        <v>0</v>
      </c>
      <c r="BP1082" s="3">
        <f t="shared" si="421"/>
        <v>0</v>
      </c>
      <c r="BQ1082" s="3">
        <f t="shared" si="410"/>
        <v>252086101.59431964</v>
      </c>
      <c r="BR1082" s="3">
        <f t="shared" si="422"/>
        <v>0</v>
      </c>
      <c r="BS1082" s="3">
        <f t="shared" si="423"/>
        <v>0</v>
      </c>
      <c r="BT1082" s="3">
        <f t="shared" si="411"/>
        <v>0</v>
      </c>
      <c r="BU1082" s="3">
        <f t="shared" si="412"/>
        <v>0</v>
      </c>
      <c r="BV1082" s="3">
        <f t="shared" si="413"/>
        <v>0</v>
      </c>
      <c r="BW1082" s="3">
        <f t="shared" si="424"/>
        <v>0</v>
      </c>
      <c r="BX1082" s="3">
        <f t="shared" si="414"/>
        <v>0</v>
      </c>
      <c r="BY1082" s="3">
        <f t="shared" si="425"/>
        <v>4222885.7364999996</v>
      </c>
    </row>
    <row r="1083" spans="1:77" x14ac:dyDescent="0.25">
      <c r="A1083">
        <v>211901</v>
      </c>
      <c r="B1083" t="s">
        <v>1131</v>
      </c>
      <c r="C1083" s="37">
        <v>42779.493055555555</v>
      </c>
      <c r="D1083" s="5" t="s">
        <v>75</v>
      </c>
      <c r="E1083" s="2">
        <v>130</v>
      </c>
      <c r="F1083" s="2">
        <v>2.2370000000000001</v>
      </c>
      <c r="G1083" s="2">
        <v>6.7679999999999998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4.9509999999999996</v>
      </c>
      <c r="N1083" s="2">
        <v>115</v>
      </c>
      <c r="O1083" s="2">
        <v>0</v>
      </c>
      <c r="P1083" s="2">
        <v>23.853999999999999</v>
      </c>
      <c r="Q1083" s="2">
        <v>0</v>
      </c>
      <c r="R1083" s="3">
        <v>7133</v>
      </c>
      <c r="S1083" s="3">
        <v>0</v>
      </c>
      <c r="T1083" s="3">
        <v>-1332</v>
      </c>
      <c r="U1083" s="3">
        <v>-52</v>
      </c>
      <c r="V1083" s="3">
        <v>0</v>
      </c>
      <c r="W1083" s="3">
        <v>15145</v>
      </c>
      <c r="X1083" s="3">
        <v>16784</v>
      </c>
      <c r="Y1083" s="4">
        <v>0.94089999999999996</v>
      </c>
      <c r="Z1083" s="4">
        <v>1.0900000000000001</v>
      </c>
      <c r="AA1083" s="5" t="s">
        <v>75</v>
      </c>
      <c r="AB1083" s="3">
        <v>106951</v>
      </c>
      <c r="AC1083" s="3">
        <v>290943</v>
      </c>
      <c r="AD1083" s="2">
        <v>114.152536</v>
      </c>
      <c r="AE1083" s="3">
        <v>114512519</v>
      </c>
      <c r="AF1083" s="3">
        <v>1143676</v>
      </c>
      <c r="AG1083" s="3">
        <v>47526</v>
      </c>
      <c r="AH1083" s="3">
        <v>1264133</v>
      </c>
      <c r="AI1083" s="4">
        <v>1.04</v>
      </c>
      <c r="AJ1083" s="3">
        <v>118525362</v>
      </c>
      <c r="AK1083" s="3">
        <v>35348</v>
      </c>
      <c r="AL1083" s="3">
        <v>0</v>
      </c>
      <c r="AM1083" s="3">
        <v>0</v>
      </c>
      <c r="AN1083" s="3">
        <v>44254</v>
      </c>
      <c r="AO1083" s="3">
        <v>0</v>
      </c>
      <c r="AP1083" s="3">
        <v>0</v>
      </c>
      <c r="AQ1083" s="3">
        <v>4836</v>
      </c>
      <c r="AR1083" s="3">
        <v>5145</v>
      </c>
      <c r="AS1083" s="3">
        <v>1186488</v>
      </c>
      <c r="AT1083" s="2">
        <v>233.78100000000001</v>
      </c>
      <c r="AU1083" s="2">
        <v>242.15199999999999</v>
      </c>
      <c r="AV1083" s="5" t="s">
        <v>1359</v>
      </c>
      <c r="AW1083" s="3">
        <v>0</v>
      </c>
      <c r="AX1083" s="3">
        <v>11850</v>
      </c>
      <c r="AY1083" s="3">
        <v>0</v>
      </c>
      <c r="AZ1083" s="3">
        <v>512</v>
      </c>
      <c r="BA1083" s="3">
        <f t="shared" si="415"/>
        <v>7036</v>
      </c>
      <c r="BB1083" s="3">
        <f t="shared" si="401"/>
        <v>4836</v>
      </c>
      <c r="BC1083" s="3">
        <f t="shared" si="402"/>
        <v>5145</v>
      </c>
      <c r="BD1083" s="3">
        <f t="shared" si="403"/>
        <v>7036</v>
      </c>
      <c r="BE1083" s="3">
        <f t="shared" si="404"/>
        <v>1186487.04752</v>
      </c>
      <c r="BF1083" s="3">
        <f t="shared" si="416"/>
        <v>1165541.04752</v>
      </c>
      <c r="BG1083" s="2">
        <f t="shared" si="405"/>
        <v>233.77602053470693</v>
      </c>
      <c r="BH1083" s="6">
        <f t="shared" si="406"/>
        <v>1.4999999999999999E-2</v>
      </c>
      <c r="BI1083" s="3">
        <f t="shared" si="417"/>
        <v>779509.7261098841</v>
      </c>
      <c r="BJ1083" s="3">
        <f t="shared" si="407"/>
        <v>120160874.55483936</v>
      </c>
      <c r="BK1083" s="3">
        <f t="shared" si="418"/>
        <v>0</v>
      </c>
      <c r="BL1083" s="3">
        <f t="shared" si="419"/>
        <v>0</v>
      </c>
      <c r="BM1083" s="3">
        <f t="shared" si="408"/>
        <v>0</v>
      </c>
      <c r="BN1083" s="3">
        <f t="shared" si="409"/>
        <v>0</v>
      </c>
      <c r="BO1083" s="3">
        <f t="shared" si="420"/>
        <v>0</v>
      </c>
      <c r="BP1083" s="3">
        <f t="shared" si="421"/>
        <v>0</v>
      </c>
      <c r="BQ1083" s="3">
        <f t="shared" si="410"/>
        <v>74691438.560838863</v>
      </c>
      <c r="BR1083" s="3">
        <f t="shared" si="422"/>
        <v>43833923.439161137</v>
      </c>
      <c r="BS1083" s="3">
        <f t="shared" si="423"/>
        <v>17576.415800101688</v>
      </c>
      <c r="BT1083" s="3">
        <f t="shared" si="411"/>
        <v>128.11230224295792</v>
      </c>
      <c r="BU1083" s="3">
        <f t="shared" si="412"/>
        <v>512</v>
      </c>
      <c r="BV1083" s="3">
        <f t="shared" si="413"/>
        <v>615.30448522244103</v>
      </c>
      <c r="BW1083" s="3">
        <f t="shared" si="424"/>
        <v>16449.111314879246</v>
      </c>
      <c r="BX1083" s="3">
        <f t="shared" si="414"/>
        <v>16449.111314879246</v>
      </c>
      <c r="BY1083" s="3">
        <f t="shared" si="425"/>
        <v>71281.916462000227</v>
      </c>
    </row>
    <row r="1084" spans="1:77" x14ac:dyDescent="0.25">
      <c r="A1084">
        <v>56902</v>
      </c>
      <c r="B1084" t="s">
        <v>1132</v>
      </c>
      <c r="C1084" s="37">
        <v>42779.493055555555</v>
      </c>
      <c r="D1084" s="5" t="s">
        <v>75</v>
      </c>
      <c r="E1084" s="2">
        <v>132.66999999999999</v>
      </c>
      <c r="F1084" s="2">
        <v>12.407</v>
      </c>
      <c r="G1084" s="2">
        <v>3.3959999999999999</v>
      </c>
      <c r="H1084" s="2">
        <v>0</v>
      </c>
      <c r="I1084" s="2">
        <v>0</v>
      </c>
      <c r="J1084" s="2">
        <v>0</v>
      </c>
      <c r="K1084" s="2">
        <v>0</v>
      </c>
      <c r="L1084" s="2">
        <v>9.1869999999999994</v>
      </c>
      <c r="M1084" s="2">
        <v>7.2949999999999999</v>
      </c>
      <c r="N1084" s="2">
        <v>102.14100000000001</v>
      </c>
      <c r="O1084" s="2">
        <v>0</v>
      </c>
      <c r="P1084" s="2">
        <v>29.411000000000001</v>
      </c>
      <c r="Q1084" s="2">
        <v>0</v>
      </c>
      <c r="R1084" s="3">
        <v>10687</v>
      </c>
      <c r="S1084" s="3">
        <v>0</v>
      </c>
      <c r="T1084" s="3">
        <v>-1589</v>
      </c>
      <c r="U1084" s="3">
        <v>-62</v>
      </c>
      <c r="V1084" s="3">
        <v>0</v>
      </c>
      <c r="W1084" s="3">
        <v>46468</v>
      </c>
      <c r="X1084" s="3">
        <v>25017</v>
      </c>
      <c r="Y1084" s="4">
        <v>0.98670000000000002</v>
      </c>
      <c r="Z1084" s="4">
        <v>1.08</v>
      </c>
      <c r="AA1084" s="5" t="s">
        <v>76</v>
      </c>
      <c r="AB1084" s="3">
        <v>146701</v>
      </c>
      <c r="AC1084" s="3">
        <v>798537</v>
      </c>
      <c r="AD1084" s="2">
        <v>312.04588089999999</v>
      </c>
      <c r="AE1084" s="3">
        <v>45147072</v>
      </c>
      <c r="AF1084" s="3">
        <v>1470599</v>
      </c>
      <c r="AG1084" s="3">
        <v>34727</v>
      </c>
      <c r="AH1084" s="3">
        <v>1594751</v>
      </c>
      <c r="AI1084" s="4">
        <v>1.07</v>
      </c>
      <c r="AJ1084" s="3">
        <v>141367418</v>
      </c>
      <c r="AK1084" s="3">
        <v>61855</v>
      </c>
      <c r="AL1084" s="3">
        <v>0</v>
      </c>
      <c r="AM1084" s="3">
        <v>0</v>
      </c>
      <c r="AN1084" s="3">
        <v>47168</v>
      </c>
      <c r="AO1084" s="3">
        <v>0</v>
      </c>
      <c r="AP1084" s="3">
        <v>0</v>
      </c>
      <c r="AQ1084" s="3">
        <v>5072</v>
      </c>
      <c r="AR1084" s="3">
        <v>5360</v>
      </c>
      <c r="AS1084" s="3">
        <v>1633024</v>
      </c>
      <c r="AT1084" s="2">
        <v>302.68</v>
      </c>
      <c r="AU1084" s="2">
        <v>334.48500000000001</v>
      </c>
      <c r="AV1084" s="5" t="s">
        <v>1449</v>
      </c>
      <c r="AW1084" s="3">
        <v>0</v>
      </c>
      <c r="AX1084" s="3">
        <v>7505</v>
      </c>
      <c r="AY1084" s="3">
        <v>0</v>
      </c>
      <c r="AZ1084" s="3">
        <v>0</v>
      </c>
      <c r="BA1084" s="3">
        <f t="shared" si="415"/>
        <v>8506</v>
      </c>
      <c r="BB1084" s="3">
        <f t="shared" si="401"/>
        <v>5072</v>
      </c>
      <c r="BC1084" s="3">
        <f t="shared" si="402"/>
        <v>5360</v>
      </c>
      <c r="BD1084" s="3">
        <f t="shared" si="403"/>
        <v>8506</v>
      </c>
      <c r="BE1084" s="3">
        <f t="shared" si="404"/>
        <v>1633024.6335000002</v>
      </c>
      <c r="BF1084" s="3">
        <f t="shared" si="416"/>
        <v>1577458.6335000002</v>
      </c>
      <c r="BG1084" s="2">
        <f t="shared" si="405"/>
        <v>302.65756069082823</v>
      </c>
      <c r="BH1084" s="6">
        <f t="shared" si="406"/>
        <v>1.4999999999999999E-2</v>
      </c>
      <c r="BI1084" s="3">
        <f t="shared" si="417"/>
        <v>854944.24287786719</v>
      </c>
      <c r="BJ1084" s="3">
        <f t="shared" si="407"/>
        <v>155565986.1950857</v>
      </c>
      <c r="BK1084" s="3">
        <f t="shared" si="418"/>
        <v>0</v>
      </c>
      <c r="BL1084" s="3">
        <f t="shared" si="419"/>
        <v>0</v>
      </c>
      <c r="BM1084" s="3">
        <f t="shared" si="408"/>
        <v>0</v>
      </c>
      <c r="BN1084" s="3">
        <f t="shared" si="409"/>
        <v>0</v>
      </c>
      <c r="BO1084" s="3">
        <f t="shared" si="420"/>
        <v>0</v>
      </c>
      <c r="BP1084" s="3">
        <f t="shared" si="421"/>
        <v>0</v>
      </c>
      <c r="BQ1084" s="3">
        <f t="shared" si="410"/>
        <v>96699090.640719622</v>
      </c>
      <c r="BR1084" s="3">
        <f t="shared" si="422"/>
        <v>44668327.359280378</v>
      </c>
      <c r="BS1084" s="3">
        <f t="shared" si="423"/>
        <v>10972.80424408494</v>
      </c>
      <c r="BT1084" s="3">
        <f t="shared" si="411"/>
        <v>78.485386922749072</v>
      </c>
      <c r="BU1084" s="3">
        <f t="shared" si="412"/>
        <v>0</v>
      </c>
      <c r="BV1084" s="3">
        <f t="shared" si="413"/>
        <v>324.54297290611419</v>
      </c>
      <c r="BW1084" s="3">
        <f t="shared" si="424"/>
        <v>10648.261271178828</v>
      </c>
      <c r="BX1084" s="3">
        <f t="shared" si="414"/>
        <v>10648.261271178828</v>
      </c>
      <c r="BY1084" s="3">
        <f t="shared" si="425"/>
        <v>238152.32009400008</v>
      </c>
    </row>
    <row r="1085" spans="1:77" x14ac:dyDescent="0.25">
      <c r="A1085">
        <v>227824</v>
      </c>
      <c r="B1085" t="s">
        <v>1133</v>
      </c>
      <c r="C1085" s="37">
        <v>42776.52847222222</v>
      </c>
      <c r="D1085" s="5" t="s">
        <v>76</v>
      </c>
      <c r="E1085" s="2">
        <v>628.20399999999995</v>
      </c>
      <c r="F1085" s="2">
        <v>42.936</v>
      </c>
      <c r="G1085" s="2">
        <v>22.83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580.66999999999996</v>
      </c>
      <c r="O1085" s="2">
        <v>0</v>
      </c>
      <c r="P1085" s="2">
        <v>165.74799999999999</v>
      </c>
      <c r="Q1085" s="2">
        <v>0</v>
      </c>
      <c r="R1085" s="3">
        <v>27169</v>
      </c>
      <c r="S1085" s="3">
        <v>0</v>
      </c>
      <c r="T1085" s="3">
        <v>0</v>
      </c>
      <c r="U1085" s="3">
        <v>0</v>
      </c>
      <c r="V1085" s="3">
        <v>0</v>
      </c>
      <c r="W1085" s="3">
        <v>50390</v>
      </c>
      <c r="X1085" s="3">
        <v>107156</v>
      </c>
      <c r="Y1085" s="4">
        <v>0</v>
      </c>
      <c r="Z1085" s="4">
        <v>1</v>
      </c>
      <c r="AA1085" s="5" t="s">
        <v>75</v>
      </c>
      <c r="AB1085" s="3">
        <v>0</v>
      </c>
      <c r="AC1085" s="3">
        <v>0</v>
      </c>
      <c r="AD1085" s="2">
        <v>0</v>
      </c>
      <c r="AE1085" s="3">
        <v>0</v>
      </c>
      <c r="AF1085" s="3">
        <v>0</v>
      </c>
      <c r="AG1085" s="3">
        <v>0</v>
      </c>
      <c r="AH1085" s="3">
        <v>0</v>
      </c>
      <c r="AI1085" s="4">
        <v>0</v>
      </c>
      <c r="AJ1085" s="3">
        <v>0</v>
      </c>
      <c r="AK1085" s="3">
        <v>288518</v>
      </c>
      <c r="AL1085" s="3">
        <v>0</v>
      </c>
      <c r="AM1085" s="3">
        <v>0</v>
      </c>
      <c r="AN1085" s="3">
        <v>0</v>
      </c>
      <c r="AO1085" s="3">
        <v>0</v>
      </c>
      <c r="AP1085" s="3">
        <v>0</v>
      </c>
      <c r="AQ1085" s="3">
        <v>5050</v>
      </c>
      <c r="AR1085" s="3">
        <v>5334</v>
      </c>
      <c r="AS1085" s="3">
        <v>5436797</v>
      </c>
      <c r="AT1085" s="2">
        <v>1033.0129999999999</v>
      </c>
      <c r="AV1085" s="5" t="s">
        <v>2031</v>
      </c>
      <c r="AX1085" s="3">
        <v>0</v>
      </c>
      <c r="AZ1085" s="3">
        <v>0</v>
      </c>
      <c r="BA1085" s="3">
        <f t="shared" si="415"/>
        <v>6465</v>
      </c>
      <c r="BB1085" s="3">
        <f t="shared" si="401"/>
        <v>5050</v>
      </c>
      <c r="BC1085" s="3">
        <f t="shared" si="402"/>
        <v>5335</v>
      </c>
      <c r="BD1085" s="3">
        <f t="shared" si="403"/>
        <v>6465</v>
      </c>
      <c r="BE1085" s="3">
        <f t="shared" si="404"/>
        <v>5436797.0369999995</v>
      </c>
      <c r="BF1085" s="3">
        <f t="shared" si="416"/>
        <v>5359238.0369999995</v>
      </c>
      <c r="BG1085" s="2">
        <f t="shared" si="405"/>
        <v>1032.8892335175888</v>
      </c>
      <c r="BH1085" s="6">
        <f t="shared" si="406"/>
        <v>1.4999999999999999E-2</v>
      </c>
      <c r="BI1085" s="3">
        <f t="shared" si="417"/>
        <v>0</v>
      </c>
      <c r="BJ1085" s="3">
        <f t="shared" si="407"/>
        <v>530905066.02804065</v>
      </c>
      <c r="BK1085" s="3">
        <f t="shared" si="418"/>
        <v>0</v>
      </c>
      <c r="BL1085" s="3">
        <f t="shared" si="419"/>
        <v>0</v>
      </c>
      <c r="BM1085" s="3">
        <f t="shared" si="408"/>
        <v>0</v>
      </c>
      <c r="BN1085" s="3">
        <f t="shared" si="409"/>
        <v>0</v>
      </c>
      <c r="BO1085" s="3">
        <f t="shared" si="420"/>
        <v>0</v>
      </c>
      <c r="BP1085" s="3">
        <f t="shared" si="421"/>
        <v>0</v>
      </c>
      <c r="BQ1085" s="3">
        <f t="shared" si="410"/>
        <v>330008110.10886961</v>
      </c>
      <c r="BR1085" s="3">
        <f t="shared" si="422"/>
        <v>0</v>
      </c>
      <c r="BS1085" s="3">
        <f t="shared" si="423"/>
        <v>0</v>
      </c>
      <c r="BT1085" s="3">
        <f t="shared" si="411"/>
        <v>0</v>
      </c>
      <c r="BU1085" s="3">
        <f t="shared" si="412"/>
        <v>0</v>
      </c>
      <c r="BV1085" s="3">
        <f t="shared" si="413"/>
        <v>0</v>
      </c>
      <c r="BW1085" s="3">
        <f t="shared" si="424"/>
        <v>0</v>
      </c>
      <c r="BX1085" s="3">
        <f t="shared" si="414"/>
        <v>0</v>
      </c>
      <c r="BY1085" s="3">
        <f t="shared" si="425"/>
        <v>5436797.0369999995</v>
      </c>
    </row>
    <row r="1086" spans="1:77" x14ac:dyDescent="0.25">
      <c r="A1086">
        <v>227827</v>
      </c>
      <c r="B1086" t="s">
        <v>1134</v>
      </c>
      <c r="C1086" s="37">
        <v>42776.52847222222</v>
      </c>
      <c r="D1086" s="5" t="s">
        <v>76</v>
      </c>
      <c r="E1086" s="2">
        <v>85.603999999999999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2.0680000000000001</v>
      </c>
      <c r="M1086" s="2">
        <v>0</v>
      </c>
      <c r="N1086" s="2">
        <v>117.67</v>
      </c>
      <c r="O1086" s="2">
        <v>0</v>
      </c>
      <c r="P1086" s="2">
        <v>0</v>
      </c>
      <c r="Q1086" s="2">
        <v>0</v>
      </c>
      <c r="R1086" s="3">
        <v>24110</v>
      </c>
      <c r="S1086" s="3">
        <v>0</v>
      </c>
      <c r="T1086" s="3">
        <v>0</v>
      </c>
      <c r="U1086" s="3">
        <v>0</v>
      </c>
      <c r="V1086" s="3">
        <v>0</v>
      </c>
      <c r="W1086" s="3">
        <v>27810</v>
      </c>
      <c r="X1086" s="3">
        <v>0</v>
      </c>
      <c r="Y1086" s="4">
        <v>0</v>
      </c>
      <c r="Z1086" s="4">
        <v>1</v>
      </c>
      <c r="AA1086" s="5" t="s">
        <v>75</v>
      </c>
      <c r="AB1086" s="3">
        <v>0</v>
      </c>
      <c r="AC1086" s="3">
        <v>0</v>
      </c>
      <c r="AD1086" s="2">
        <v>0</v>
      </c>
      <c r="AE1086" s="3">
        <v>0</v>
      </c>
      <c r="AF1086" s="3">
        <v>0</v>
      </c>
      <c r="AG1086" s="3">
        <v>0</v>
      </c>
      <c r="AH1086" s="3">
        <v>0</v>
      </c>
      <c r="AI1086" s="4">
        <v>0</v>
      </c>
      <c r="AJ1086" s="3">
        <v>0</v>
      </c>
      <c r="AK1086" s="3">
        <v>35959</v>
      </c>
      <c r="AL1086" s="3">
        <v>0</v>
      </c>
      <c r="AM1086" s="3">
        <v>0</v>
      </c>
      <c r="AN1086" s="3">
        <v>0</v>
      </c>
      <c r="AO1086" s="3">
        <v>0</v>
      </c>
      <c r="AP1086" s="3">
        <v>0</v>
      </c>
      <c r="AQ1086" s="3">
        <v>5050</v>
      </c>
      <c r="AR1086" s="3">
        <v>5334</v>
      </c>
      <c r="AS1086" s="3">
        <v>775546</v>
      </c>
      <c r="AT1086" s="2">
        <v>139.482</v>
      </c>
      <c r="AV1086" s="5" t="s">
        <v>2031</v>
      </c>
      <c r="AX1086" s="3">
        <v>0</v>
      </c>
      <c r="AZ1086" s="3">
        <v>0</v>
      </c>
      <c r="BA1086" s="3">
        <f t="shared" si="415"/>
        <v>6465</v>
      </c>
      <c r="BB1086" s="3">
        <f t="shared" si="401"/>
        <v>5050</v>
      </c>
      <c r="BC1086" s="3">
        <f t="shared" si="402"/>
        <v>5335</v>
      </c>
      <c r="BD1086" s="3">
        <f t="shared" si="403"/>
        <v>6465</v>
      </c>
      <c r="BE1086" s="3">
        <f t="shared" si="404"/>
        <v>775546.15700000001</v>
      </c>
      <c r="BF1086" s="3">
        <f t="shared" si="416"/>
        <v>723626.15700000001</v>
      </c>
      <c r="BG1086" s="2">
        <f t="shared" si="405"/>
        <v>139.46491301502314</v>
      </c>
      <c r="BH1086" s="6">
        <f t="shared" si="406"/>
        <v>1.4999999999999999E-2</v>
      </c>
      <c r="BI1086" s="3">
        <f t="shared" si="417"/>
        <v>0</v>
      </c>
      <c r="BJ1086" s="3">
        <f t="shared" si="407"/>
        <v>71684965.289721891</v>
      </c>
      <c r="BK1086" s="3">
        <f t="shared" si="418"/>
        <v>0</v>
      </c>
      <c r="BL1086" s="3">
        <f t="shared" si="419"/>
        <v>0</v>
      </c>
      <c r="BM1086" s="3">
        <f t="shared" si="408"/>
        <v>0</v>
      </c>
      <c r="BN1086" s="3">
        <f t="shared" si="409"/>
        <v>0</v>
      </c>
      <c r="BO1086" s="3">
        <f t="shared" si="420"/>
        <v>0</v>
      </c>
      <c r="BP1086" s="3">
        <f t="shared" si="421"/>
        <v>0</v>
      </c>
      <c r="BQ1086" s="3">
        <f t="shared" si="410"/>
        <v>44559039.708299898</v>
      </c>
      <c r="BR1086" s="3">
        <f t="shared" si="422"/>
        <v>0</v>
      </c>
      <c r="BS1086" s="3">
        <f t="shared" si="423"/>
        <v>0</v>
      </c>
      <c r="BT1086" s="3">
        <f t="shared" si="411"/>
        <v>0</v>
      </c>
      <c r="BU1086" s="3">
        <f t="shared" si="412"/>
        <v>0</v>
      </c>
      <c r="BV1086" s="3">
        <f t="shared" si="413"/>
        <v>0</v>
      </c>
      <c r="BW1086" s="3">
        <f t="shared" si="424"/>
        <v>0</v>
      </c>
      <c r="BX1086" s="3">
        <f t="shared" si="414"/>
        <v>0</v>
      </c>
      <c r="BY1086" s="3">
        <f t="shared" si="425"/>
        <v>775546.15700000001</v>
      </c>
    </row>
    <row r="1087" spans="1:77" x14ac:dyDescent="0.25">
      <c r="A1087">
        <v>101864</v>
      </c>
      <c r="B1087" t="s">
        <v>1135</v>
      </c>
      <c r="C1087" s="37">
        <v>42776.52847222222</v>
      </c>
      <c r="D1087" s="5" t="s">
        <v>76</v>
      </c>
      <c r="E1087" s="2">
        <v>223.28200000000001</v>
      </c>
      <c r="F1087" s="2">
        <v>20.164999999999999</v>
      </c>
      <c r="G1087" s="2">
        <v>9.1890000000000001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133</v>
      </c>
      <c r="O1087" s="2">
        <v>0</v>
      </c>
      <c r="P1087" s="2">
        <v>0</v>
      </c>
      <c r="Q1087" s="2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29290</v>
      </c>
      <c r="W1087" s="3">
        <v>12637</v>
      </c>
      <c r="X1087" s="3">
        <v>0</v>
      </c>
      <c r="Y1087" s="4">
        <v>0</v>
      </c>
      <c r="Z1087" s="4">
        <v>1</v>
      </c>
      <c r="AA1087" s="5" t="s">
        <v>75</v>
      </c>
      <c r="AB1087" s="3">
        <v>0</v>
      </c>
      <c r="AC1087" s="3">
        <v>0</v>
      </c>
      <c r="AD1087" s="2">
        <v>0</v>
      </c>
      <c r="AE1087" s="3">
        <v>0</v>
      </c>
      <c r="AF1087" s="3">
        <v>0</v>
      </c>
      <c r="AG1087" s="3">
        <v>0</v>
      </c>
      <c r="AH1087" s="3">
        <v>0</v>
      </c>
      <c r="AI1087" s="4">
        <v>0</v>
      </c>
      <c r="AJ1087" s="3">
        <v>0</v>
      </c>
      <c r="AK1087" s="3">
        <v>54944</v>
      </c>
      <c r="AL1087" s="3">
        <v>0</v>
      </c>
      <c r="AM1087" s="3">
        <v>0</v>
      </c>
      <c r="AN1087" s="3">
        <v>0</v>
      </c>
      <c r="AO1087" s="3">
        <v>0</v>
      </c>
      <c r="AP1087" s="3">
        <v>0</v>
      </c>
      <c r="AQ1087" s="3">
        <v>5050</v>
      </c>
      <c r="AR1087" s="3">
        <v>5334</v>
      </c>
      <c r="AS1087" s="3">
        <v>1853129</v>
      </c>
      <c r="AT1087" s="2">
        <v>349.11599999999999</v>
      </c>
      <c r="AV1087" s="5" t="s">
        <v>2031</v>
      </c>
      <c r="AX1087" s="3">
        <v>0</v>
      </c>
      <c r="AZ1087" s="3">
        <v>0</v>
      </c>
      <c r="BA1087" s="3">
        <f t="shared" si="415"/>
        <v>6465</v>
      </c>
      <c r="BB1087" s="3">
        <f t="shared" si="401"/>
        <v>5050</v>
      </c>
      <c r="BC1087" s="3">
        <f t="shared" si="402"/>
        <v>5335</v>
      </c>
      <c r="BD1087" s="3">
        <f t="shared" si="403"/>
        <v>6465</v>
      </c>
      <c r="BE1087" s="3">
        <f t="shared" si="404"/>
        <v>1853128.4284999999</v>
      </c>
      <c r="BF1087" s="3">
        <f t="shared" si="416"/>
        <v>1811201.4284999999</v>
      </c>
      <c r="BG1087" s="2">
        <f t="shared" si="405"/>
        <v>349.07396206579932</v>
      </c>
      <c r="BH1087" s="6">
        <f t="shared" si="406"/>
        <v>1.4999999999999999E-2</v>
      </c>
      <c r="BI1087" s="3">
        <f t="shared" si="417"/>
        <v>0</v>
      </c>
      <c r="BJ1087" s="3">
        <f t="shared" si="407"/>
        <v>179424016.50182086</v>
      </c>
      <c r="BK1087" s="3">
        <f t="shared" si="418"/>
        <v>0</v>
      </c>
      <c r="BL1087" s="3">
        <f t="shared" si="419"/>
        <v>0</v>
      </c>
      <c r="BM1087" s="3">
        <f t="shared" si="408"/>
        <v>0</v>
      </c>
      <c r="BN1087" s="3">
        <f t="shared" si="409"/>
        <v>0</v>
      </c>
      <c r="BO1087" s="3">
        <f t="shared" si="420"/>
        <v>0</v>
      </c>
      <c r="BP1087" s="3">
        <f t="shared" si="421"/>
        <v>0</v>
      </c>
      <c r="BQ1087" s="3">
        <f t="shared" si="410"/>
        <v>111529130.88002288</v>
      </c>
      <c r="BR1087" s="3">
        <f t="shared" si="422"/>
        <v>0</v>
      </c>
      <c r="BS1087" s="3">
        <f t="shared" si="423"/>
        <v>0</v>
      </c>
      <c r="BT1087" s="3">
        <f t="shared" si="411"/>
        <v>0</v>
      </c>
      <c r="BU1087" s="3">
        <f t="shared" si="412"/>
        <v>0</v>
      </c>
      <c r="BV1087" s="3">
        <f t="shared" si="413"/>
        <v>0</v>
      </c>
      <c r="BW1087" s="3">
        <f t="shared" si="424"/>
        <v>0</v>
      </c>
      <c r="BX1087" s="3">
        <f t="shared" si="414"/>
        <v>0</v>
      </c>
      <c r="BY1087" s="3">
        <f t="shared" si="425"/>
        <v>1853128.4284999999</v>
      </c>
    </row>
    <row r="1088" spans="1:77" x14ac:dyDescent="0.25">
      <c r="A1088">
        <v>101868</v>
      </c>
      <c r="B1088" t="s">
        <v>1136</v>
      </c>
      <c r="C1088" s="37">
        <v>42776.52847222222</v>
      </c>
      <c r="D1088" s="5" t="s">
        <v>76</v>
      </c>
      <c r="E1088" s="2">
        <v>278.41699999999997</v>
      </c>
      <c r="F1088" s="2">
        <v>32.613999999999997</v>
      </c>
      <c r="G1088" s="2">
        <v>28.483000000000001</v>
      </c>
      <c r="H1088" s="2">
        <v>0</v>
      </c>
      <c r="I1088" s="2">
        <v>0</v>
      </c>
      <c r="J1088" s="2">
        <v>0</v>
      </c>
      <c r="K1088" s="2">
        <v>0</v>
      </c>
      <c r="L1088" s="2">
        <v>32.450000000000003</v>
      </c>
      <c r="M1088" s="2">
        <v>0</v>
      </c>
      <c r="N1088" s="2">
        <v>337.33</v>
      </c>
      <c r="O1088" s="2">
        <v>0.13700000000000001</v>
      </c>
      <c r="P1088" s="2">
        <v>1.97</v>
      </c>
      <c r="Q1088" s="2">
        <v>0</v>
      </c>
      <c r="R1088" s="3">
        <v>27500</v>
      </c>
      <c r="S1088" s="3">
        <v>0</v>
      </c>
      <c r="T1088" s="3">
        <v>0</v>
      </c>
      <c r="U1088" s="3">
        <v>0</v>
      </c>
      <c r="V1088" s="3">
        <v>0</v>
      </c>
      <c r="W1088" s="3">
        <v>69962</v>
      </c>
      <c r="X1088" s="3">
        <v>1274</v>
      </c>
      <c r="Y1088" s="4">
        <v>0</v>
      </c>
      <c r="Z1088" s="4">
        <v>1</v>
      </c>
      <c r="AA1088" s="5" t="s">
        <v>75</v>
      </c>
      <c r="AB1088" s="3">
        <v>0</v>
      </c>
      <c r="AC1088" s="3">
        <v>0</v>
      </c>
      <c r="AD1088" s="2">
        <v>0</v>
      </c>
      <c r="AE1088" s="3">
        <v>0</v>
      </c>
      <c r="AF1088" s="3">
        <v>0</v>
      </c>
      <c r="AG1088" s="3">
        <v>0</v>
      </c>
      <c r="AH1088" s="3">
        <v>0</v>
      </c>
      <c r="AI1088" s="4">
        <v>0</v>
      </c>
      <c r="AJ1088" s="3">
        <v>0</v>
      </c>
      <c r="AK1088" s="3">
        <v>134729</v>
      </c>
      <c r="AL1088" s="3">
        <v>0</v>
      </c>
      <c r="AM1088" s="3">
        <v>0</v>
      </c>
      <c r="AN1088" s="3">
        <v>0</v>
      </c>
      <c r="AO1088" s="3">
        <v>0</v>
      </c>
      <c r="AP1088" s="3">
        <v>0</v>
      </c>
      <c r="AQ1088" s="3">
        <v>5050</v>
      </c>
      <c r="AR1088" s="3">
        <v>5334</v>
      </c>
      <c r="AS1088" s="3">
        <v>3033627</v>
      </c>
      <c r="AT1088" s="2">
        <v>565.95600000000002</v>
      </c>
      <c r="AV1088" s="5" t="s">
        <v>2031</v>
      </c>
      <c r="AX1088" s="3">
        <v>0</v>
      </c>
      <c r="AZ1088" s="3">
        <v>0</v>
      </c>
      <c r="BA1088" s="3">
        <f t="shared" si="415"/>
        <v>6465</v>
      </c>
      <c r="BB1088" s="3">
        <f t="shared" si="401"/>
        <v>5050</v>
      </c>
      <c r="BC1088" s="3">
        <f t="shared" si="402"/>
        <v>5335</v>
      </c>
      <c r="BD1088" s="3">
        <f t="shared" si="403"/>
        <v>6465</v>
      </c>
      <c r="BE1088" s="3">
        <f t="shared" si="404"/>
        <v>3033625.6010499997</v>
      </c>
      <c r="BF1088" s="3">
        <f t="shared" si="416"/>
        <v>2936163.6010499997</v>
      </c>
      <c r="BG1088" s="2">
        <f t="shared" si="405"/>
        <v>565.88861148411388</v>
      </c>
      <c r="BH1088" s="6">
        <f t="shared" si="406"/>
        <v>1.4999999999999999E-2</v>
      </c>
      <c r="BI1088" s="3">
        <f t="shared" si="417"/>
        <v>0</v>
      </c>
      <c r="BJ1088" s="3">
        <f t="shared" si="407"/>
        <v>290866746.30283451</v>
      </c>
      <c r="BK1088" s="3">
        <f t="shared" si="418"/>
        <v>0</v>
      </c>
      <c r="BL1088" s="3">
        <f t="shared" si="419"/>
        <v>0</v>
      </c>
      <c r="BM1088" s="3">
        <f t="shared" si="408"/>
        <v>0</v>
      </c>
      <c r="BN1088" s="3">
        <f t="shared" si="409"/>
        <v>0</v>
      </c>
      <c r="BO1088" s="3">
        <f t="shared" si="420"/>
        <v>0</v>
      </c>
      <c r="BP1088" s="3">
        <f t="shared" si="421"/>
        <v>0</v>
      </c>
      <c r="BQ1088" s="3">
        <f t="shared" si="410"/>
        <v>180801411.36917439</v>
      </c>
      <c r="BR1088" s="3">
        <f t="shared" si="422"/>
        <v>0</v>
      </c>
      <c r="BS1088" s="3">
        <f t="shared" si="423"/>
        <v>0</v>
      </c>
      <c r="BT1088" s="3">
        <f t="shared" si="411"/>
        <v>0</v>
      </c>
      <c r="BU1088" s="3">
        <f t="shared" si="412"/>
        <v>0</v>
      </c>
      <c r="BV1088" s="3">
        <f t="shared" si="413"/>
        <v>0</v>
      </c>
      <c r="BW1088" s="3">
        <f t="shared" si="424"/>
        <v>0</v>
      </c>
      <c r="BX1088" s="3">
        <f t="shared" si="414"/>
        <v>0</v>
      </c>
      <c r="BY1088" s="3">
        <f t="shared" si="425"/>
        <v>3033625.6010499997</v>
      </c>
    </row>
    <row r="1089" spans="1:77" x14ac:dyDescent="0.25">
      <c r="A1089">
        <v>101861</v>
      </c>
      <c r="B1089" t="s">
        <v>1137</v>
      </c>
      <c r="C1089" s="37">
        <v>42776.52847222222</v>
      </c>
      <c r="D1089" s="5" t="s">
        <v>76</v>
      </c>
      <c r="E1089" s="2">
        <v>1028.7660000000001</v>
      </c>
      <c r="F1089" s="2">
        <v>62.756999999999998</v>
      </c>
      <c r="G1089" s="2">
        <v>23.934999999999999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36.5</v>
      </c>
      <c r="N1089" s="2">
        <v>601</v>
      </c>
      <c r="O1089" s="2">
        <v>0</v>
      </c>
      <c r="P1089" s="2">
        <v>16.962</v>
      </c>
      <c r="Q1089" s="2">
        <v>0</v>
      </c>
      <c r="R1089" s="3">
        <v>0</v>
      </c>
      <c r="S1089" s="3">
        <v>0</v>
      </c>
      <c r="T1089" s="3">
        <v>0</v>
      </c>
      <c r="U1089" s="3">
        <v>0</v>
      </c>
      <c r="V1089" s="3">
        <v>0</v>
      </c>
      <c r="W1089" s="3">
        <v>72169</v>
      </c>
      <c r="X1089" s="3">
        <v>10966</v>
      </c>
      <c r="Y1089" s="4">
        <v>0</v>
      </c>
      <c r="Z1089" s="4">
        <v>1</v>
      </c>
      <c r="AA1089" s="5" t="s">
        <v>75</v>
      </c>
      <c r="AB1089" s="3">
        <v>0</v>
      </c>
      <c r="AC1089" s="3">
        <v>0</v>
      </c>
      <c r="AD1089" s="2">
        <v>0</v>
      </c>
      <c r="AE1089" s="3">
        <v>0</v>
      </c>
      <c r="AF1089" s="3">
        <v>0</v>
      </c>
      <c r="AG1089" s="3">
        <v>0</v>
      </c>
      <c r="AH1089" s="3">
        <v>0</v>
      </c>
      <c r="AI1089" s="4">
        <v>0</v>
      </c>
      <c r="AJ1089" s="3">
        <v>0</v>
      </c>
      <c r="AK1089" s="3">
        <v>280816</v>
      </c>
      <c r="AL1089" s="3">
        <v>0</v>
      </c>
      <c r="AM1089" s="3">
        <v>0</v>
      </c>
      <c r="AN1089" s="3">
        <v>0</v>
      </c>
      <c r="AO1089" s="3">
        <v>0</v>
      </c>
      <c r="AP1089" s="3">
        <v>0</v>
      </c>
      <c r="AQ1089" s="3">
        <v>5050</v>
      </c>
      <c r="AR1089" s="3">
        <v>5334</v>
      </c>
      <c r="AS1089" s="3">
        <v>8115455</v>
      </c>
      <c r="AT1089" s="2">
        <v>1550.373</v>
      </c>
      <c r="AV1089" s="5" t="s">
        <v>2031</v>
      </c>
      <c r="AX1089" s="3">
        <v>0</v>
      </c>
      <c r="AZ1089" s="3">
        <v>0</v>
      </c>
      <c r="BA1089" s="3">
        <f t="shared" si="415"/>
        <v>6465</v>
      </c>
      <c r="BB1089" s="3">
        <f t="shared" si="401"/>
        <v>5050</v>
      </c>
      <c r="BC1089" s="3">
        <f t="shared" si="402"/>
        <v>5335</v>
      </c>
      <c r="BD1089" s="3">
        <f t="shared" si="403"/>
        <v>6465</v>
      </c>
      <c r="BE1089" s="3">
        <f t="shared" si="404"/>
        <v>8115454.580500003</v>
      </c>
      <c r="BF1089" s="3">
        <f t="shared" si="416"/>
        <v>8043285.580500003</v>
      </c>
      <c r="BG1089" s="2">
        <f t="shared" si="405"/>
        <v>1550.1873626155043</v>
      </c>
      <c r="BH1089" s="6">
        <f t="shared" si="406"/>
        <v>1.4999999999999999E-2</v>
      </c>
      <c r="BI1089" s="3">
        <f t="shared" si="417"/>
        <v>0</v>
      </c>
      <c r="BJ1089" s="3">
        <f t="shared" si="407"/>
        <v>796796304.38436925</v>
      </c>
      <c r="BK1089" s="3">
        <f t="shared" si="418"/>
        <v>0</v>
      </c>
      <c r="BL1089" s="3">
        <f t="shared" si="419"/>
        <v>0</v>
      </c>
      <c r="BM1089" s="3">
        <f t="shared" si="408"/>
        <v>0</v>
      </c>
      <c r="BN1089" s="3">
        <f t="shared" si="409"/>
        <v>0</v>
      </c>
      <c r="BO1089" s="3">
        <f t="shared" si="420"/>
        <v>0</v>
      </c>
      <c r="BP1089" s="3">
        <f t="shared" si="421"/>
        <v>0</v>
      </c>
      <c r="BQ1089" s="3">
        <f t="shared" si="410"/>
        <v>495284862.35565364</v>
      </c>
      <c r="BR1089" s="3">
        <f t="shared" si="422"/>
        <v>0</v>
      </c>
      <c r="BS1089" s="3">
        <f t="shared" si="423"/>
        <v>0</v>
      </c>
      <c r="BT1089" s="3">
        <f t="shared" si="411"/>
        <v>0</v>
      </c>
      <c r="BU1089" s="3">
        <f t="shared" si="412"/>
        <v>0</v>
      </c>
      <c r="BV1089" s="3">
        <f t="shared" si="413"/>
        <v>0</v>
      </c>
      <c r="BW1089" s="3">
        <f t="shared" si="424"/>
        <v>0</v>
      </c>
      <c r="BX1089" s="3">
        <f t="shared" si="414"/>
        <v>0</v>
      </c>
      <c r="BY1089" s="3">
        <f t="shared" si="425"/>
        <v>8115454.580500003</v>
      </c>
    </row>
    <row r="1090" spans="1:77" x14ac:dyDescent="0.25">
      <c r="A1090">
        <v>101814</v>
      </c>
      <c r="B1090" t="s">
        <v>1138</v>
      </c>
      <c r="C1090" s="37">
        <v>42776.52847222222</v>
      </c>
      <c r="D1090" s="5" t="s">
        <v>76</v>
      </c>
      <c r="E1090" s="2">
        <v>1439.3019999999999</v>
      </c>
      <c r="F1090" s="2">
        <v>21.263999999999999</v>
      </c>
      <c r="G1090" s="2">
        <v>24.475999999999999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1547</v>
      </c>
      <c r="O1090" s="2">
        <v>0</v>
      </c>
      <c r="P1090" s="2">
        <v>609.18100000000004</v>
      </c>
      <c r="Q1090" s="2">
        <v>0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120322</v>
      </c>
      <c r="X1090" s="3">
        <v>393836</v>
      </c>
      <c r="Y1090" s="4">
        <v>0</v>
      </c>
      <c r="Z1090" s="4">
        <v>1</v>
      </c>
      <c r="AA1090" s="5" t="s">
        <v>75</v>
      </c>
      <c r="AB1090" s="3">
        <v>0</v>
      </c>
      <c r="AC1090" s="3">
        <v>0</v>
      </c>
      <c r="AD1090" s="2">
        <v>0</v>
      </c>
      <c r="AE1090" s="3">
        <v>0</v>
      </c>
      <c r="AF1090" s="3">
        <v>0</v>
      </c>
      <c r="AG1090" s="3">
        <v>0</v>
      </c>
      <c r="AH1090" s="3">
        <v>0</v>
      </c>
      <c r="AI1090" s="4">
        <v>0</v>
      </c>
      <c r="AJ1090" s="3">
        <v>0</v>
      </c>
      <c r="AK1090" s="3">
        <v>554503</v>
      </c>
      <c r="AL1090" s="3">
        <v>0</v>
      </c>
      <c r="AM1090" s="3">
        <v>0</v>
      </c>
      <c r="AN1090" s="3">
        <v>0</v>
      </c>
      <c r="AO1090" s="3">
        <v>0</v>
      </c>
      <c r="AP1090" s="3">
        <v>0</v>
      </c>
      <c r="AQ1090" s="3">
        <v>5050</v>
      </c>
      <c r="AR1090" s="3">
        <v>5334</v>
      </c>
      <c r="AS1090" s="3">
        <v>12131049</v>
      </c>
      <c r="AT1090" s="2">
        <v>2315.1109999999999</v>
      </c>
      <c r="AV1090" s="5" t="s">
        <v>2031</v>
      </c>
      <c r="AX1090" s="3">
        <v>0</v>
      </c>
      <c r="AZ1090" s="3">
        <v>0</v>
      </c>
      <c r="BA1090" s="3">
        <f t="shared" si="415"/>
        <v>6465</v>
      </c>
      <c r="BB1090" s="3">
        <f t="shared" ref="BB1090:BB1153" si="426">IF(D1090="Y",EWLev1/100*AQ1090/5140,ROUND(EWLev1*MIN(1, IF(Y1090&lt;0.1,1,Y1090))/100,0))</f>
        <v>5050</v>
      </c>
      <c r="BC1090" s="3">
        <f t="shared" ref="BC1090:BC1153" si="427">ROUND((IF(D1090="Y",EWLev1/100*AQ1090/5140,EWLev1*MIN(1, IF(Y1090&lt;0.1,1,Y1090))/100))*(1+(IF(D1090="Y",CharterSchoolAdjCEI,Z1090)-1)*0.71),0)</f>
        <v>5335</v>
      </c>
      <c r="BD1090" s="3">
        <f t="shared" ref="BD1090:BD1153" si="428">ROUND(IF(D1090="Y",EWLev1/100*BA1090/5140,BC1090*MAX(1,1 + IF(E1090&lt;SmallDistrictADACap,(SmallDistrictADACap-E1090)*IF(AA1090="Y",SparseSmallDistrictMult,SmallDistrictMult),0),1+IF(E1090&lt;MedDistrictADACap,(MedDistrictADACap-E1090)*MedDistrictMult,0))),0)</f>
        <v>6465</v>
      </c>
      <c r="BE1090" s="3">
        <f t="shared" ref="BE1090:BE1153" si="429">BD1090*(E1090*RegularProgramTIAAWeight+F1090*RegularSpEdTIAAWeight+G1090*MainstreamSpEdTIAAWeight+H1090*ResCareSpEdTIAAWeight+I1090*StateSchoolsSpEdTIAAWeight+J1090*NonPublicContractSpEdTIAAWeight+K1090*ExtYearSpEdTIAAWeight+L1090*RegCTETIAAWeight+M1090*GTTIAAWeight+N1090*StateCompEdTIAAWeight+O1090*PregnantTIAAWeight+P1090*BilingualTIAAWeight+Q1090*PegTIAAWeight)+SUM(R1090:W1090)+IF(P1090=0,X1090*EWLev1/514000,0)</f>
        <v>12131048.7805</v>
      </c>
      <c r="BF1090" s="3">
        <f t="shared" si="416"/>
        <v>12010726.7805</v>
      </c>
      <c r="BG1090" s="2">
        <f t="shared" ref="BG1090:BG1153" si="430">IF(UseCoRWADA,AU1090,BF1090/BB1090*(BC1090+BB1090)/(2*BC1090))</f>
        <v>2314.834738194299</v>
      </c>
      <c r="BH1090" s="6">
        <f t="shared" ref="BH1090:BH1153" si="431">MAX(HHTaxRateFloor,IFERROR(AB1090/AE1090,0)+HHCEDRate)</f>
        <v>1.4999999999999999E-2</v>
      </c>
      <c r="BI1090" s="3">
        <f t="shared" si="417"/>
        <v>0</v>
      </c>
      <c r="BJ1090" s="3">
        <f t="shared" ref="BJ1090:BJ1153" si="432">IFERROR(BG1090*MAX(EWLev1, BI1090/BH1090/BG1090*((EWLev1/HHEWL-1)*AI1090/HHMOTaxRate+1)),0)</f>
        <v>1189825055.4318697</v>
      </c>
      <c r="BK1090" s="3">
        <f t="shared" si="418"/>
        <v>0</v>
      </c>
      <c r="BL1090" s="3">
        <f t="shared" si="419"/>
        <v>0</v>
      </c>
      <c r="BM1090" s="3">
        <f t="shared" ref="BM1090:BM1153" si="433">IF(BL1090=0,0,MAX(CostPerWADAFloorLev1,BL1090/(BK1090/(BJ1090/BG1090))))</f>
        <v>0</v>
      </c>
      <c r="BN1090" s="3">
        <f t="shared" ref="BN1090:BN1153" si="434">IFERROR(MIN(BL1090*EarlyAgreementCreditPct,BK1090/(BJ1090/BG1090)*EarlyAgreementCreditPerWADA,AY1090),0)</f>
        <v>0</v>
      </c>
      <c r="BO1090" s="3">
        <f t="shared" si="420"/>
        <v>0</v>
      </c>
      <c r="BP1090" s="3">
        <f t="shared" si="421"/>
        <v>0</v>
      </c>
      <c r="BQ1090" s="3">
        <f t="shared" ref="BQ1090:BQ1153" si="435">IFERROR(BG1090*MAX(EWLev3, BI1090/BH1090/BG1090*((EWLev3/HHEWL-1)*AI1090/HHMOTaxRate+1)),0)</f>
        <v>739589698.85307848</v>
      </c>
      <c r="BR1090" s="3">
        <f t="shared" si="422"/>
        <v>0</v>
      </c>
      <c r="BS1090" s="3">
        <f t="shared" si="423"/>
        <v>0</v>
      </c>
      <c r="BT1090" s="3">
        <f t="shared" ref="BT1090:BT1153" si="436">IF(BS1090=0,0,MAX(CostPerWADAFloorLev3,BS1090/(BR1090/(BQ1090/BG1090))))</f>
        <v>0</v>
      </c>
      <c r="BU1090" s="3">
        <f t="shared" ref="BU1090:BU1153" si="437">IFERROR(MIN(BR1090/(BQ1090/BG1090)*BT1090*EarlyAgreementCreditPct,BR1090/(BQ1090/BG1090)*EarlyAgreementCreditPerWADA,AZ1090),0)</f>
        <v>0</v>
      </c>
      <c r="BV1090" s="3">
        <f t="shared" ref="BV1090:BV1153" si="438">IFERROR(AN1090*BS1090/AH1090+AO1090+AP1090,0)</f>
        <v>0</v>
      </c>
      <c r="BW1090" s="3">
        <f t="shared" si="424"/>
        <v>0</v>
      </c>
      <c r="BX1090" s="3">
        <f t="shared" ref="BX1090:BX1153" si="439">BW1090+BP1090</f>
        <v>0</v>
      </c>
      <c r="BY1090" s="3">
        <f t="shared" si="425"/>
        <v>12131048.7805</v>
      </c>
    </row>
    <row r="1091" spans="1:77" x14ac:dyDescent="0.25">
      <c r="A1091">
        <v>166905</v>
      </c>
      <c r="B1091" t="s">
        <v>1139</v>
      </c>
      <c r="C1091" s="37">
        <v>42779.493055555555</v>
      </c>
      <c r="D1091" s="5" t="s">
        <v>75</v>
      </c>
      <c r="E1091" s="2">
        <v>517.77</v>
      </c>
      <c r="F1091" s="2">
        <v>22.95</v>
      </c>
      <c r="G1091" s="2">
        <v>23</v>
      </c>
      <c r="H1091" s="2">
        <v>0</v>
      </c>
      <c r="I1091" s="2">
        <v>0</v>
      </c>
      <c r="J1091" s="2">
        <v>0</v>
      </c>
      <c r="K1091" s="2">
        <v>0</v>
      </c>
      <c r="L1091" s="2">
        <v>60</v>
      </c>
      <c r="M1091" s="2">
        <v>29.25</v>
      </c>
      <c r="N1091" s="2">
        <v>315</v>
      </c>
      <c r="O1091" s="2">
        <v>0</v>
      </c>
      <c r="P1091" s="2">
        <v>31</v>
      </c>
      <c r="Q1091" s="2">
        <v>0</v>
      </c>
      <c r="R1091" s="3">
        <v>52250</v>
      </c>
      <c r="S1091" s="3">
        <v>0</v>
      </c>
      <c r="T1091" s="3">
        <v>-1440</v>
      </c>
      <c r="U1091" s="3">
        <v>-56</v>
      </c>
      <c r="V1091" s="3">
        <v>0</v>
      </c>
      <c r="W1091" s="3">
        <v>61756</v>
      </c>
      <c r="X1091" s="3">
        <v>21108</v>
      </c>
      <c r="Y1091" s="4">
        <v>1</v>
      </c>
      <c r="Z1091" s="4">
        <v>1.06</v>
      </c>
      <c r="AA1091" s="5" t="s">
        <v>75</v>
      </c>
      <c r="AB1091" s="3">
        <v>42882</v>
      </c>
      <c r="AC1091" s="3">
        <v>1358478</v>
      </c>
      <c r="AD1091" s="2">
        <v>576.94842370000003</v>
      </c>
      <c r="AE1091" s="3">
        <v>46934776</v>
      </c>
      <c r="AF1091" s="3">
        <v>1370944</v>
      </c>
      <c r="AG1091" s="3">
        <v>150803</v>
      </c>
      <c r="AH1091" s="3">
        <v>1604004</v>
      </c>
      <c r="AI1091" s="4">
        <v>1.17</v>
      </c>
      <c r="AJ1091" s="3">
        <v>128068625</v>
      </c>
      <c r="AK1091" s="3">
        <v>211638</v>
      </c>
      <c r="AL1091" s="3">
        <v>0</v>
      </c>
      <c r="AM1091" s="3">
        <v>0</v>
      </c>
      <c r="AN1091" s="3">
        <v>0</v>
      </c>
      <c r="AO1091" s="3">
        <v>0</v>
      </c>
      <c r="AP1091" s="3">
        <v>0</v>
      </c>
      <c r="AQ1091" s="3">
        <v>5140</v>
      </c>
      <c r="AR1091" s="3">
        <v>5359</v>
      </c>
      <c r="AS1091" s="3">
        <v>4992045</v>
      </c>
      <c r="AT1091" s="2">
        <v>929.928</v>
      </c>
      <c r="AV1091" s="5" t="s">
        <v>1788</v>
      </c>
      <c r="BA1091" s="3">
        <f t="shared" ref="BA1091:BA1154" si="440">RIGHT(AV1091,6)*1</f>
        <v>6809</v>
      </c>
      <c r="BB1091" s="3">
        <f t="shared" si="426"/>
        <v>5140</v>
      </c>
      <c r="BC1091" s="3">
        <f t="shared" si="427"/>
        <v>5359</v>
      </c>
      <c r="BD1091" s="3">
        <f t="shared" si="428"/>
        <v>6809</v>
      </c>
      <c r="BE1091" s="3">
        <f t="shared" si="429"/>
        <v>4992043.67</v>
      </c>
      <c r="BF1091" s="3">
        <f t="shared" ref="BF1091:BF1154" si="441">BE1091-W1091-V1091-R1091-T1091</f>
        <v>4879477.67</v>
      </c>
      <c r="BG1091" s="2">
        <f t="shared" si="430"/>
        <v>929.91745326292073</v>
      </c>
      <c r="BH1091" s="6">
        <f t="shared" si="431"/>
        <v>1.4999999999999999E-2</v>
      </c>
      <c r="BI1091" s="3">
        <f t="shared" ref="BI1091:BI1154" si="442">IFERROR((AB1091+AC1091)*BG1091/AD1091-AK1091,0)</f>
        <v>2047054.5776612125</v>
      </c>
      <c r="BJ1091" s="3">
        <f t="shared" si="432"/>
        <v>477977570.97714126</v>
      </c>
      <c r="BK1091" s="3">
        <f t="shared" ref="BK1091:BK1154" si="443">MAX(0,AJ1091-BJ1091)</f>
        <v>0</v>
      </c>
      <c r="BL1091" s="3">
        <f t="shared" ref="BL1091:BL1154" si="444">IFERROR(BK1091/AJ1091*AF1091,0)</f>
        <v>0</v>
      </c>
      <c r="BM1091" s="3">
        <f t="shared" si="433"/>
        <v>0</v>
      </c>
      <c r="BN1091" s="3">
        <f t="shared" si="434"/>
        <v>0</v>
      </c>
      <c r="BO1091" s="3">
        <f t="shared" ref="BO1091:BO1154" si="445">IFERROR(AN1091*BL1091/AH1091+AO1091+AP1091,0)</f>
        <v>0</v>
      </c>
      <c r="BP1091" s="3">
        <f t="shared" ref="BP1091:BP1154" si="446">MAX(0, IFERROR(BM1091*BK1091/(BJ1091/BG1091)-BN1091-BO1091*0-AL1091*AM1091-V1091,0))</f>
        <v>0</v>
      </c>
      <c r="BQ1091" s="3">
        <f t="shared" si="435"/>
        <v>297108626.31750315</v>
      </c>
      <c r="BR1091" s="3">
        <f t="shared" ref="BR1091:BR1154" si="447">MAX(0,AJ1091-BQ1091)</f>
        <v>0</v>
      </c>
      <c r="BS1091" s="3">
        <f t="shared" ref="BS1091:BS1154" si="448">IFERROR(BR1091/AJ1091*AG1091,0)</f>
        <v>0</v>
      </c>
      <c r="BT1091" s="3">
        <f t="shared" si="436"/>
        <v>0</v>
      </c>
      <c r="BU1091" s="3">
        <f t="shared" si="437"/>
        <v>0</v>
      </c>
      <c r="BV1091" s="3">
        <f t="shared" si="438"/>
        <v>0</v>
      </c>
      <c r="BW1091" s="3">
        <f t="shared" ref="BW1091:BW1154" si="449">MAX(0, IFERROR(BT1091*BR1091/(BQ1091/BG1091)-BU1091-BV1091-AL1091*AM1091-V1091,0))</f>
        <v>0</v>
      </c>
      <c r="BX1091" s="3">
        <f t="shared" si="439"/>
        <v>0</v>
      </c>
      <c r="BY1091" s="3">
        <f t="shared" ref="BY1091:BY1154" si="450">MAX(0,BE1091-AJ1091*Y1091/100)</f>
        <v>3711357.42</v>
      </c>
    </row>
    <row r="1092" spans="1:77" x14ac:dyDescent="0.25">
      <c r="A1092">
        <v>246912</v>
      </c>
      <c r="B1092" t="s">
        <v>1140</v>
      </c>
      <c r="C1092" s="37">
        <v>42779.493055555555</v>
      </c>
      <c r="D1092" s="5" t="s">
        <v>75</v>
      </c>
      <c r="E1092" s="2">
        <v>559.6</v>
      </c>
      <c r="F1092" s="2">
        <v>63.6</v>
      </c>
      <c r="G1092" s="2">
        <v>6</v>
      </c>
      <c r="H1092" s="2">
        <v>0</v>
      </c>
      <c r="I1092" s="2">
        <v>0</v>
      </c>
      <c r="J1092" s="2">
        <v>0</v>
      </c>
      <c r="K1092" s="2">
        <v>0</v>
      </c>
      <c r="L1092" s="2">
        <v>50</v>
      </c>
      <c r="M1092" s="2">
        <v>30</v>
      </c>
      <c r="N1092" s="2">
        <v>252</v>
      </c>
      <c r="O1092" s="2">
        <v>1</v>
      </c>
      <c r="P1092" s="2">
        <v>16</v>
      </c>
      <c r="Q1092" s="2">
        <v>0</v>
      </c>
      <c r="R1092" s="3">
        <v>55000</v>
      </c>
      <c r="S1092" s="3">
        <v>0</v>
      </c>
      <c r="T1092" s="3">
        <v>-2296</v>
      </c>
      <c r="U1092" s="3">
        <v>-89</v>
      </c>
      <c r="V1092" s="3">
        <v>0</v>
      </c>
      <c r="W1092" s="3">
        <v>107282</v>
      </c>
      <c r="X1092" s="3">
        <v>10805</v>
      </c>
      <c r="Y1092" s="4">
        <v>1</v>
      </c>
      <c r="Z1092" s="4">
        <v>1.06</v>
      </c>
      <c r="AA1092" s="5" t="s">
        <v>75</v>
      </c>
      <c r="AB1092" s="3">
        <v>55685</v>
      </c>
      <c r="AC1092" s="3">
        <v>1790864</v>
      </c>
      <c r="AD1092" s="2">
        <v>652.77772430000005</v>
      </c>
      <c r="AE1092" s="3">
        <v>51359466</v>
      </c>
      <c r="AF1092" s="3">
        <v>2251692</v>
      </c>
      <c r="AG1092" s="3">
        <v>247686</v>
      </c>
      <c r="AH1092" s="3">
        <v>2634480</v>
      </c>
      <c r="AI1092" s="4">
        <v>1.17</v>
      </c>
      <c r="AJ1092" s="3">
        <v>204253362</v>
      </c>
      <c r="AK1092" s="3">
        <v>239944</v>
      </c>
      <c r="AL1092" s="3">
        <v>0</v>
      </c>
      <c r="AM1092" s="3">
        <v>0</v>
      </c>
      <c r="AN1092" s="3">
        <v>0</v>
      </c>
      <c r="AO1092" s="3">
        <v>0</v>
      </c>
      <c r="AP1092" s="3">
        <v>0</v>
      </c>
      <c r="AQ1092" s="3">
        <v>5140</v>
      </c>
      <c r="AR1092" s="3">
        <v>5359</v>
      </c>
      <c r="AS1092" s="3">
        <v>5260507</v>
      </c>
      <c r="AT1092" s="2">
        <v>972.06</v>
      </c>
      <c r="AV1092" s="5" t="s">
        <v>1841</v>
      </c>
      <c r="BA1092" s="3">
        <f t="shared" si="440"/>
        <v>6753</v>
      </c>
      <c r="BB1092" s="3">
        <f t="shared" si="426"/>
        <v>5140</v>
      </c>
      <c r="BC1092" s="3">
        <f t="shared" si="427"/>
        <v>5359</v>
      </c>
      <c r="BD1092" s="3">
        <f t="shared" si="428"/>
        <v>6753</v>
      </c>
      <c r="BE1092" s="3">
        <f t="shared" si="429"/>
        <v>5260505.4300000006</v>
      </c>
      <c r="BF1092" s="3">
        <f t="shared" si="441"/>
        <v>5100519.4300000006</v>
      </c>
      <c r="BG1092" s="2">
        <f t="shared" si="430"/>
        <v>972.0429848106354</v>
      </c>
      <c r="BH1092" s="6">
        <f t="shared" si="431"/>
        <v>1.4999999999999999E-2</v>
      </c>
      <c r="BI1092" s="3">
        <f t="shared" si="442"/>
        <v>2509728.5680764685</v>
      </c>
      <c r="BJ1092" s="3">
        <f t="shared" si="432"/>
        <v>499630094.19266659</v>
      </c>
      <c r="BK1092" s="3">
        <f t="shared" si="443"/>
        <v>0</v>
      </c>
      <c r="BL1092" s="3">
        <f t="shared" si="444"/>
        <v>0</v>
      </c>
      <c r="BM1092" s="3">
        <f t="shared" si="433"/>
        <v>0</v>
      </c>
      <c r="BN1092" s="3">
        <f t="shared" si="434"/>
        <v>0</v>
      </c>
      <c r="BO1092" s="3">
        <f t="shared" si="445"/>
        <v>0</v>
      </c>
      <c r="BP1092" s="3">
        <f t="shared" si="446"/>
        <v>0</v>
      </c>
      <c r="BQ1092" s="3">
        <f t="shared" si="435"/>
        <v>310567733.64699799</v>
      </c>
      <c r="BR1092" s="3">
        <f t="shared" si="447"/>
        <v>0</v>
      </c>
      <c r="BS1092" s="3">
        <f t="shared" si="448"/>
        <v>0</v>
      </c>
      <c r="BT1092" s="3">
        <f t="shared" si="436"/>
        <v>0</v>
      </c>
      <c r="BU1092" s="3">
        <f t="shared" si="437"/>
        <v>0</v>
      </c>
      <c r="BV1092" s="3">
        <f t="shared" si="438"/>
        <v>0</v>
      </c>
      <c r="BW1092" s="3">
        <f t="shared" si="449"/>
        <v>0</v>
      </c>
      <c r="BX1092" s="3">
        <f t="shared" si="439"/>
        <v>0</v>
      </c>
      <c r="BY1092" s="3">
        <f t="shared" si="450"/>
        <v>3217971.8100000005</v>
      </c>
    </row>
    <row r="1093" spans="1:77" x14ac:dyDescent="0.25">
      <c r="A1093">
        <v>149902</v>
      </c>
      <c r="B1093" t="s">
        <v>1141</v>
      </c>
      <c r="C1093" s="37">
        <v>42779.493055555555</v>
      </c>
      <c r="D1093" s="5" t="s">
        <v>75</v>
      </c>
      <c r="E1093" s="2">
        <v>606.60500000000002</v>
      </c>
      <c r="F1093" s="2">
        <v>51.63</v>
      </c>
      <c r="G1093" s="2">
        <v>16.46</v>
      </c>
      <c r="H1093" s="2">
        <v>0</v>
      </c>
      <c r="I1093" s="2">
        <v>0</v>
      </c>
      <c r="J1093" s="2">
        <v>0</v>
      </c>
      <c r="K1093" s="2">
        <v>0</v>
      </c>
      <c r="L1093" s="2">
        <v>41.81</v>
      </c>
      <c r="M1093" s="2">
        <v>33.24</v>
      </c>
      <c r="N1093" s="2">
        <v>400.83</v>
      </c>
      <c r="O1093" s="2">
        <v>0</v>
      </c>
      <c r="P1093" s="2">
        <v>27.495000000000001</v>
      </c>
      <c r="Q1093" s="2">
        <v>0</v>
      </c>
      <c r="R1093" s="3">
        <v>49588</v>
      </c>
      <c r="S1093" s="3">
        <v>0</v>
      </c>
      <c r="T1093" s="3">
        <v>0</v>
      </c>
      <c r="U1093" s="3">
        <v>0</v>
      </c>
      <c r="V1093" s="3">
        <v>0</v>
      </c>
      <c r="W1093" s="3">
        <v>64557</v>
      </c>
      <c r="X1093" s="3">
        <v>19697</v>
      </c>
      <c r="Y1093" s="4">
        <v>0.96329999999999905</v>
      </c>
      <c r="Z1093" s="4">
        <v>1.05</v>
      </c>
      <c r="AA1093" s="5" t="s">
        <v>76</v>
      </c>
      <c r="AB1093" s="3">
        <v>941572</v>
      </c>
      <c r="AC1093" s="3">
        <v>2988275</v>
      </c>
      <c r="AD1093" s="2">
        <v>1222.336742</v>
      </c>
      <c r="AE1093" s="3">
        <v>271009440</v>
      </c>
      <c r="AF1093" s="3">
        <v>23510655</v>
      </c>
      <c r="AG1093" s="3">
        <v>407586</v>
      </c>
      <c r="AH1093" s="3">
        <v>25382623</v>
      </c>
      <c r="AI1093" s="4">
        <v>1.04</v>
      </c>
      <c r="AJ1093" s="3">
        <v>2342044712</v>
      </c>
      <c r="AK1093" s="3">
        <v>245075</v>
      </c>
      <c r="AL1093" s="3">
        <v>0</v>
      </c>
      <c r="AM1093" s="3">
        <v>0</v>
      </c>
      <c r="AN1093" s="3">
        <v>334295</v>
      </c>
      <c r="AO1093" s="3">
        <v>0</v>
      </c>
      <c r="AP1093" s="3">
        <v>0</v>
      </c>
      <c r="AQ1093" s="3">
        <v>4951</v>
      </c>
      <c r="AR1093" s="3">
        <v>5127</v>
      </c>
      <c r="AS1093" s="3">
        <v>5986394</v>
      </c>
      <c r="AT1093" s="2">
        <v>1165.672</v>
      </c>
      <c r="AU1093" s="2">
        <v>1147</v>
      </c>
      <c r="AV1093" s="5" t="s">
        <v>1748</v>
      </c>
      <c r="AW1093" s="3">
        <v>10277924</v>
      </c>
      <c r="AX1093" s="3">
        <v>418002</v>
      </c>
      <c r="AY1093" s="3">
        <v>271806</v>
      </c>
      <c r="AZ1093" s="3">
        <v>17659</v>
      </c>
      <c r="BA1093" s="3">
        <f t="shared" si="440"/>
        <v>7164</v>
      </c>
      <c r="BB1093" s="3">
        <f t="shared" si="426"/>
        <v>4951</v>
      </c>
      <c r="BC1093" s="3">
        <f t="shared" si="427"/>
        <v>5127</v>
      </c>
      <c r="BD1093" s="3">
        <f t="shared" si="428"/>
        <v>7164</v>
      </c>
      <c r="BE1093" s="3">
        <f t="shared" si="429"/>
        <v>5986395.5631999997</v>
      </c>
      <c r="BF1093" s="3">
        <f t="shared" si="441"/>
        <v>5872250.5631999997</v>
      </c>
      <c r="BG1093" s="2">
        <f t="shared" si="430"/>
        <v>1165.7158266070805</v>
      </c>
      <c r="BH1093" s="6">
        <f t="shared" si="431"/>
        <v>1.4999999999999999E-2</v>
      </c>
      <c r="BI1093" s="3">
        <f t="shared" si="442"/>
        <v>3502734.1647222657</v>
      </c>
      <c r="BJ1093" s="3">
        <f t="shared" si="432"/>
        <v>599177934.87603939</v>
      </c>
      <c r="BK1093" s="3">
        <f t="shared" si="443"/>
        <v>1742866777.1239605</v>
      </c>
      <c r="BL1093" s="3">
        <f t="shared" si="444"/>
        <v>17495797.282594033</v>
      </c>
      <c r="BM1093" s="3">
        <f t="shared" si="433"/>
        <v>5159.7975939923035</v>
      </c>
      <c r="BN1093" s="3">
        <f t="shared" si="434"/>
        <v>271263.31161462422</v>
      </c>
      <c r="BO1093" s="3">
        <f t="shared" si="445"/>
        <v>230423.68602270822</v>
      </c>
      <c r="BP1093" s="3">
        <f t="shared" si="446"/>
        <v>17224533.970979407</v>
      </c>
      <c r="BQ1093" s="3">
        <f t="shared" si="435"/>
        <v>372446206.60096222</v>
      </c>
      <c r="BR1093" s="3">
        <f t="shared" si="447"/>
        <v>1969598505.3990378</v>
      </c>
      <c r="BS1093" s="3">
        <f t="shared" si="448"/>
        <v>342769.19322177838</v>
      </c>
      <c r="BT1093" s="3">
        <f t="shared" si="436"/>
        <v>71.62</v>
      </c>
      <c r="BU1093" s="3">
        <f t="shared" si="437"/>
        <v>17659</v>
      </c>
      <c r="BV1093" s="3">
        <f t="shared" si="438"/>
        <v>4514.3493423857099</v>
      </c>
      <c r="BW1093" s="3">
        <f t="shared" si="449"/>
        <v>419337.2765001154</v>
      </c>
      <c r="BX1093" s="3">
        <f t="shared" si="439"/>
        <v>17643871.247479524</v>
      </c>
      <c r="BY1093" s="3">
        <f t="shared" si="450"/>
        <v>0</v>
      </c>
    </row>
    <row r="1094" spans="1:77" x14ac:dyDescent="0.25">
      <c r="A1094">
        <v>72901</v>
      </c>
      <c r="B1094" t="s">
        <v>1142</v>
      </c>
      <c r="C1094" s="37">
        <v>42776.52847222222</v>
      </c>
      <c r="D1094" s="5" t="s">
        <v>75</v>
      </c>
      <c r="E1094" s="2">
        <v>75</v>
      </c>
      <c r="F1094" s="2">
        <v>0.19</v>
      </c>
      <c r="G1094" s="2">
        <v>4.0949999999999998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52.806999999999903</v>
      </c>
      <c r="O1094" s="2">
        <v>0</v>
      </c>
      <c r="P1094" s="2">
        <v>21.177</v>
      </c>
      <c r="Q1094" s="2">
        <v>0</v>
      </c>
      <c r="R1094" s="3">
        <v>0</v>
      </c>
      <c r="S1094" s="3">
        <v>0</v>
      </c>
      <c r="T1094" s="3">
        <v>-545</v>
      </c>
      <c r="U1094" s="3">
        <v>0</v>
      </c>
      <c r="V1094" s="3">
        <v>0</v>
      </c>
      <c r="W1094" s="3">
        <v>21174</v>
      </c>
      <c r="X1094" s="3">
        <v>15468</v>
      </c>
      <c r="Y1094" s="4">
        <v>0.98</v>
      </c>
      <c r="Z1094" s="4">
        <v>1.07</v>
      </c>
      <c r="AA1094" s="5" t="s">
        <v>75</v>
      </c>
      <c r="AB1094" s="3">
        <v>22640</v>
      </c>
      <c r="AC1094" s="3">
        <v>161403</v>
      </c>
      <c r="AD1094" s="2">
        <v>107.549742999999</v>
      </c>
      <c r="AE1094" s="3">
        <v>12748640</v>
      </c>
      <c r="AF1094" s="3">
        <v>504890</v>
      </c>
      <c r="AG1094" s="3">
        <v>0</v>
      </c>
      <c r="AH1094" s="3">
        <v>535802</v>
      </c>
      <c r="AI1094" s="4">
        <v>1.04</v>
      </c>
      <c r="AJ1094" s="3">
        <v>48452816</v>
      </c>
      <c r="AK1094" s="3">
        <v>33316</v>
      </c>
      <c r="AL1094" s="3">
        <v>0</v>
      </c>
      <c r="AM1094" s="3">
        <v>0</v>
      </c>
      <c r="AN1094" s="3">
        <v>0</v>
      </c>
      <c r="AO1094" s="3">
        <v>0</v>
      </c>
      <c r="AP1094" s="3">
        <v>0</v>
      </c>
      <c r="AQ1094" s="3">
        <v>5037</v>
      </c>
      <c r="AR1094" s="3">
        <v>5288</v>
      </c>
      <c r="AS1094" s="3">
        <v>695326</v>
      </c>
      <c r="AT1094" s="2">
        <v>130.767</v>
      </c>
      <c r="AU1094" s="2">
        <v>130.767</v>
      </c>
      <c r="AV1094" s="5" t="s">
        <v>1503</v>
      </c>
      <c r="AW1094" s="3">
        <v>0</v>
      </c>
      <c r="AX1094" s="3">
        <v>0</v>
      </c>
      <c r="AY1094" s="3">
        <v>0</v>
      </c>
      <c r="AZ1094" s="3">
        <v>0</v>
      </c>
      <c r="BA1094" s="3">
        <f t="shared" si="440"/>
        <v>7304</v>
      </c>
      <c r="BB1094" s="3">
        <f t="shared" si="426"/>
        <v>5037</v>
      </c>
      <c r="BC1094" s="3">
        <f t="shared" si="427"/>
        <v>5288</v>
      </c>
      <c r="BD1094" s="3">
        <f t="shared" si="428"/>
        <v>7304</v>
      </c>
      <c r="BE1094" s="3">
        <f t="shared" si="429"/>
        <v>695325.77439999988</v>
      </c>
      <c r="BF1094" s="3">
        <f t="shared" si="441"/>
        <v>674696.77439999988</v>
      </c>
      <c r="BG1094" s="2">
        <f t="shared" si="430"/>
        <v>130.76915011366714</v>
      </c>
      <c r="BH1094" s="6">
        <f t="shared" si="431"/>
        <v>1.4999999999999999E-2</v>
      </c>
      <c r="BI1094" s="3">
        <f t="shared" si="442"/>
        <v>190460.88707605618</v>
      </c>
      <c r="BJ1094" s="3">
        <f t="shared" si="432"/>
        <v>67215343.158424914</v>
      </c>
      <c r="BK1094" s="3">
        <f t="shared" si="443"/>
        <v>0</v>
      </c>
      <c r="BL1094" s="3">
        <f t="shared" si="444"/>
        <v>0</v>
      </c>
      <c r="BM1094" s="3">
        <f t="shared" si="433"/>
        <v>0</v>
      </c>
      <c r="BN1094" s="3">
        <f t="shared" si="434"/>
        <v>0</v>
      </c>
      <c r="BO1094" s="3">
        <f t="shared" si="445"/>
        <v>0</v>
      </c>
      <c r="BP1094" s="3">
        <f t="shared" si="446"/>
        <v>0</v>
      </c>
      <c r="BQ1094" s="3">
        <f t="shared" si="435"/>
        <v>41780743.461316653</v>
      </c>
      <c r="BR1094" s="3">
        <f t="shared" si="447"/>
        <v>6672072.5386833474</v>
      </c>
      <c r="BS1094" s="3">
        <f t="shared" si="448"/>
        <v>0</v>
      </c>
      <c r="BT1094" s="3">
        <f t="shared" si="436"/>
        <v>0</v>
      </c>
      <c r="BU1094" s="3">
        <f t="shared" si="437"/>
        <v>0</v>
      </c>
      <c r="BV1094" s="3">
        <f t="shared" si="438"/>
        <v>0</v>
      </c>
      <c r="BW1094" s="3">
        <f t="shared" si="449"/>
        <v>0</v>
      </c>
      <c r="BX1094" s="3">
        <f t="shared" si="439"/>
        <v>0</v>
      </c>
      <c r="BY1094" s="3">
        <f t="shared" si="450"/>
        <v>220488.17759999988</v>
      </c>
    </row>
    <row r="1095" spans="1:77" x14ac:dyDescent="0.25">
      <c r="A1095">
        <v>224901</v>
      </c>
      <c r="B1095" t="s">
        <v>1143</v>
      </c>
      <c r="C1095" s="37">
        <v>42776.52847222222</v>
      </c>
      <c r="D1095" s="5" t="s">
        <v>75</v>
      </c>
      <c r="E1095" s="2">
        <v>147.58699999999999</v>
      </c>
      <c r="F1095" s="2">
        <v>4.8330000000000002</v>
      </c>
      <c r="G1095" s="2">
        <v>6.4960000000000004</v>
      </c>
      <c r="H1095" s="2">
        <v>0</v>
      </c>
      <c r="I1095" s="2">
        <v>0</v>
      </c>
      <c r="J1095" s="2">
        <v>0</v>
      </c>
      <c r="K1095" s="2">
        <v>0</v>
      </c>
      <c r="L1095" s="2">
        <v>20.305</v>
      </c>
      <c r="M1095" s="2">
        <v>8.468</v>
      </c>
      <c r="N1095" s="2">
        <v>109.985</v>
      </c>
      <c r="O1095" s="2">
        <v>0</v>
      </c>
      <c r="P1095" s="2">
        <v>0</v>
      </c>
      <c r="Q1095" s="2">
        <v>0</v>
      </c>
      <c r="R1095" s="3">
        <v>14937</v>
      </c>
      <c r="S1095" s="3">
        <v>0</v>
      </c>
      <c r="T1095" s="3">
        <v>-1820</v>
      </c>
      <c r="U1095" s="3">
        <v>-71</v>
      </c>
      <c r="V1095" s="3">
        <v>0</v>
      </c>
      <c r="W1095" s="3">
        <v>14721</v>
      </c>
      <c r="X1095" s="3">
        <v>0</v>
      </c>
      <c r="Y1095" s="4">
        <v>1</v>
      </c>
      <c r="Z1095" s="4">
        <v>1.07</v>
      </c>
      <c r="AA1095" s="5" t="s">
        <v>76</v>
      </c>
      <c r="AB1095" s="3">
        <v>8210</v>
      </c>
      <c r="AC1095" s="3">
        <v>1093125</v>
      </c>
      <c r="AD1095" s="2">
        <v>473.71266659999998</v>
      </c>
      <c r="AE1095" s="3">
        <v>84611087</v>
      </c>
      <c r="AF1095" s="3">
        <v>1709089</v>
      </c>
      <c r="AG1095" s="3">
        <v>0</v>
      </c>
      <c r="AH1095" s="3">
        <v>1777453</v>
      </c>
      <c r="AI1095" s="4">
        <v>1.04</v>
      </c>
      <c r="AJ1095" s="3">
        <v>161888075</v>
      </c>
      <c r="AK1095" s="3">
        <v>60063</v>
      </c>
      <c r="AL1095" s="3">
        <v>0</v>
      </c>
      <c r="AM1095" s="3">
        <v>0</v>
      </c>
      <c r="AN1095" s="3">
        <v>0</v>
      </c>
      <c r="AO1095" s="3">
        <v>0</v>
      </c>
      <c r="AP1095" s="3">
        <v>0</v>
      </c>
      <c r="AQ1095" s="3">
        <v>5140</v>
      </c>
      <c r="AR1095" s="3">
        <v>5395</v>
      </c>
      <c r="AS1095" s="3">
        <v>1818777</v>
      </c>
      <c r="AT1095" s="2">
        <v>340.21100000000001</v>
      </c>
      <c r="AU1095" s="2">
        <v>340.21100000000001</v>
      </c>
      <c r="AV1095" s="5" t="s">
        <v>1922</v>
      </c>
      <c r="AW1095" s="3">
        <v>0</v>
      </c>
      <c r="AX1095" s="3">
        <v>0</v>
      </c>
      <c r="AY1095" s="3">
        <v>0</v>
      </c>
      <c r="AZ1095" s="3">
        <v>0</v>
      </c>
      <c r="BA1095" s="3">
        <f t="shared" si="440"/>
        <v>8529</v>
      </c>
      <c r="BB1095" s="3">
        <f t="shared" si="426"/>
        <v>5140</v>
      </c>
      <c r="BC1095" s="3">
        <f t="shared" si="427"/>
        <v>5395</v>
      </c>
      <c r="BD1095" s="3">
        <f t="shared" si="428"/>
        <v>8529</v>
      </c>
      <c r="BE1095" s="3">
        <f t="shared" si="429"/>
        <v>1818776.0597900003</v>
      </c>
      <c r="BF1095" s="3">
        <f t="shared" si="441"/>
        <v>1790938.0597900003</v>
      </c>
      <c r="BG1095" s="2">
        <f t="shared" si="430"/>
        <v>340.19704907425546</v>
      </c>
      <c r="BH1095" s="6">
        <f t="shared" si="431"/>
        <v>1.4999999999999999E-2</v>
      </c>
      <c r="BI1095" s="3">
        <f t="shared" si="442"/>
        <v>730861.42203696643</v>
      </c>
      <c r="BJ1095" s="3">
        <f t="shared" si="432"/>
        <v>174861283.22416732</v>
      </c>
      <c r="BK1095" s="3">
        <f t="shared" si="443"/>
        <v>0</v>
      </c>
      <c r="BL1095" s="3">
        <f t="shared" si="444"/>
        <v>0</v>
      </c>
      <c r="BM1095" s="3">
        <f t="shared" si="433"/>
        <v>0</v>
      </c>
      <c r="BN1095" s="3">
        <f t="shared" si="434"/>
        <v>0</v>
      </c>
      <c r="BO1095" s="3">
        <f t="shared" si="445"/>
        <v>0</v>
      </c>
      <c r="BP1095" s="3">
        <f t="shared" si="446"/>
        <v>0</v>
      </c>
      <c r="BQ1095" s="3">
        <f t="shared" si="435"/>
        <v>108692957.17922463</v>
      </c>
      <c r="BR1095" s="3">
        <f t="shared" si="447"/>
        <v>53195117.820775375</v>
      </c>
      <c r="BS1095" s="3">
        <f t="shared" si="448"/>
        <v>0</v>
      </c>
      <c r="BT1095" s="3">
        <f t="shared" si="436"/>
        <v>0</v>
      </c>
      <c r="BU1095" s="3">
        <f t="shared" si="437"/>
        <v>0</v>
      </c>
      <c r="BV1095" s="3">
        <f t="shared" si="438"/>
        <v>0</v>
      </c>
      <c r="BW1095" s="3">
        <f t="shared" si="449"/>
        <v>0</v>
      </c>
      <c r="BX1095" s="3">
        <f t="shared" si="439"/>
        <v>0</v>
      </c>
      <c r="BY1095" s="3">
        <f t="shared" si="450"/>
        <v>199895.30979000032</v>
      </c>
    </row>
    <row r="1096" spans="1:77" x14ac:dyDescent="0.25">
      <c r="A1096">
        <v>158902</v>
      </c>
      <c r="B1096" t="s">
        <v>1144</v>
      </c>
      <c r="C1096" s="37">
        <v>42779.493055555555</v>
      </c>
      <c r="D1096" s="5" t="s">
        <v>75</v>
      </c>
      <c r="E1096" s="2">
        <v>650.5</v>
      </c>
      <c r="F1096" s="2">
        <v>36.994</v>
      </c>
      <c r="G1096" s="2">
        <v>12.852</v>
      </c>
      <c r="H1096" s="2">
        <v>0</v>
      </c>
      <c r="I1096" s="2">
        <v>0</v>
      </c>
      <c r="J1096" s="2">
        <v>0</v>
      </c>
      <c r="K1096" s="2">
        <v>0</v>
      </c>
      <c r="L1096" s="2">
        <v>52.628999999999998</v>
      </c>
      <c r="M1096" s="2">
        <v>35.750999999999998</v>
      </c>
      <c r="N1096" s="2">
        <v>541.26700000000005</v>
      </c>
      <c r="O1096" s="2">
        <v>0.44900000000000001</v>
      </c>
      <c r="P1096" s="2">
        <v>54.838000000000001</v>
      </c>
      <c r="Q1096" s="2">
        <v>0</v>
      </c>
      <c r="R1096" s="3">
        <v>55330</v>
      </c>
      <c r="S1096" s="3">
        <v>0</v>
      </c>
      <c r="T1096" s="3">
        <v>0</v>
      </c>
      <c r="U1096" s="3">
        <v>0</v>
      </c>
      <c r="V1096" s="3">
        <v>0</v>
      </c>
      <c r="W1096" s="3">
        <v>114466</v>
      </c>
      <c r="X1096" s="3">
        <v>36544</v>
      </c>
      <c r="Y1096" s="4">
        <v>0.88329999999999997</v>
      </c>
      <c r="Z1096" s="4">
        <v>1.0900000000000001</v>
      </c>
      <c r="AA1096" s="5" t="s">
        <v>76</v>
      </c>
      <c r="AB1096" s="3">
        <v>297605</v>
      </c>
      <c r="AC1096" s="3">
        <v>3665699</v>
      </c>
      <c r="AD1096" s="2">
        <v>1510.9375419999999</v>
      </c>
      <c r="AE1096" s="3">
        <v>218702564</v>
      </c>
      <c r="AF1096" s="3">
        <v>6653476</v>
      </c>
      <c r="AG1096" s="3">
        <v>464757</v>
      </c>
      <c r="AH1096" s="3">
        <v>7570184</v>
      </c>
      <c r="AI1096" s="4">
        <v>1.0049999999999999</v>
      </c>
      <c r="AJ1096" s="3">
        <v>1024358211</v>
      </c>
      <c r="AK1096" s="3">
        <v>322951</v>
      </c>
      <c r="AL1096" s="3">
        <v>0</v>
      </c>
      <c r="AM1096" s="3">
        <v>0</v>
      </c>
      <c r="AN1096" s="3">
        <v>246842</v>
      </c>
      <c r="AO1096" s="3">
        <v>0</v>
      </c>
      <c r="AP1096" s="3">
        <v>0</v>
      </c>
      <c r="AQ1096" s="3">
        <v>4540</v>
      </c>
      <c r="AR1096" s="3">
        <v>4830</v>
      </c>
      <c r="AS1096" s="3">
        <v>6112683</v>
      </c>
      <c r="AT1096" s="2">
        <v>1269.6849999999999</v>
      </c>
      <c r="AU1096" s="2">
        <v>1389.7909999999999</v>
      </c>
      <c r="AV1096" s="5" t="s">
        <v>1761</v>
      </c>
      <c r="AW1096" s="3">
        <v>2123894</v>
      </c>
      <c r="AX1096" s="3">
        <v>275734</v>
      </c>
      <c r="AY1096" s="3">
        <v>46911</v>
      </c>
      <c r="AZ1096" s="3">
        <v>11893</v>
      </c>
      <c r="BA1096" s="3">
        <f t="shared" si="440"/>
        <v>6664</v>
      </c>
      <c r="BB1096" s="3">
        <f t="shared" si="426"/>
        <v>4540</v>
      </c>
      <c r="BC1096" s="3">
        <f t="shared" si="427"/>
        <v>4830</v>
      </c>
      <c r="BD1096" s="3">
        <f t="shared" si="428"/>
        <v>6664</v>
      </c>
      <c r="BE1096" s="3">
        <f t="shared" si="429"/>
        <v>6112682.9606400011</v>
      </c>
      <c r="BF1096" s="3">
        <f t="shared" si="441"/>
        <v>5942886.9606400011</v>
      </c>
      <c r="BG1096" s="2">
        <f t="shared" si="430"/>
        <v>1269.7086587407268</v>
      </c>
      <c r="BH1096" s="6">
        <f t="shared" si="431"/>
        <v>1.4999999999999999E-2</v>
      </c>
      <c r="BI1096" s="3">
        <f t="shared" si="442"/>
        <v>3007591.3064415185</v>
      </c>
      <c r="BJ1096" s="3">
        <f t="shared" si="432"/>
        <v>652630250.59273362</v>
      </c>
      <c r="BK1096" s="3">
        <f t="shared" si="443"/>
        <v>371727960.40726638</v>
      </c>
      <c r="BL1096" s="3">
        <f t="shared" si="444"/>
        <v>2414470.8721417151</v>
      </c>
      <c r="BM1096" s="3">
        <f t="shared" si="433"/>
        <v>3338.5651886964765</v>
      </c>
      <c r="BN1096" s="3">
        <f t="shared" si="434"/>
        <v>46911</v>
      </c>
      <c r="BO1096" s="3">
        <f t="shared" si="445"/>
        <v>78728.973961690383</v>
      </c>
      <c r="BP1096" s="3">
        <f t="shared" si="446"/>
        <v>2367559.8721417151</v>
      </c>
      <c r="BQ1096" s="3">
        <f t="shared" si="435"/>
        <v>405671916.46766222</v>
      </c>
      <c r="BR1096" s="3">
        <f t="shared" si="447"/>
        <v>618686294.53233778</v>
      </c>
      <c r="BS1096" s="3">
        <f t="shared" si="448"/>
        <v>280701.40220505901</v>
      </c>
      <c r="BT1096" s="3">
        <f t="shared" si="436"/>
        <v>144.9589215036809</v>
      </c>
      <c r="BU1096" s="3">
        <f t="shared" si="437"/>
        <v>11228.05608820236</v>
      </c>
      <c r="BV1096" s="3">
        <f t="shared" si="438"/>
        <v>9152.8680839331228</v>
      </c>
      <c r="BW1096" s="3">
        <f t="shared" si="449"/>
        <v>260320.47803292354</v>
      </c>
      <c r="BX1096" s="3">
        <f t="shared" si="439"/>
        <v>2627880.3501746384</v>
      </c>
      <c r="BY1096" s="3">
        <f t="shared" si="450"/>
        <v>0</v>
      </c>
    </row>
    <row r="1097" spans="1:77" x14ac:dyDescent="0.25">
      <c r="A1097">
        <v>210905</v>
      </c>
      <c r="B1097" t="s">
        <v>1145</v>
      </c>
      <c r="C1097" s="37">
        <v>42779.493055555555</v>
      </c>
      <c r="D1097" s="5" t="s">
        <v>75</v>
      </c>
      <c r="E1097" s="2">
        <v>537.79600000000005</v>
      </c>
      <c r="F1097" s="2">
        <v>88.736999999999995</v>
      </c>
      <c r="G1097" s="2">
        <v>1.88</v>
      </c>
      <c r="H1097" s="2">
        <v>0</v>
      </c>
      <c r="I1097" s="2">
        <v>0</v>
      </c>
      <c r="J1097" s="2">
        <v>0</v>
      </c>
      <c r="K1097" s="2">
        <v>0</v>
      </c>
      <c r="L1097" s="2">
        <v>34.302999999999997</v>
      </c>
      <c r="M1097" s="2">
        <v>17.43</v>
      </c>
      <c r="N1097" s="2">
        <v>514.15499999999997</v>
      </c>
      <c r="O1097" s="2">
        <v>0</v>
      </c>
      <c r="P1097" s="2">
        <v>29.774000000000001</v>
      </c>
      <c r="Q1097" s="2">
        <v>0</v>
      </c>
      <c r="R1097" s="3">
        <v>39515</v>
      </c>
      <c r="S1097" s="3">
        <v>0</v>
      </c>
      <c r="T1097" s="3">
        <v>-1444</v>
      </c>
      <c r="U1097" s="3">
        <v>-56</v>
      </c>
      <c r="V1097" s="3">
        <v>0</v>
      </c>
      <c r="W1097" s="3">
        <v>80873</v>
      </c>
      <c r="X1097" s="3">
        <v>19919</v>
      </c>
      <c r="Y1097" s="4">
        <v>1</v>
      </c>
      <c r="Z1097" s="4">
        <v>1.04</v>
      </c>
      <c r="AA1097" s="5" t="s">
        <v>75</v>
      </c>
      <c r="AB1097" s="3">
        <v>139</v>
      </c>
      <c r="AC1097" s="3">
        <v>2477255</v>
      </c>
      <c r="AD1097" s="2">
        <v>968.64780810000002</v>
      </c>
      <c r="AE1097" s="3">
        <v>45671098</v>
      </c>
      <c r="AF1097" s="3">
        <v>1386470</v>
      </c>
      <c r="AG1097" s="3">
        <v>152512</v>
      </c>
      <c r="AH1097" s="3">
        <v>1622170</v>
      </c>
      <c r="AI1097" s="4">
        <v>1.17</v>
      </c>
      <c r="AJ1097" s="3">
        <v>128498985</v>
      </c>
      <c r="AK1097" s="3">
        <v>228980</v>
      </c>
      <c r="AL1097" s="3">
        <v>0</v>
      </c>
      <c r="AM1097" s="3">
        <v>0</v>
      </c>
      <c r="AN1097" s="3">
        <v>0</v>
      </c>
      <c r="AO1097" s="3">
        <v>0</v>
      </c>
      <c r="AP1097" s="3">
        <v>0</v>
      </c>
      <c r="AQ1097" s="3">
        <v>5140</v>
      </c>
      <c r="AR1097" s="3">
        <v>5286</v>
      </c>
      <c r="AS1097" s="3">
        <v>5355888</v>
      </c>
      <c r="AT1097" s="2">
        <v>1004.801</v>
      </c>
      <c r="AV1097" s="5" t="s">
        <v>1897</v>
      </c>
      <c r="BA1097" s="3">
        <f t="shared" si="440"/>
        <v>6690</v>
      </c>
      <c r="BB1097" s="3">
        <f t="shared" si="426"/>
        <v>5140</v>
      </c>
      <c r="BC1097" s="3">
        <f t="shared" si="427"/>
        <v>5286</v>
      </c>
      <c r="BD1097" s="3">
        <f t="shared" si="428"/>
        <v>6690</v>
      </c>
      <c r="BE1097" s="3">
        <f t="shared" si="429"/>
        <v>5355887.2344999993</v>
      </c>
      <c r="BF1097" s="3">
        <f t="shared" si="441"/>
        <v>5236943.2344999993</v>
      </c>
      <c r="BG1097" s="2">
        <f t="shared" si="430"/>
        <v>1004.7900217095189</v>
      </c>
      <c r="BH1097" s="6">
        <f t="shared" si="431"/>
        <v>1.4999999999999999E-2</v>
      </c>
      <c r="BI1097" s="3">
        <f t="shared" si="442"/>
        <v>2340850.5929434868</v>
      </c>
      <c r="BJ1097" s="3">
        <f t="shared" si="432"/>
        <v>516462071.15869272</v>
      </c>
      <c r="BK1097" s="3">
        <f t="shared" si="443"/>
        <v>0</v>
      </c>
      <c r="BL1097" s="3">
        <f t="shared" si="444"/>
        <v>0</v>
      </c>
      <c r="BM1097" s="3">
        <f t="shared" si="433"/>
        <v>0</v>
      </c>
      <c r="BN1097" s="3">
        <f t="shared" si="434"/>
        <v>0</v>
      </c>
      <c r="BO1097" s="3">
        <f t="shared" si="445"/>
        <v>0</v>
      </c>
      <c r="BP1097" s="3">
        <f t="shared" si="446"/>
        <v>0</v>
      </c>
      <c r="BQ1097" s="3">
        <f t="shared" si="435"/>
        <v>321030411.93619126</v>
      </c>
      <c r="BR1097" s="3">
        <f t="shared" si="447"/>
        <v>0</v>
      </c>
      <c r="BS1097" s="3">
        <f t="shared" si="448"/>
        <v>0</v>
      </c>
      <c r="BT1097" s="3">
        <f t="shared" si="436"/>
        <v>0</v>
      </c>
      <c r="BU1097" s="3">
        <f t="shared" si="437"/>
        <v>0</v>
      </c>
      <c r="BV1097" s="3">
        <f t="shared" si="438"/>
        <v>0</v>
      </c>
      <c r="BW1097" s="3">
        <f t="shared" si="449"/>
        <v>0</v>
      </c>
      <c r="BX1097" s="3">
        <f t="shared" si="439"/>
        <v>0</v>
      </c>
      <c r="BY1097" s="3">
        <f t="shared" si="450"/>
        <v>4070897.3844999992</v>
      </c>
    </row>
    <row r="1098" spans="1:77" x14ac:dyDescent="0.25">
      <c r="A1098">
        <v>91907</v>
      </c>
      <c r="B1098" t="s">
        <v>1146</v>
      </c>
      <c r="C1098" s="37">
        <v>42779.493055555555</v>
      </c>
      <c r="D1098" s="5" t="s">
        <v>75</v>
      </c>
      <c r="E1098" s="2">
        <v>397.58800000000002</v>
      </c>
      <c r="F1098" s="2">
        <v>39.284999999999997</v>
      </c>
      <c r="G1098" s="2">
        <v>4.351</v>
      </c>
      <c r="H1098" s="2">
        <v>0</v>
      </c>
      <c r="I1098" s="2">
        <v>0</v>
      </c>
      <c r="J1098" s="2">
        <v>0</v>
      </c>
      <c r="K1098" s="2">
        <v>0</v>
      </c>
      <c r="L1098" s="2">
        <v>11.05</v>
      </c>
      <c r="M1098" s="2">
        <v>21.081</v>
      </c>
      <c r="N1098" s="2">
        <v>263.483</v>
      </c>
      <c r="O1098" s="2">
        <v>0</v>
      </c>
      <c r="P1098" s="2">
        <v>38.250999999999998</v>
      </c>
      <c r="Q1098" s="2">
        <v>0</v>
      </c>
      <c r="R1098" s="3">
        <v>15442</v>
      </c>
      <c r="S1098" s="3">
        <v>0</v>
      </c>
      <c r="T1098" s="3">
        <v>-911</v>
      </c>
      <c r="U1098" s="3">
        <v>-36</v>
      </c>
      <c r="V1098" s="3">
        <v>0</v>
      </c>
      <c r="W1098" s="3">
        <v>18906</v>
      </c>
      <c r="X1098" s="3">
        <v>26122</v>
      </c>
      <c r="Y1098" s="4">
        <v>0.9667</v>
      </c>
      <c r="Z1098" s="4">
        <v>1.08</v>
      </c>
      <c r="AA1098" s="5" t="s">
        <v>75</v>
      </c>
      <c r="AB1098" s="3">
        <v>23137</v>
      </c>
      <c r="AC1098" s="3">
        <v>483688</v>
      </c>
      <c r="AD1098" s="2">
        <v>229.78559780000001</v>
      </c>
      <c r="AE1098" s="3">
        <v>18022748</v>
      </c>
      <c r="AF1098" s="3">
        <v>853723</v>
      </c>
      <c r="AG1098" s="3">
        <v>11746</v>
      </c>
      <c r="AH1098" s="3">
        <v>918457</v>
      </c>
      <c r="AI1098" s="4">
        <v>1.04</v>
      </c>
      <c r="AJ1098" s="3">
        <v>81031689</v>
      </c>
      <c r="AK1098" s="3">
        <v>165309</v>
      </c>
      <c r="AL1098" s="3">
        <v>0</v>
      </c>
      <c r="AM1098" s="3">
        <v>0</v>
      </c>
      <c r="AN1098" s="3">
        <v>0</v>
      </c>
      <c r="AO1098" s="3">
        <v>0</v>
      </c>
      <c r="AP1098" s="3">
        <v>0</v>
      </c>
      <c r="AQ1098" s="3">
        <v>4969</v>
      </c>
      <c r="AR1098" s="3">
        <v>5251</v>
      </c>
      <c r="AS1098" s="3">
        <v>3554624</v>
      </c>
      <c r="AT1098" s="2">
        <v>689.62099999999896</v>
      </c>
      <c r="AV1098" s="5" t="s">
        <v>1560</v>
      </c>
      <c r="BA1098" s="3">
        <f t="shared" si="440"/>
        <v>6829</v>
      </c>
      <c r="BB1098" s="3">
        <f t="shared" si="426"/>
        <v>4969</v>
      </c>
      <c r="BC1098" s="3">
        <f t="shared" si="427"/>
        <v>5251</v>
      </c>
      <c r="BD1098" s="3">
        <f t="shared" si="428"/>
        <v>6829</v>
      </c>
      <c r="BE1098" s="3">
        <f t="shared" si="429"/>
        <v>3554624.7485799999</v>
      </c>
      <c r="BF1098" s="3">
        <f t="shared" si="441"/>
        <v>3521187.7485799999</v>
      </c>
      <c r="BG1098" s="2">
        <f t="shared" si="430"/>
        <v>689.60288104449069</v>
      </c>
      <c r="BH1098" s="6">
        <f t="shared" si="431"/>
        <v>1.4999999999999999E-2</v>
      </c>
      <c r="BI1098" s="3">
        <f t="shared" si="442"/>
        <v>1355708.7814955034</v>
      </c>
      <c r="BJ1098" s="3">
        <f t="shared" si="432"/>
        <v>354455880.85686821</v>
      </c>
      <c r="BK1098" s="3">
        <f t="shared" si="443"/>
        <v>0</v>
      </c>
      <c r="BL1098" s="3">
        <f t="shared" si="444"/>
        <v>0</v>
      </c>
      <c r="BM1098" s="3">
        <f t="shared" si="433"/>
        <v>0</v>
      </c>
      <c r="BN1098" s="3">
        <f t="shared" si="434"/>
        <v>0</v>
      </c>
      <c r="BO1098" s="3">
        <f t="shared" si="445"/>
        <v>0</v>
      </c>
      <c r="BP1098" s="3">
        <f t="shared" si="446"/>
        <v>0</v>
      </c>
      <c r="BQ1098" s="3">
        <f t="shared" si="435"/>
        <v>220328120.49371478</v>
      </c>
      <c r="BR1098" s="3">
        <f t="shared" si="447"/>
        <v>0</v>
      </c>
      <c r="BS1098" s="3">
        <f t="shared" si="448"/>
        <v>0</v>
      </c>
      <c r="BT1098" s="3">
        <f t="shared" si="436"/>
        <v>0</v>
      </c>
      <c r="BU1098" s="3">
        <f t="shared" si="437"/>
        <v>0</v>
      </c>
      <c r="BV1098" s="3">
        <f t="shared" si="438"/>
        <v>0</v>
      </c>
      <c r="BW1098" s="3">
        <f t="shared" si="449"/>
        <v>0</v>
      </c>
      <c r="BX1098" s="3">
        <f t="shared" si="439"/>
        <v>0</v>
      </c>
      <c r="BY1098" s="3">
        <f t="shared" si="450"/>
        <v>2771291.4110169997</v>
      </c>
    </row>
    <row r="1099" spans="1:77" x14ac:dyDescent="0.25">
      <c r="A1099">
        <v>111903</v>
      </c>
      <c r="B1099" t="s">
        <v>1147</v>
      </c>
      <c r="C1099" s="37">
        <v>42779.493055555555</v>
      </c>
      <c r="D1099" s="5" t="s">
        <v>75</v>
      </c>
      <c r="E1099" s="2">
        <v>636.83500000000004</v>
      </c>
      <c r="F1099" s="2">
        <v>30.145</v>
      </c>
      <c r="G1099" s="2">
        <v>29</v>
      </c>
      <c r="H1099" s="2">
        <v>0</v>
      </c>
      <c r="I1099" s="2">
        <v>0</v>
      </c>
      <c r="J1099" s="2">
        <v>0</v>
      </c>
      <c r="K1099" s="2">
        <v>0</v>
      </c>
      <c r="L1099" s="2">
        <v>68</v>
      </c>
      <c r="M1099" s="2">
        <v>35</v>
      </c>
      <c r="N1099" s="2">
        <v>185</v>
      </c>
      <c r="O1099" s="2">
        <v>0</v>
      </c>
      <c r="P1099" s="2">
        <v>17</v>
      </c>
      <c r="Q1099" s="2">
        <v>0</v>
      </c>
      <c r="R1099" s="3">
        <v>63250</v>
      </c>
      <c r="S1099" s="3">
        <v>0</v>
      </c>
      <c r="T1099" s="3">
        <v>-2277</v>
      </c>
      <c r="U1099" s="3">
        <v>-88</v>
      </c>
      <c r="V1099" s="3">
        <v>0</v>
      </c>
      <c r="W1099" s="3">
        <v>91352</v>
      </c>
      <c r="X1099" s="3">
        <v>11150</v>
      </c>
      <c r="Y1099" s="4">
        <v>1</v>
      </c>
      <c r="Z1099" s="4">
        <v>1.04</v>
      </c>
      <c r="AA1099" s="5" t="s">
        <v>75</v>
      </c>
      <c r="AB1099" s="3">
        <v>82676</v>
      </c>
      <c r="AC1099" s="3">
        <v>1272610</v>
      </c>
      <c r="AD1099" s="2">
        <v>499.39088800000002</v>
      </c>
      <c r="AE1099" s="3">
        <v>35636867</v>
      </c>
      <c r="AF1099" s="3">
        <v>2198293</v>
      </c>
      <c r="AG1099" s="3">
        <v>0</v>
      </c>
      <c r="AH1099" s="3">
        <v>2286225</v>
      </c>
      <c r="AI1099" s="4">
        <v>1.04</v>
      </c>
      <c r="AJ1099" s="3">
        <v>202623411</v>
      </c>
      <c r="AK1099" s="3">
        <v>282194</v>
      </c>
      <c r="AL1099" s="3">
        <v>0</v>
      </c>
      <c r="AM1099" s="3">
        <v>0</v>
      </c>
      <c r="AN1099" s="3">
        <v>0</v>
      </c>
      <c r="AO1099" s="3">
        <v>0</v>
      </c>
      <c r="AP1099" s="3">
        <v>0</v>
      </c>
      <c r="AQ1099" s="3">
        <v>5140</v>
      </c>
      <c r="AR1099" s="3">
        <v>5286</v>
      </c>
      <c r="AS1099" s="3">
        <v>5619688</v>
      </c>
      <c r="AT1099" s="2">
        <v>1049.0170000000001</v>
      </c>
      <c r="AV1099" s="5" t="s">
        <v>1639</v>
      </c>
      <c r="AX1099" s="3">
        <v>0</v>
      </c>
      <c r="AZ1099" s="3">
        <v>0</v>
      </c>
      <c r="BA1099" s="3">
        <f t="shared" si="440"/>
        <v>6559</v>
      </c>
      <c r="BB1099" s="3">
        <f t="shared" si="426"/>
        <v>5140</v>
      </c>
      <c r="BC1099" s="3">
        <f t="shared" si="427"/>
        <v>5286</v>
      </c>
      <c r="BD1099" s="3">
        <f t="shared" si="428"/>
        <v>6559</v>
      </c>
      <c r="BE1099" s="3">
        <f t="shared" si="429"/>
        <v>5619688.2200000007</v>
      </c>
      <c r="BF1099" s="3">
        <f t="shared" si="441"/>
        <v>5467363.2200000007</v>
      </c>
      <c r="BG1099" s="2">
        <f t="shared" si="430"/>
        <v>1048.9997241763356</v>
      </c>
      <c r="BH1099" s="6">
        <f t="shared" si="431"/>
        <v>1.4999999999999999E-2</v>
      </c>
      <c r="BI1099" s="3">
        <f t="shared" si="442"/>
        <v>2564663.3903576094</v>
      </c>
      <c r="BJ1099" s="3">
        <f t="shared" si="432"/>
        <v>539185858.22663653</v>
      </c>
      <c r="BK1099" s="3">
        <f t="shared" si="443"/>
        <v>0</v>
      </c>
      <c r="BL1099" s="3">
        <f t="shared" si="444"/>
        <v>0</v>
      </c>
      <c r="BM1099" s="3">
        <f t="shared" si="433"/>
        <v>0</v>
      </c>
      <c r="BN1099" s="3">
        <f t="shared" si="434"/>
        <v>0</v>
      </c>
      <c r="BO1099" s="3">
        <f t="shared" si="445"/>
        <v>0</v>
      </c>
      <c r="BP1099" s="3">
        <f t="shared" si="446"/>
        <v>0</v>
      </c>
      <c r="BQ1099" s="3">
        <f t="shared" si="435"/>
        <v>335155411.87433922</v>
      </c>
      <c r="BR1099" s="3">
        <f t="shared" si="447"/>
        <v>0</v>
      </c>
      <c r="BS1099" s="3">
        <f t="shared" si="448"/>
        <v>0</v>
      </c>
      <c r="BT1099" s="3">
        <f t="shared" si="436"/>
        <v>0</v>
      </c>
      <c r="BU1099" s="3">
        <f t="shared" si="437"/>
        <v>0</v>
      </c>
      <c r="BV1099" s="3">
        <f t="shared" si="438"/>
        <v>0</v>
      </c>
      <c r="BW1099" s="3">
        <f t="shared" si="449"/>
        <v>0</v>
      </c>
      <c r="BX1099" s="3">
        <f t="shared" si="439"/>
        <v>0</v>
      </c>
      <c r="BY1099" s="3">
        <f t="shared" si="450"/>
        <v>3593454.1100000003</v>
      </c>
    </row>
    <row r="1100" spans="1:77" x14ac:dyDescent="0.25">
      <c r="A1100">
        <v>91918</v>
      </c>
      <c r="B1100" t="s">
        <v>1148</v>
      </c>
      <c r="C1100" s="37">
        <v>42779.493055555555</v>
      </c>
      <c r="D1100" s="5" t="s">
        <v>75</v>
      </c>
      <c r="E1100" s="2">
        <v>537.66099999999994</v>
      </c>
      <c r="F1100" s="2">
        <v>60.341999999999999</v>
      </c>
      <c r="G1100" s="2">
        <v>24.638000000000002</v>
      </c>
      <c r="H1100" s="2">
        <v>0.72499999999999998</v>
      </c>
      <c r="I1100" s="2">
        <v>0</v>
      </c>
      <c r="J1100" s="2">
        <v>0</v>
      </c>
      <c r="K1100" s="2">
        <v>0</v>
      </c>
      <c r="L1100" s="2">
        <v>81.335999999999999</v>
      </c>
      <c r="M1100" s="2">
        <v>32</v>
      </c>
      <c r="N1100" s="2">
        <v>369.07499999999999</v>
      </c>
      <c r="O1100" s="2">
        <v>0</v>
      </c>
      <c r="P1100" s="2">
        <v>5.6529999999999996</v>
      </c>
      <c r="Q1100" s="2">
        <v>0</v>
      </c>
      <c r="R1100" s="3">
        <v>61153</v>
      </c>
      <c r="S1100" s="3">
        <v>0</v>
      </c>
      <c r="T1100" s="3">
        <v>-1827</v>
      </c>
      <c r="U1100" s="3">
        <v>-71</v>
      </c>
      <c r="V1100" s="3">
        <v>0</v>
      </c>
      <c r="W1100" s="3">
        <v>50059</v>
      </c>
      <c r="X1100" s="3">
        <v>3886</v>
      </c>
      <c r="Y1100" s="4">
        <v>1</v>
      </c>
      <c r="Z1100" s="4">
        <v>1.08</v>
      </c>
      <c r="AA1100" s="5" t="s">
        <v>75</v>
      </c>
      <c r="AB1100" s="3">
        <v>0</v>
      </c>
      <c r="AC1100" s="3">
        <v>2268608</v>
      </c>
      <c r="AD1100" s="2">
        <v>935.04323439999996</v>
      </c>
      <c r="AE1100" s="3">
        <v>53198409</v>
      </c>
      <c r="AF1100" s="3">
        <v>1581660</v>
      </c>
      <c r="AG1100" s="3">
        <v>173982</v>
      </c>
      <c r="AH1100" s="3">
        <v>1850542</v>
      </c>
      <c r="AI1100" s="4">
        <v>1.17</v>
      </c>
      <c r="AJ1100" s="3">
        <v>162574657</v>
      </c>
      <c r="AK1100" s="3">
        <v>251016</v>
      </c>
      <c r="AL1100" s="3">
        <v>0</v>
      </c>
      <c r="AM1100" s="3">
        <v>0</v>
      </c>
      <c r="AN1100" s="3">
        <v>0</v>
      </c>
      <c r="AO1100" s="3">
        <v>0</v>
      </c>
      <c r="AP1100" s="3">
        <v>0</v>
      </c>
      <c r="AQ1100" s="3">
        <v>5140</v>
      </c>
      <c r="AR1100" s="3">
        <v>5432</v>
      </c>
      <c r="AS1100" s="3">
        <v>5719509</v>
      </c>
      <c r="AT1100" s="2">
        <v>1062.1410000000001</v>
      </c>
      <c r="AV1100" s="5" t="s">
        <v>1358</v>
      </c>
      <c r="BA1100" s="3">
        <f t="shared" si="440"/>
        <v>6875</v>
      </c>
      <c r="BB1100" s="3">
        <f t="shared" si="426"/>
        <v>5140</v>
      </c>
      <c r="BC1100" s="3">
        <f t="shared" si="427"/>
        <v>5432</v>
      </c>
      <c r="BD1100" s="3">
        <f t="shared" si="428"/>
        <v>6875</v>
      </c>
      <c r="BE1100" s="3">
        <f t="shared" si="429"/>
        <v>5719511.3124999991</v>
      </c>
      <c r="BF1100" s="3">
        <f t="shared" si="441"/>
        <v>5610126.3124999991</v>
      </c>
      <c r="BG1100" s="2">
        <f t="shared" si="430"/>
        <v>1062.1281470760889</v>
      </c>
      <c r="BH1100" s="6">
        <f t="shared" si="431"/>
        <v>1.4999999999999999E-2</v>
      </c>
      <c r="BI1100" s="3">
        <f t="shared" si="442"/>
        <v>2325926.2448451351</v>
      </c>
      <c r="BJ1100" s="3">
        <f t="shared" si="432"/>
        <v>545933867.59710968</v>
      </c>
      <c r="BK1100" s="3">
        <f t="shared" si="443"/>
        <v>0</v>
      </c>
      <c r="BL1100" s="3">
        <f t="shared" si="444"/>
        <v>0</v>
      </c>
      <c r="BM1100" s="3">
        <f t="shared" si="433"/>
        <v>0</v>
      </c>
      <c r="BN1100" s="3">
        <f t="shared" si="434"/>
        <v>0</v>
      </c>
      <c r="BO1100" s="3">
        <f t="shared" si="445"/>
        <v>0</v>
      </c>
      <c r="BP1100" s="3">
        <f t="shared" si="446"/>
        <v>0</v>
      </c>
      <c r="BQ1100" s="3">
        <f t="shared" si="435"/>
        <v>339349942.99081039</v>
      </c>
      <c r="BR1100" s="3">
        <f t="shared" si="447"/>
        <v>0</v>
      </c>
      <c r="BS1100" s="3">
        <f t="shared" si="448"/>
        <v>0</v>
      </c>
      <c r="BT1100" s="3">
        <f t="shared" si="436"/>
        <v>0</v>
      </c>
      <c r="BU1100" s="3">
        <f t="shared" si="437"/>
        <v>0</v>
      </c>
      <c r="BV1100" s="3">
        <f t="shared" si="438"/>
        <v>0</v>
      </c>
      <c r="BW1100" s="3">
        <f t="shared" si="449"/>
        <v>0</v>
      </c>
      <c r="BX1100" s="3">
        <f t="shared" si="439"/>
        <v>0</v>
      </c>
      <c r="BY1100" s="3">
        <f t="shared" si="450"/>
        <v>4093764.7424999988</v>
      </c>
    </row>
    <row r="1101" spans="1:77" x14ac:dyDescent="0.25">
      <c r="A1101">
        <v>101921</v>
      </c>
      <c r="B1101" t="s">
        <v>1149</v>
      </c>
      <c r="C1101" s="37">
        <v>42779.493055555555</v>
      </c>
      <c r="D1101" s="5" t="s">
        <v>75</v>
      </c>
      <c r="E1101" s="2">
        <v>13048.3459999999</v>
      </c>
      <c r="F1101" s="2">
        <v>832.803</v>
      </c>
      <c r="G1101" s="2">
        <v>272.84899999999999</v>
      </c>
      <c r="H1101" s="2">
        <v>2.2160000000000002</v>
      </c>
      <c r="I1101" s="2">
        <v>0</v>
      </c>
      <c r="J1101" s="2">
        <v>1.1240000000000001</v>
      </c>
      <c r="K1101" s="2">
        <v>0</v>
      </c>
      <c r="L1101" s="2">
        <v>548.83199999999999</v>
      </c>
      <c r="M1101" s="2">
        <v>693.21900000000005</v>
      </c>
      <c r="N1101" s="2">
        <v>3736.5390000000002</v>
      </c>
      <c r="O1101" s="2">
        <v>0.99399999999999999</v>
      </c>
      <c r="P1101" s="2">
        <v>1494.2059999999999</v>
      </c>
      <c r="Q1101" s="2">
        <v>0</v>
      </c>
      <c r="R1101" s="3">
        <v>1014713</v>
      </c>
      <c r="S1101" s="3">
        <v>0</v>
      </c>
      <c r="T1101" s="3">
        <v>0</v>
      </c>
      <c r="U1101" s="3">
        <v>0</v>
      </c>
      <c r="V1101" s="3">
        <v>228875</v>
      </c>
      <c r="W1101" s="3">
        <v>1147194</v>
      </c>
      <c r="X1101" s="3">
        <v>810607</v>
      </c>
      <c r="Y1101" s="4">
        <v>0.96</v>
      </c>
      <c r="Z1101" s="4">
        <v>1.1399999999999999</v>
      </c>
      <c r="AA1101" s="5" t="s">
        <v>75</v>
      </c>
      <c r="AB1101" s="3">
        <v>6173947</v>
      </c>
      <c r="AC1101" s="3">
        <v>13780497</v>
      </c>
      <c r="AD1101" s="2">
        <v>5596.9265797999997</v>
      </c>
      <c r="AE1101" s="3">
        <v>1528041262</v>
      </c>
      <c r="AF1101" s="3">
        <v>85510491</v>
      </c>
      <c r="AG1101" s="3">
        <v>1781468</v>
      </c>
      <c r="AH1101" s="3">
        <v>92636365</v>
      </c>
      <c r="AI1101" s="4">
        <v>1.04</v>
      </c>
      <c r="AJ1101" s="3">
        <v>8977875186</v>
      </c>
      <c r="AK1101" s="3">
        <v>5251674</v>
      </c>
      <c r="AL1101" s="3">
        <v>0</v>
      </c>
      <c r="AM1101" s="3">
        <v>0</v>
      </c>
      <c r="AN1101" s="3">
        <v>963232</v>
      </c>
      <c r="AO1101" s="3">
        <v>0</v>
      </c>
      <c r="AP1101" s="3">
        <v>0</v>
      </c>
      <c r="AQ1101" s="3">
        <v>4934</v>
      </c>
      <c r="AR1101" s="3">
        <v>5425</v>
      </c>
      <c r="AS1101" s="3">
        <v>88731235</v>
      </c>
      <c r="AT1101" s="2">
        <v>16706.474999999999</v>
      </c>
      <c r="AU1101" s="2">
        <v>17057.572</v>
      </c>
      <c r="AV1101" s="5" t="s">
        <v>1593</v>
      </c>
      <c r="AW1101" s="3">
        <v>2163810</v>
      </c>
      <c r="AX1101" s="3">
        <v>799655</v>
      </c>
      <c r="AY1101" s="3">
        <v>32729</v>
      </c>
      <c r="AZ1101" s="3">
        <v>33684</v>
      </c>
      <c r="BA1101" s="3">
        <f t="shared" si="440"/>
        <v>5425</v>
      </c>
      <c r="BB1101" s="3">
        <f t="shared" si="426"/>
        <v>4934</v>
      </c>
      <c r="BC1101" s="3">
        <f t="shared" si="427"/>
        <v>5425</v>
      </c>
      <c r="BD1101" s="3">
        <f t="shared" si="428"/>
        <v>5425</v>
      </c>
      <c r="BE1101" s="3">
        <f t="shared" si="429"/>
        <v>88731236.325999454</v>
      </c>
      <c r="BF1101" s="3">
        <f t="shared" si="441"/>
        <v>86340454.325999454</v>
      </c>
      <c r="BG1101" s="2">
        <f t="shared" si="430"/>
        <v>16707.184912046916</v>
      </c>
      <c r="BH1101" s="6">
        <f t="shared" si="431"/>
        <v>1.4999999999999999E-2</v>
      </c>
      <c r="BI1101" s="3">
        <f t="shared" si="442"/>
        <v>54313621.519205853</v>
      </c>
      <c r="BJ1101" s="3">
        <f t="shared" si="432"/>
        <v>8587493044.7921152</v>
      </c>
      <c r="BK1101" s="3">
        <f t="shared" si="443"/>
        <v>390382141.20788479</v>
      </c>
      <c r="BL1101" s="3">
        <f t="shared" si="444"/>
        <v>3718225.9588964572</v>
      </c>
      <c r="BM1101" s="3">
        <f t="shared" si="433"/>
        <v>4895.6341521141749</v>
      </c>
      <c r="BN1101" s="3">
        <f t="shared" si="434"/>
        <v>32729</v>
      </c>
      <c r="BO1101" s="3">
        <f t="shared" si="445"/>
        <v>38662.076462518286</v>
      </c>
      <c r="BP1101" s="3">
        <f t="shared" si="446"/>
        <v>3456621.9588964572</v>
      </c>
      <c r="BQ1101" s="3">
        <f t="shared" si="435"/>
        <v>5337945579.3989897</v>
      </c>
      <c r="BR1101" s="3">
        <f t="shared" si="447"/>
        <v>3639929606.6010103</v>
      </c>
      <c r="BS1101" s="3">
        <f t="shared" si="448"/>
        <v>722266.45860749087</v>
      </c>
      <c r="BT1101" s="3">
        <f t="shared" si="436"/>
        <v>71.62</v>
      </c>
      <c r="BU1101" s="3">
        <f t="shared" si="437"/>
        <v>32637.46584347598</v>
      </c>
      <c r="BV1101" s="3">
        <f t="shared" si="438"/>
        <v>7510.1194380566494</v>
      </c>
      <c r="BW1101" s="3">
        <f t="shared" si="449"/>
        <v>546914.06080536684</v>
      </c>
      <c r="BX1101" s="3">
        <f t="shared" si="439"/>
        <v>4003536.0197018241</v>
      </c>
      <c r="BY1101" s="3">
        <f t="shared" si="450"/>
        <v>2543634.540399462</v>
      </c>
    </row>
    <row r="1102" spans="1:77" x14ac:dyDescent="0.25">
      <c r="A1102">
        <v>71908</v>
      </c>
      <c r="B1102" t="s">
        <v>1150</v>
      </c>
      <c r="C1102" s="37">
        <v>42779.493055555555</v>
      </c>
      <c r="D1102" s="5" t="s">
        <v>75</v>
      </c>
      <c r="E1102" s="2">
        <v>1176.3489999999999</v>
      </c>
      <c r="F1102" s="2">
        <v>63.920999999999999</v>
      </c>
      <c r="G1102" s="2">
        <v>8.4269999999999996</v>
      </c>
      <c r="H1102" s="2">
        <v>0</v>
      </c>
      <c r="I1102" s="2">
        <v>0</v>
      </c>
      <c r="J1102" s="2">
        <v>0</v>
      </c>
      <c r="K1102" s="2">
        <v>0</v>
      </c>
      <c r="L1102" s="2">
        <v>75.748000000000005</v>
      </c>
      <c r="M1102" s="2">
        <v>63.62</v>
      </c>
      <c r="N1102" s="2">
        <v>1259.6759999999999</v>
      </c>
      <c r="O1102" s="2">
        <v>0</v>
      </c>
      <c r="P1102" s="2">
        <v>314.85000000000002</v>
      </c>
      <c r="Q1102" s="2">
        <v>0</v>
      </c>
      <c r="R1102" s="3">
        <v>106286</v>
      </c>
      <c r="S1102" s="3">
        <v>0</v>
      </c>
      <c r="T1102" s="3">
        <v>-697</v>
      </c>
      <c r="U1102" s="3">
        <v>-27</v>
      </c>
      <c r="V1102" s="3">
        <v>0</v>
      </c>
      <c r="W1102" s="3">
        <v>78701</v>
      </c>
      <c r="X1102" s="3">
        <v>195490</v>
      </c>
      <c r="Y1102" s="4">
        <v>1</v>
      </c>
      <c r="Z1102" s="4">
        <v>1.1299999999999999</v>
      </c>
      <c r="AA1102" s="5" t="s">
        <v>75</v>
      </c>
      <c r="AB1102" s="3">
        <v>0</v>
      </c>
      <c r="AC1102" s="3">
        <v>1824509</v>
      </c>
      <c r="AD1102" s="2">
        <v>752.29524890000005</v>
      </c>
      <c r="AE1102" s="3">
        <v>22152597</v>
      </c>
      <c r="AF1102" s="3">
        <v>631177</v>
      </c>
      <c r="AG1102" s="3">
        <v>18998</v>
      </c>
      <c r="AH1102" s="3">
        <v>688046</v>
      </c>
      <c r="AI1102" s="4">
        <v>1.0901000000000001</v>
      </c>
      <c r="AJ1102" s="3">
        <v>61978391</v>
      </c>
      <c r="AK1102" s="3">
        <v>435066</v>
      </c>
      <c r="AL1102" s="3">
        <v>0</v>
      </c>
      <c r="AM1102" s="3">
        <v>0</v>
      </c>
      <c r="AN1102" s="3">
        <v>0</v>
      </c>
      <c r="AO1102" s="3">
        <v>0</v>
      </c>
      <c r="AP1102" s="3">
        <v>0</v>
      </c>
      <c r="AQ1102" s="3">
        <v>5140</v>
      </c>
      <c r="AR1102" s="3">
        <v>5614</v>
      </c>
      <c r="AS1102" s="3">
        <v>10384744</v>
      </c>
      <c r="AT1102" s="2">
        <v>1900.751</v>
      </c>
      <c r="AV1102" s="5" t="s">
        <v>1501</v>
      </c>
      <c r="BA1102" s="3">
        <f t="shared" si="440"/>
        <v>6209</v>
      </c>
      <c r="BB1102" s="3">
        <f t="shared" si="426"/>
        <v>5140</v>
      </c>
      <c r="BC1102" s="3">
        <f t="shared" si="427"/>
        <v>5614</v>
      </c>
      <c r="BD1102" s="3">
        <f t="shared" si="428"/>
        <v>6209</v>
      </c>
      <c r="BE1102" s="3">
        <f t="shared" si="429"/>
        <v>10384744.106899999</v>
      </c>
      <c r="BF1102" s="3">
        <f t="shared" si="441"/>
        <v>10200454.106899999</v>
      </c>
      <c r="BG1102" s="2">
        <f t="shared" si="430"/>
        <v>1900.7456945740603</v>
      </c>
      <c r="BH1102" s="6">
        <f t="shared" si="431"/>
        <v>1.4999999999999999E-2</v>
      </c>
      <c r="BI1102" s="3">
        <f t="shared" si="442"/>
        <v>4174729.9963623323</v>
      </c>
      <c r="BJ1102" s="3">
        <f t="shared" si="432"/>
        <v>976983287.01106703</v>
      </c>
      <c r="BK1102" s="3">
        <f t="shared" si="443"/>
        <v>0</v>
      </c>
      <c r="BL1102" s="3">
        <f t="shared" si="444"/>
        <v>0</v>
      </c>
      <c r="BM1102" s="3">
        <f t="shared" si="433"/>
        <v>0</v>
      </c>
      <c r="BN1102" s="3">
        <f t="shared" si="434"/>
        <v>0</v>
      </c>
      <c r="BO1102" s="3">
        <f t="shared" si="445"/>
        <v>0</v>
      </c>
      <c r="BP1102" s="3">
        <f t="shared" si="446"/>
        <v>0</v>
      </c>
      <c r="BQ1102" s="3">
        <f t="shared" si="435"/>
        <v>607288249.41641223</v>
      </c>
      <c r="BR1102" s="3">
        <f t="shared" si="447"/>
        <v>0</v>
      </c>
      <c r="BS1102" s="3">
        <f t="shared" si="448"/>
        <v>0</v>
      </c>
      <c r="BT1102" s="3">
        <f t="shared" si="436"/>
        <v>0</v>
      </c>
      <c r="BU1102" s="3">
        <f t="shared" si="437"/>
        <v>0</v>
      </c>
      <c r="BV1102" s="3">
        <f t="shared" si="438"/>
        <v>0</v>
      </c>
      <c r="BW1102" s="3">
        <f t="shared" si="449"/>
        <v>0</v>
      </c>
      <c r="BX1102" s="3">
        <f t="shared" si="439"/>
        <v>0</v>
      </c>
      <c r="BY1102" s="3">
        <f t="shared" si="450"/>
        <v>9764960.1968999989</v>
      </c>
    </row>
    <row r="1103" spans="1:77" x14ac:dyDescent="0.25">
      <c r="A1103">
        <v>220801</v>
      </c>
      <c r="B1103" t="s">
        <v>1151</v>
      </c>
      <c r="C1103" s="37">
        <v>42776.52847222222</v>
      </c>
      <c r="D1103" s="5" t="s">
        <v>76</v>
      </c>
      <c r="E1103" s="2">
        <v>375.83600000000001</v>
      </c>
      <c r="F1103" s="2">
        <v>4.8239999999999998</v>
      </c>
      <c r="G1103" s="2">
        <v>9.6519999999999992</v>
      </c>
      <c r="H1103" s="2">
        <v>0</v>
      </c>
      <c r="I1103" s="2">
        <v>0</v>
      </c>
      <c r="J1103" s="2">
        <v>0</v>
      </c>
      <c r="K1103" s="2">
        <v>0</v>
      </c>
      <c r="L1103" s="2">
        <v>11.401999999999999</v>
      </c>
      <c r="M1103" s="2">
        <v>0</v>
      </c>
      <c r="N1103" s="2">
        <v>0</v>
      </c>
      <c r="O1103" s="2">
        <v>0</v>
      </c>
      <c r="P1103" s="2">
        <v>0</v>
      </c>
      <c r="Q1103" s="2">
        <v>0</v>
      </c>
      <c r="R1103" s="3">
        <v>14676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4">
        <v>0</v>
      </c>
      <c r="Z1103" s="4">
        <v>1</v>
      </c>
      <c r="AA1103" s="5" t="s">
        <v>75</v>
      </c>
      <c r="AB1103" s="3">
        <v>0</v>
      </c>
      <c r="AC1103" s="3">
        <v>0</v>
      </c>
      <c r="AD1103" s="2">
        <v>0</v>
      </c>
      <c r="AE1103" s="3">
        <v>0</v>
      </c>
      <c r="AF1103" s="3">
        <v>0</v>
      </c>
      <c r="AG1103" s="3">
        <v>0</v>
      </c>
      <c r="AH1103" s="3">
        <v>0</v>
      </c>
      <c r="AI1103" s="4">
        <v>0</v>
      </c>
      <c r="AJ1103" s="3">
        <v>0</v>
      </c>
      <c r="AK1103" s="3">
        <v>146476</v>
      </c>
      <c r="AL1103" s="3">
        <v>0</v>
      </c>
      <c r="AM1103" s="3">
        <v>0</v>
      </c>
      <c r="AN1103" s="3">
        <v>0</v>
      </c>
      <c r="AO1103" s="3">
        <v>0</v>
      </c>
      <c r="AP1103" s="3">
        <v>0</v>
      </c>
      <c r="AQ1103" s="3">
        <v>5050</v>
      </c>
      <c r="AR1103" s="3">
        <v>5334</v>
      </c>
      <c r="AS1103" s="3">
        <v>2643797</v>
      </c>
      <c r="AT1103" s="2">
        <v>506.77300000000002</v>
      </c>
      <c r="AV1103" s="5" t="s">
        <v>2031</v>
      </c>
      <c r="AX1103" s="3">
        <v>0</v>
      </c>
      <c r="AZ1103" s="3">
        <v>0</v>
      </c>
      <c r="BA1103" s="3">
        <f t="shared" si="440"/>
        <v>6465</v>
      </c>
      <c r="BB1103" s="3">
        <f t="shared" si="426"/>
        <v>5050</v>
      </c>
      <c r="BC1103" s="3">
        <f t="shared" si="427"/>
        <v>5335</v>
      </c>
      <c r="BD1103" s="3">
        <f t="shared" si="428"/>
        <v>6465</v>
      </c>
      <c r="BE1103" s="3">
        <f t="shared" si="429"/>
        <v>2643796.9035000005</v>
      </c>
      <c r="BF1103" s="3">
        <f t="shared" si="441"/>
        <v>2629120.9035000005</v>
      </c>
      <c r="BG1103" s="2">
        <f t="shared" si="430"/>
        <v>506.71208408599108</v>
      </c>
      <c r="BH1103" s="6">
        <f t="shared" si="431"/>
        <v>1.4999999999999999E-2</v>
      </c>
      <c r="BI1103" s="3">
        <f t="shared" si="442"/>
        <v>0</v>
      </c>
      <c r="BJ1103" s="3">
        <f t="shared" si="432"/>
        <v>260450011.22019941</v>
      </c>
      <c r="BK1103" s="3">
        <f t="shared" si="443"/>
        <v>0</v>
      </c>
      <c r="BL1103" s="3">
        <f t="shared" si="444"/>
        <v>0</v>
      </c>
      <c r="BM1103" s="3">
        <f t="shared" si="433"/>
        <v>0</v>
      </c>
      <c r="BN1103" s="3">
        <f t="shared" si="434"/>
        <v>0</v>
      </c>
      <c r="BO1103" s="3">
        <f t="shared" si="445"/>
        <v>0</v>
      </c>
      <c r="BP1103" s="3">
        <f t="shared" si="446"/>
        <v>0</v>
      </c>
      <c r="BQ1103" s="3">
        <f t="shared" si="435"/>
        <v>161894510.86547416</v>
      </c>
      <c r="BR1103" s="3">
        <f t="shared" si="447"/>
        <v>0</v>
      </c>
      <c r="BS1103" s="3">
        <f t="shared" si="448"/>
        <v>0</v>
      </c>
      <c r="BT1103" s="3">
        <f t="shared" si="436"/>
        <v>0</v>
      </c>
      <c r="BU1103" s="3">
        <f t="shared" si="437"/>
        <v>0</v>
      </c>
      <c r="BV1103" s="3">
        <f t="shared" si="438"/>
        <v>0</v>
      </c>
      <c r="BW1103" s="3">
        <f t="shared" si="449"/>
        <v>0</v>
      </c>
      <c r="BX1103" s="3">
        <f t="shared" si="439"/>
        <v>0</v>
      </c>
      <c r="BY1103" s="3">
        <f t="shared" si="450"/>
        <v>2643796.9035000005</v>
      </c>
    </row>
    <row r="1104" spans="1:77" x14ac:dyDescent="0.25">
      <c r="A1104">
        <v>221905</v>
      </c>
      <c r="B1104" t="s">
        <v>1152</v>
      </c>
      <c r="C1104" s="37">
        <v>42779.493055555555</v>
      </c>
      <c r="D1104" s="5" t="s">
        <v>75</v>
      </c>
      <c r="E1104" s="2">
        <v>137.821</v>
      </c>
      <c r="F1104" s="2">
        <v>4.3719999999999999</v>
      </c>
      <c r="G1104" s="2">
        <v>5.5419999999999998</v>
      </c>
      <c r="H1104" s="2">
        <v>0</v>
      </c>
      <c r="I1104" s="2">
        <v>0</v>
      </c>
      <c r="J1104" s="2">
        <v>0</v>
      </c>
      <c r="K1104" s="2">
        <v>0</v>
      </c>
      <c r="L1104" s="2">
        <v>12.169</v>
      </c>
      <c r="M1104" s="2">
        <v>7.5679999999999996</v>
      </c>
      <c r="N1104" s="2">
        <v>67.715000000000003</v>
      </c>
      <c r="O1104" s="2">
        <v>0</v>
      </c>
      <c r="P1104" s="2">
        <v>2.3540000000000001</v>
      </c>
      <c r="Q1104" s="2">
        <v>0</v>
      </c>
      <c r="R1104" s="3">
        <v>9888</v>
      </c>
      <c r="S1104" s="3">
        <v>0</v>
      </c>
      <c r="T1104" s="3">
        <v>0</v>
      </c>
      <c r="U1104" s="3">
        <v>0</v>
      </c>
      <c r="V1104" s="3">
        <v>0</v>
      </c>
      <c r="W1104" s="3">
        <v>16646</v>
      </c>
      <c r="X1104" s="3">
        <v>1711</v>
      </c>
      <c r="Y1104" s="4">
        <v>1</v>
      </c>
      <c r="Z1104" s="4">
        <v>1.05</v>
      </c>
      <c r="AA1104" s="5" t="s">
        <v>75</v>
      </c>
      <c r="AB1104" s="3">
        <v>232905</v>
      </c>
      <c r="AC1104" s="3">
        <v>693940</v>
      </c>
      <c r="AD1104" s="2">
        <v>248.32737069999999</v>
      </c>
      <c r="AE1104" s="3">
        <v>33371934</v>
      </c>
      <c r="AF1104" s="3">
        <v>1289521</v>
      </c>
      <c r="AG1104" s="3">
        <v>141848</v>
      </c>
      <c r="AH1104" s="3">
        <v>1508740</v>
      </c>
      <c r="AI1104" s="4">
        <v>1.17</v>
      </c>
      <c r="AJ1104" s="3">
        <v>137845524</v>
      </c>
      <c r="AK1104" s="3">
        <v>77406</v>
      </c>
      <c r="AL1104" s="3">
        <v>0</v>
      </c>
      <c r="AM1104" s="3">
        <v>0</v>
      </c>
      <c r="AN1104" s="3">
        <v>16000</v>
      </c>
      <c r="AO1104" s="3">
        <v>0</v>
      </c>
      <c r="AP1104" s="3">
        <v>0</v>
      </c>
      <c r="AQ1104" s="3">
        <v>5140</v>
      </c>
      <c r="AR1104" s="3">
        <v>5322</v>
      </c>
      <c r="AS1104" s="3">
        <v>1330261</v>
      </c>
      <c r="AT1104" s="2">
        <v>249.30600000000001</v>
      </c>
      <c r="AU1104" s="2">
        <v>287.48500000000001</v>
      </c>
      <c r="AV1104" s="5" t="s">
        <v>1514</v>
      </c>
      <c r="AW1104" s="3">
        <v>0</v>
      </c>
      <c r="AX1104" s="3">
        <v>45869</v>
      </c>
      <c r="AY1104" s="3">
        <v>0</v>
      </c>
      <c r="AZ1104" s="3">
        <v>1933</v>
      </c>
      <c r="BA1104" s="3">
        <f t="shared" si="440"/>
        <v>7267</v>
      </c>
      <c r="BB1104" s="3">
        <f t="shared" si="426"/>
        <v>5140</v>
      </c>
      <c r="BC1104" s="3">
        <f t="shared" si="427"/>
        <v>5322</v>
      </c>
      <c r="BD1104" s="3">
        <f t="shared" si="428"/>
        <v>7267</v>
      </c>
      <c r="BE1104" s="3">
        <f t="shared" si="429"/>
        <v>1330262.2139700002</v>
      </c>
      <c r="BF1104" s="3">
        <f t="shared" si="441"/>
        <v>1303728.2139700002</v>
      </c>
      <c r="BG1104" s="2">
        <f t="shared" si="430"/>
        <v>249.30661095771137</v>
      </c>
      <c r="BH1104" s="6">
        <f t="shared" si="431"/>
        <v>1.5179068099559349E-2</v>
      </c>
      <c r="BI1104" s="3">
        <f t="shared" si="442"/>
        <v>853093.86870859261</v>
      </c>
      <c r="BJ1104" s="3">
        <f t="shared" si="432"/>
        <v>128143598.03226365</v>
      </c>
      <c r="BK1104" s="3">
        <f t="shared" si="443"/>
        <v>9701925.9677363485</v>
      </c>
      <c r="BL1104" s="3">
        <f t="shared" si="444"/>
        <v>90759.836901496674</v>
      </c>
      <c r="BM1104" s="3">
        <f t="shared" si="433"/>
        <v>4808.3809670889277</v>
      </c>
      <c r="BN1104" s="3">
        <f t="shared" si="434"/>
        <v>0</v>
      </c>
      <c r="BO1104" s="3">
        <f t="shared" si="445"/>
        <v>962.49677905003307</v>
      </c>
      <c r="BP1104" s="3">
        <f t="shared" si="446"/>
        <v>90759.836901496659</v>
      </c>
      <c r="BQ1104" s="3">
        <f t="shared" si="435"/>
        <v>79653462.200988784</v>
      </c>
      <c r="BR1104" s="3">
        <f t="shared" si="447"/>
        <v>58192061.799011216</v>
      </c>
      <c r="BS1104" s="3">
        <f t="shared" si="448"/>
        <v>59881.723704471842</v>
      </c>
      <c r="BT1104" s="3">
        <f t="shared" si="436"/>
        <v>328.77698662163306</v>
      </c>
      <c r="BU1104" s="3">
        <f t="shared" si="437"/>
        <v>1933</v>
      </c>
      <c r="BV1104" s="3">
        <f t="shared" si="438"/>
        <v>635.03823009368705</v>
      </c>
      <c r="BW1104" s="3">
        <f t="shared" si="449"/>
        <v>57313.685474378159</v>
      </c>
      <c r="BX1104" s="3">
        <f t="shared" si="439"/>
        <v>148073.5223758748</v>
      </c>
      <c r="BY1104" s="3">
        <f t="shared" si="450"/>
        <v>0</v>
      </c>
    </row>
    <row r="1105" spans="1:77" x14ac:dyDescent="0.25">
      <c r="A1105">
        <v>74912</v>
      </c>
      <c r="B1105" t="s">
        <v>1153</v>
      </c>
      <c r="C1105" s="37">
        <v>42779.493055555555</v>
      </c>
      <c r="D1105" s="5" t="s">
        <v>75</v>
      </c>
      <c r="E1105" s="2">
        <v>429.90600000000001</v>
      </c>
      <c r="F1105" s="2">
        <v>59.563999999999901</v>
      </c>
      <c r="G1105" s="2">
        <v>0.32800000000000001</v>
      </c>
      <c r="H1105" s="2">
        <v>0</v>
      </c>
      <c r="I1105" s="2">
        <v>0</v>
      </c>
      <c r="J1105" s="2">
        <v>0</v>
      </c>
      <c r="K1105" s="2">
        <v>0</v>
      </c>
      <c r="L1105" s="2">
        <v>33.198</v>
      </c>
      <c r="M1105" s="2">
        <v>11.454000000000001</v>
      </c>
      <c r="N1105" s="2">
        <v>229.852</v>
      </c>
      <c r="O1105" s="2">
        <v>2.9000000000000001E-2</v>
      </c>
      <c r="P1105" s="2">
        <v>10.565</v>
      </c>
      <c r="Q1105" s="2">
        <v>0</v>
      </c>
      <c r="R1105" s="3">
        <v>45001</v>
      </c>
      <c r="S1105" s="3">
        <v>0</v>
      </c>
      <c r="T1105" s="3">
        <v>-1716</v>
      </c>
      <c r="U1105" s="3">
        <v>-67</v>
      </c>
      <c r="V1105" s="3">
        <v>0</v>
      </c>
      <c r="W1105" s="3">
        <v>55698</v>
      </c>
      <c r="X1105" s="3">
        <v>7318</v>
      </c>
      <c r="Y1105" s="4">
        <v>1</v>
      </c>
      <c r="Z1105" s="4">
        <v>1.06</v>
      </c>
      <c r="AA1105" s="5" t="s">
        <v>75</v>
      </c>
      <c r="AB1105" s="3">
        <v>0</v>
      </c>
      <c r="AC1105" s="3">
        <v>1220812</v>
      </c>
      <c r="AD1105" s="2">
        <v>512.87865850000003</v>
      </c>
      <c r="AE1105" s="3">
        <v>31801275</v>
      </c>
      <c r="AF1105" s="3">
        <v>1647151</v>
      </c>
      <c r="AG1105" s="3">
        <v>181187</v>
      </c>
      <c r="AH1105" s="3">
        <v>1927167</v>
      </c>
      <c r="AI1105" s="4">
        <v>1.17</v>
      </c>
      <c r="AJ1105" s="3">
        <v>152667353</v>
      </c>
      <c r="AK1105" s="3">
        <v>188966</v>
      </c>
      <c r="AL1105" s="3">
        <v>0</v>
      </c>
      <c r="AM1105" s="3">
        <v>0</v>
      </c>
      <c r="AN1105" s="3">
        <v>0</v>
      </c>
      <c r="AO1105" s="3">
        <v>0</v>
      </c>
      <c r="AP1105" s="3">
        <v>0</v>
      </c>
      <c r="AQ1105" s="3">
        <v>5140</v>
      </c>
      <c r="AR1105" s="3">
        <v>5359</v>
      </c>
      <c r="AS1105" s="3">
        <v>4138184</v>
      </c>
      <c r="AT1105" s="2">
        <v>769.79300000000001</v>
      </c>
      <c r="AV1105" s="5" t="s">
        <v>1518</v>
      </c>
      <c r="BA1105" s="3">
        <f t="shared" si="440"/>
        <v>6927</v>
      </c>
      <c r="BB1105" s="3">
        <f t="shared" si="426"/>
        <v>5140</v>
      </c>
      <c r="BC1105" s="3">
        <f t="shared" si="427"/>
        <v>5359</v>
      </c>
      <c r="BD1105" s="3">
        <f t="shared" si="428"/>
        <v>6927</v>
      </c>
      <c r="BE1105" s="3">
        <f t="shared" si="429"/>
        <v>4138183.8759899992</v>
      </c>
      <c r="BF1105" s="3">
        <f t="shared" si="441"/>
        <v>4039200.8759899992</v>
      </c>
      <c r="BG1105" s="2">
        <f t="shared" si="430"/>
        <v>769.77980961187143</v>
      </c>
      <c r="BH1105" s="6">
        <f t="shared" si="431"/>
        <v>1.4999999999999999E-2</v>
      </c>
      <c r="BI1105" s="3">
        <f t="shared" si="442"/>
        <v>1643351.2808171895</v>
      </c>
      <c r="BJ1105" s="3">
        <f t="shared" si="432"/>
        <v>395666822.14050192</v>
      </c>
      <c r="BK1105" s="3">
        <f t="shared" si="443"/>
        <v>0</v>
      </c>
      <c r="BL1105" s="3">
        <f t="shared" si="444"/>
        <v>0</v>
      </c>
      <c r="BM1105" s="3">
        <f t="shared" si="433"/>
        <v>0</v>
      </c>
      <c r="BN1105" s="3">
        <f t="shared" si="434"/>
        <v>0</v>
      </c>
      <c r="BO1105" s="3">
        <f t="shared" si="445"/>
        <v>0</v>
      </c>
      <c r="BP1105" s="3">
        <f t="shared" si="446"/>
        <v>0</v>
      </c>
      <c r="BQ1105" s="3">
        <f t="shared" si="435"/>
        <v>245944649.17099291</v>
      </c>
      <c r="BR1105" s="3">
        <f t="shared" si="447"/>
        <v>0</v>
      </c>
      <c r="BS1105" s="3">
        <f t="shared" si="448"/>
        <v>0</v>
      </c>
      <c r="BT1105" s="3">
        <f t="shared" si="436"/>
        <v>0</v>
      </c>
      <c r="BU1105" s="3">
        <f t="shared" si="437"/>
        <v>0</v>
      </c>
      <c r="BV1105" s="3">
        <f t="shared" si="438"/>
        <v>0</v>
      </c>
      <c r="BW1105" s="3">
        <f t="shared" si="449"/>
        <v>0</v>
      </c>
      <c r="BX1105" s="3">
        <f t="shared" si="439"/>
        <v>0</v>
      </c>
      <c r="BY1105" s="3">
        <f t="shared" si="450"/>
        <v>2611510.3459899994</v>
      </c>
    </row>
    <row r="1106" spans="1:77" x14ac:dyDescent="0.25">
      <c r="A1106">
        <v>107907</v>
      </c>
      <c r="B1106" t="s">
        <v>1154</v>
      </c>
      <c r="C1106" s="37">
        <v>42779.493055555555</v>
      </c>
      <c r="D1106" s="5" t="s">
        <v>75</v>
      </c>
      <c r="E1106" s="2">
        <v>159.61000000000001</v>
      </c>
      <c r="F1106" s="2">
        <v>11.496</v>
      </c>
      <c r="G1106" s="2">
        <v>17.189</v>
      </c>
      <c r="H1106" s="2">
        <v>0</v>
      </c>
      <c r="I1106" s="2">
        <v>0</v>
      </c>
      <c r="J1106" s="2">
        <v>0</v>
      </c>
      <c r="K1106" s="2">
        <v>0</v>
      </c>
      <c r="L1106" s="2">
        <v>10.148999999999999</v>
      </c>
      <c r="M1106" s="2">
        <v>8.6669999999999998</v>
      </c>
      <c r="N1106" s="2">
        <v>142.005</v>
      </c>
      <c r="O1106" s="2">
        <v>0</v>
      </c>
      <c r="P1106" s="2">
        <v>0</v>
      </c>
      <c r="Q1106" s="2">
        <v>0</v>
      </c>
      <c r="R1106" s="3">
        <v>13894</v>
      </c>
      <c r="S1106" s="3">
        <v>0</v>
      </c>
      <c r="T1106" s="3">
        <v>-491</v>
      </c>
      <c r="U1106" s="3">
        <v>-19</v>
      </c>
      <c r="V1106" s="3">
        <v>0</v>
      </c>
      <c r="W1106" s="3">
        <v>3466</v>
      </c>
      <c r="X1106" s="3">
        <v>0</v>
      </c>
      <c r="Y1106" s="4">
        <v>1</v>
      </c>
      <c r="Z1106" s="4">
        <v>1.04</v>
      </c>
      <c r="AA1106" s="5" t="s">
        <v>75</v>
      </c>
      <c r="AB1106" s="3">
        <v>166292</v>
      </c>
      <c r="AC1106" s="3">
        <v>852060</v>
      </c>
      <c r="AD1106" s="2">
        <v>342.56157789999997</v>
      </c>
      <c r="AE1106" s="3">
        <v>36730672</v>
      </c>
      <c r="AF1106" s="3">
        <v>439375</v>
      </c>
      <c r="AG1106" s="3">
        <v>48331</v>
      </c>
      <c r="AH1106" s="3">
        <v>514069</v>
      </c>
      <c r="AI1106" s="4">
        <v>1.17</v>
      </c>
      <c r="AJ1106" s="3">
        <v>43626522</v>
      </c>
      <c r="AK1106" s="3">
        <v>60789</v>
      </c>
      <c r="AL1106" s="3">
        <v>0</v>
      </c>
      <c r="AM1106" s="3">
        <v>0</v>
      </c>
      <c r="AN1106" s="3">
        <v>0</v>
      </c>
      <c r="AO1106" s="3">
        <v>0</v>
      </c>
      <c r="AP1106" s="3">
        <v>0</v>
      </c>
      <c r="AQ1106" s="3">
        <v>5140</v>
      </c>
      <c r="AR1106" s="3">
        <v>5286</v>
      </c>
      <c r="AS1106" s="3">
        <v>1693010</v>
      </c>
      <c r="AT1106" s="2">
        <v>321.59800000000001</v>
      </c>
      <c r="AV1106" s="5" t="s">
        <v>1394</v>
      </c>
      <c r="BA1106" s="3">
        <f t="shared" si="440"/>
        <v>7189</v>
      </c>
      <c r="BB1106" s="3">
        <f t="shared" si="426"/>
        <v>5140</v>
      </c>
      <c r="BC1106" s="3">
        <f t="shared" si="427"/>
        <v>5286</v>
      </c>
      <c r="BD1106" s="3">
        <f t="shared" si="428"/>
        <v>7189</v>
      </c>
      <c r="BE1106" s="3">
        <f t="shared" si="429"/>
        <v>1693009.1310100004</v>
      </c>
      <c r="BF1106" s="3">
        <f t="shared" si="441"/>
        <v>1676140.1310100004</v>
      </c>
      <c r="BG1106" s="2">
        <f t="shared" si="430"/>
        <v>321.59387704085572</v>
      </c>
      <c r="BH1106" s="6">
        <f t="shared" si="431"/>
        <v>1.4999999999999999E-2</v>
      </c>
      <c r="BI1106" s="3">
        <f t="shared" si="442"/>
        <v>895231.14061224216</v>
      </c>
      <c r="BJ1106" s="3">
        <f t="shared" si="432"/>
        <v>165299252.79899985</v>
      </c>
      <c r="BK1106" s="3">
        <f t="shared" si="443"/>
        <v>0</v>
      </c>
      <c r="BL1106" s="3">
        <f t="shared" si="444"/>
        <v>0</v>
      </c>
      <c r="BM1106" s="3">
        <f t="shared" si="433"/>
        <v>0</v>
      </c>
      <c r="BN1106" s="3">
        <f t="shared" si="434"/>
        <v>0</v>
      </c>
      <c r="BO1106" s="3">
        <f t="shared" si="445"/>
        <v>0</v>
      </c>
      <c r="BP1106" s="3">
        <f t="shared" si="446"/>
        <v>0</v>
      </c>
      <c r="BQ1106" s="3">
        <f t="shared" si="435"/>
        <v>102749243.7145534</v>
      </c>
      <c r="BR1106" s="3">
        <f t="shared" si="447"/>
        <v>0</v>
      </c>
      <c r="BS1106" s="3">
        <f t="shared" si="448"/>
        <v>0</v>
      </c>
      <c r="BT1106" s="3">
        <f t="shared" si="436"/>
        <v>0</v>
      </c>
      <c r="BU1106" s="3">
        <f t="shared" si="437"/>
        <v>0</v>
      </c>
      <c r="BV1106" s="3">
        <f t="shared" si="438"/>
        <v>0</v>
      </c>
      <c r="BW1106" s="3">
        <f t="shared" si="449"/>
        <v>0</v>
      </c>
      <c r="BX1106" s="3">
        <f t="shared" si="439"/>
        <v>0</v>
      </c>
      <c r="BY1106" s="3">
        <f t="shared" si="450"/>
        <v>1256743.9110100004</v>
      </c>
    </row>
    <row r="1107" spans="1:77" x14ac:dyDescent="0.25">
      <c r="A1107">
        <v>57813</v>
      </c>
      <c r="B1107" t="s">
        <v>1155</v>
      </c>
      <c r="C1107" s="37">
        <v>42776.52847222222</v>
      </c>
      <c r="D1107" s="5" t="s">
        <v>76</v>
      </c>
      <c r="E1107" s="2">
        <v>2372.0030000000002</v>
      </c>
      <c r="F1107" s="2">
        <v>180.10499999999999</v>
      </c>
      <c r="G1107" s="2">
        <v>39.21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2216</v>
      </c>
      <c r="O1107" s="2">
        <v>0</v>
      </c>
      <c r="P1107" s="2">
        <v>1483.8330000000001</v>
      </c>
      <c r="Q1107" s="2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959298</v>
      </c>
      <c r="Y1107" s="4">
        <v>0</v>
      </c>
      <c r="Z1107" s="4">
        <v>1</v>
      </c>
      <c r="AA1107" s="5" t="s">
        <v>75</v>
      </c>
      <c r="AB1107" s="3">
        <v>0</v>
      </c>
      <c r="AC1107" s="3">
        <v>0</v>
      </c>
      <c r="AD1107" s="2">
        <v>0</v>
      </c>
      <c r="AE1107" s="3">
        <v>0</v>
      </c>
      <c r="AF1107" s="3">
        <v>0</v>
      </c>
      <c r="AG1107" s="3">
        <v>0</v>
      </c>
      <c r="AH1107" s="3">
        <v>0</v>
      </c>
      <c r="AI1107" s="4">
        <v>0</v>
      </c>
      <c r="AJ1107" s="3">
        <v>0</v>
      </c>
      <c r="AK1107" s="3">
        <v>790355</v>
      </c>
      <c r="AL1107" s="3">
        <v>0</v>
      </c>
      <c r="AM1107" s="3">
        <v>0</v>
      </c>
      <c r="AN1107" s="3">
        <v>0</v>
      </c>
      <c r="AO1107" s="3">
        <v>0</v>
      </c>
      <c r="AP1107" s="3">
        <v>0</v>
      </c>
      <c r="AQ1107" s="3">
        <v>5050</v>
      </c>
      <c r="AR1107" s="3">
        <v>5334</v>
      </c>
      <c r="AS1107" s="3">
        <v>20602806</v>
      </c>
      <c r="AT1107" s="2">
        <v>3971.2660000000001</v>
      </c>
      <c r="AV1107" s="5" t="s">
        <v>2031</v>
      </c>
      <c r="AX1107" s="3">
        <v>0</v>
      </c>
      <c r="AZ1107" s="3">
        <v>0</v>
      </c>
      <c r="BA1107" s="3">
        <f t="shared" si="440"/>
        <v>6465</v>
      </c>
      <c r="BB1107" s="3">
        <f t="shared" si="426"/>
        <v>5050</v>
      </c>
      <c r="BC1107" s="3">
        <f t="shared" si="427"/>
        <v>5335</v>
      </c>
      <c r="BD1107" s="3">
        <f t="shared" si="428"/>
        <v>6465</v>
      </c>
      <c r="BE1107" s="3">
        <f t="shared" si="429"/>
        <v>20602806.169500001</v>
      </c>
      <c r="BF1107" s="3">
        <f t="shared" si="441"/>
        <v>20602806.169500001</v>
      </c>
      <c r="BG1107" s="2">
        <f t="shared" si="430"/>
        <v>3970.7914680794215</v>
      </c>
      <c r="BH1107" s="6">
        <f t="shared" si="431"/>
        <v>1.4999999999999999E-2</v>
      </c>
      <c r="BI1107" s="3">
        <f t="shared" si="442"/>
        <v>0</v>
      </c>
      <c r="BJ1107" s="3">
        <f t="shared" si="432"/>
        <v>2040986814.5928226</v>
      </c>
      <c r="BK1107" s="3">
        <f t="shared" si="443"/>
        <v>0</v>
      </c>
      <c r="BL1107" s="3">
        <f t="shared" si="444"/>
        <v>0</v>
      </c>
      <c r="BM1107" s="3">
        <f t="shared" si="433"/>
        <v>0</v>
      </c>
      <c r="BN1107" s="3">
        <f t="shared" si="434"/>
        <v>0</v>
      </c>
      <c r="BO1107" s="3">
        <f t="shared" si="445"/>
        <v>0</v>
      </c>
      <c r="BP1107" s="3">
        <f t="shared" si="446"/>
        <v>0</v>
      </c>
      <c r="BQ1107" s="3">
        <f t="shared" si="435"/>
        <v>1268667874.0513752</v>
      </c>
      <c r="BR1107" s="3">
        <f t="shared" si="447"/>
        <v>0</v>
      </c>
      <c r="BS1107" s="3">
        <f t="shared" si="448"/>
        <v>0</v>
      </c>
      <c r="BT1107" s="3">
        <f t="shared" si="436"/>
        <v>0</v>
      </c>
      <c r="BU1107" s="3">
        <f t="shared" si="437"/>
        <v>0</v>
      </c>
      <c r="BV1107" s="3">
        <f t="shared" si="438"/>
        <v>0</v>
      </c>
      <c r="BW1107" s="3">
        <f t="shared" si="449"/>
        <v>0</v>
      </c>
      <c r="BX1107" s="3">
        <f t="shared" si="439"/>
        <v>0</v>
      </c>
      <c r="BY1107" s="3">
        <f t="shared" si="450"/>
        <v>20602806.169500001</v>
      </c>
    </row>
    <row r="1108" spans="1:77" x14ac:dyDescent="0.25">
      <c r="A1108">
        <v>46802</v>
      </c>
      <c r="B1108" t="s">
        <v>1156</v>
      </c>
      <c r="C1108" s="37">
        <v>42776.52847222222</v>
      </c>
      <c r="D1108" s="5" t="s">
        <v>76</v>
      </c>
      <c r="E1108" s="2">
        <v>429.43799999999999</v>
      </c>
      <c r="F1108" s="2">
        <v>2.1150000000000002</v>
      </c>
      <c r="G1108" s="2">
        <v>0.113</v>
      </c>
      <c r="H1108" s="2">
        <v>131.55000000000001</v>
      </c>
      <c r="I1108" s="2">
        <v>0</v>
      </c>
      <c r="J1108" s="2">
        <v>0</v>
      </c>
      <c r="K1108" s="2">
        <v>0</v>
      </c>
      <c r="L1108" s="2">
        <v>15.367000000000001</v>
      </c>
      <c r="M1108" s="2">
        <v>0</v>
      </c>
      <c r="N1108" s="2">
        <v>552</v>
      </c>
      <c r="O1108" s="2">
        <v>0</v>
      </c>
      <c r="P1108" s="2">
        <v>166.858</v>
      </c>
      <c r="Q1108" s="2">
        <v>0</v>
      </c>
      <c r="R1108" s="3">
        <v>23887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107874</v>
      </c>
      <c r="Y1108" s="4">
        <v>0</v>
      </c>
      <c r="Z1108" s="4">
        <v>1</v>
      </c>
      <c r="AA1108" s="5" t="s">
        <v>75</v>
      </c>
      <c r="AB1108" s="3">
        <v>0</v>
      </c>
      <c r="AC1108" s="3">
        <v>0</v>
      </c>
      <c r="AD1108" s="2">
        <v>0</v>
      </c>
      <c r="AE1108" s="3">
        <v>0</v>
      </c>
      <c r="AF1108" s="3">
        <v>0</v>
      </c>
      <c r="AG1108" s="3">
        <v>0</v>
      </c>
      <c r="AH1108" s="3">
        <v>0</v>
      </c>
      <c r="AI1108" s="4">
        <v>0</v>
      </c>
      <c r="AJ1108" s="3">
        <v>0</v>
      </c>
      <c r="AK1108" s="3">
        <v>199884</v>
      </c>
      <c r="AL1108" s="3">
        <v>0</v>
      </c>
      <c r="AM1108" s="3">
        <v>0</v>
      </c>
      <c r="AN1108" s="3">
        <v>0</v>
      </c>
      <c r="AO1108" s="3">
        <v>0</v>
      </c>
      <c r="AP1108" s="3">
        <v>0</v>
      </c>
      <c r="AQ1108" s="3">
        <v>5050</v>
      </c>
      <c r="AR1108" s="3">
        <v>5334</v>
      </c>
      <c r="AS1108" s="3">
        <v>7172293</v>
      </c>
      <c r="AT1108" s="2">
        <v>1377.8810000000001</v>
      </c>
      <c r="AV1108" s="5" t="s">
        <v>2031</v>
      </c>
      <c r="AX1108" s="3">
        <v>0</v>
      </c>
      <c r="AZ1108" s="3">
        <v>0</v>
      </c>
      <c r="BA1108" s="3">
        <f t="shared" si="440"/>
        <v>6465</v>
      </c>
      <c r="BB1108" s="3">
        <f t="shared" si="426"/>
        <v>5050</v>
      </c>
      <c r="BC1108" s="3">
        <f t="shared" si="427"/>
        <v>5335</v>
      </c>
      <c r="BD1108" s="3">
        <f t="shared" si="428"/>
        <v>6465</v>
      </c>
      <c r="BE1108" s="3">
        <f t="shared" si="429"/>
        <v>7172292.77575</v>
      </c>
      <c r="BF1108" s="3">
        <f t="shared" si="441"/>
        <v>7148405.77575</v>
      </c>
      <c r="BG1108" s="2">
        <f t="shared" si="430"/>
        <v>1377.7166290453247</v>
      </c>
      <c r="BH1108" s="6">
        <f t="shared" si="431"/>
        <v>1.4999999999999999E-2</v>
      </c>
      <c r="BI1108" s="3">
        <f t="shared" si="442"/>
        <v>0</v>
      </c>
      <c r="BJ1108" s="3">
        <f t="shared" si="432"/>
        <v>708146347.32929683</v>
      </c>
      <c r="BK1108" s="3">
        <f t="shared" si="443"/>
        <v>0</v>
      </c>
      <c r="BL1108" s="3">
        <f t="shared" si="444"/>
        <v>0</v>
      </c>
      <c r="BM1108" s="3">
        <f t="shared" si="433"/>
        <v>0</v>
      </c>
      <c r="BN1108" s="3">
        <f t="shared" si="434"/>
        <v>0</v>
      </c>
      <c r="BO1108" s="3">
        <f t="shared" si="445"/>
        <v>0</v>
      </c>
      <c r="BP1108" s="3">
        <f t="shared" si="446"/>
        <v>0</v>
      </c>
      <c r="BQ1108" s="3">
        <f t="shared" si="435"/>
        <v>440180462.97998124</v>
      </c>
      <c r="BR1108" s="3">
        <f t="shared" si="447"/>
        <v>0</v>
      </c>
      <c r="BS1108" s="3">
        <f t="shared" si="448"/>
        <v>0</v>
      </c>
      <c r="BT1108" s="3">
        <f t="shared" si="436"/>
        <v>0</v>
      </c>
      <c r="BU1108" s="3">
        <f t="shared" si="437"/>
        <v>0</v>
      </c>
      <c r="BV1108" s="3">
        <f t="shared" si="438"/>
        <v>0</v>
      </c>
      <c r="BW1108" s="3">
        <f t="shared" si="449"/>
        <v>0</v>
      </c>
      <c r="BX1108" s="3">
        <f t="shared" si="439"/>
        <v>0</v>
      </c>
      <c r="BY1108" s="3">
        <f t="shared" si="450"/>
        <v>7172292.77575</v>
      </c>
    </row>
    <row r="1109" spans="1:77" x14ac:dyDescent="0.25">
      <c r="A1109">
        <v>228903</v>
      </c>
      <c r="B1109" t="s">
        <v>1157</v>
      </c>
      <c r="C1109" s="37">
        <v>42779.493055555555</v>
      </c>
      <c r="D1109" s="5" t="s">
        <v>75</v>
      </c>
      <c r="E1109" s="2">
        <v>1018.22</v>
      </c>
      <c r="F1109" s="2">
        <v>68.14</v>
      </c>
      <c r="G1109" s="2">
        <v>28</v>
      </c>
      <c r="H1109" s="2">
        <v>0</v>
      </c>
      <c r="I1109" s="2">
        <v>0</v>
      </c>
      <c r="J1109" s="2">
        <v>0</v>
      </c>
      <c r="K1109" s="2">
        <v>0</v>
      </c>
      <c r="L1109" s="2">
        <v>91</v>
      </c>
      <c r="M1109" s="2">
        <v>56.55</v>
      </c>
      <c r="N1109" s="2">
        <v>972</v>
      </c>
      <c r="O1109" s="2">
        <v>0.2</v>
      </c>
      <c r="P1109" s="2">
        <v>91</v>
      </c>
      <c r="Q1109" s="2">
        <v>0</v>
      </c>
      <c r="R1109" s="3">
        <v>81125</v>
      </c>
      <c r="S1109" s="3">
        <v>0</v>
      </c>
      <c r="T1109" s="3">
        <v>-3969</v>
      </c>
      <c r="U1109" s="3">
        <v>-154</v>
      </c>
      <c r="V1109" s="3">
        <v>0</v>
      </c>
      <c r="W1109" s="3">
        <v>139408</v>
      </c>
      <c r="X1109" s="3">
        <v>55474</v>
      </c>
      <c r="Y1109" s="4">
        <v>1</v>
      </c>
      <c r="Z1109" s="4">
        <v>1.05</v>
      </c>
      <c r="AA1109" s="5" t="s">
        <v>75</v>
      </c>
      <c r="AB1109" s="3">
        <v>18357</v>
      </c>
      <c r="AC1109" s="3">
        <v>3803902</v>
      </c>
      <c r="AD1109" s="2">
        <v>1607.6610175000001</v>
      </c>
      <c r="AE1109" s="3">
        <v>183229934</v>
      </c>
      <c r="AF1109" s="3">
        <v>3501709</v>
      </c>
      <c r="AG1109" s="3">
        <v>0</v>
      </c>
      <c r="AH1109" s="3">
        <v>3641777</v>
      </c>
      <c r="AI1109" s="4">
        <v>1.04</v>
      </c>
      <c r="AJ1109" s="3">
        <v>353172314</v>
      </c>
      <c r="AK1109" s="3">
        <v>461139</v>
      </c>
      <c r="AL1109" s="3">
        <v>0</v>
      </c>
      <c r="AM1109" s="3">
        <v>0</v>
      </c>
      <c r="AN1109" s="3">
        <v>0</v>
      </c>
      <c r="AO1109" s="3">
        <v>0</v>
      </c>
      <c r="AP1109" s="3">
        <v>0</v>
      </c>
      <c r="AQ1109" s="3">
        <v>5140</v>
      </c>
      <c r="AR1109" s="3">
        <v>5322</v>
      </c>
      <c r="AS1109" s="3">
        <v>9060352</v>
      </c>
      <c r="AT1109" s="2">
        <v>1691.191</v>
      </c>
      <c r="AV1109" s="5" t="s">
        <v>1932</v>
      </c>
      <c r="AX1109" s="3">
        <v>0</v>
      </c>
      <c r="AZ1109" s="3">
        <v>0</v>
      </c>
      <c r="BA1109" s="3">
        <f t="shared" si="440"/>
        <v>6096</v>
      </c>
      <c r="BB1109" s="3">
        <f t="shared" si="426"/>
        <v>5140</v>
      </c>
      <c r="BC1109" s="3">
        <f t="shared" si="427"/>
        <v>5322</v>
      </c>
      <c r="BD1109" s="3">
        <f t="shared" si="428"/>
        <v>6096</v>
      </c>
      <c r="BE1109" s="3">
        <f t="shared" si="429"/>
        <v>9060352.688000001</v>
      </c>
      <c r="BF1109" s="3">
        <f t="shared" si="441"/>
        <v>8843788.688000001</v>
      </c>
      <c r="BG1109" s="2">
        <f t="shared" si="430"/>
        <v>1691.1615183332676</v>
      </c>
      <c r="BH1109" s="6">
        <f t="shared" si="431"/>
        <v>1.4999999999999999E-2</v>
      </c>
      <c r="BI1109" s="3">
        <f t="shared" si="442"/>
        <v>3559644.7744022408</v>
      </c>
      <c r="BJ1109" s="3">
        <f t="shared" si="432"/>
        <v>869257020.42329955</v>
      </c>
      <c r="BK1109" s="3">
        <f t="shared" si="443"/>
        <v>0</v>
      </c>
      <c r="BL1109" s="3">
        <f t="shared" si="444"/>
        <v>0</v>
      </c>
      <c r="BM1109" s="3">
        <f t="shared" si="433"/>
        <v>0</v>
      </c>
      <c r="BN1109" s="3">
        <f t="shared" si="434"/>
        <v>0</v>
      </c>
      <c r="BO1109" s="3">
        <f t="shared" si="445"/>
        <v>0</v>
      </c>
      <c r="BP1109" s="3">
        <f t="shared" si="446"/>
        <v>0</v>
      </c>
      <c r="BQ1109" s="3">
        <f t="shared" si="435"/>
        <v>540326105.10747898</v>
      </c>
      <c r="BR1109" s="3">
        <f t="shared" si="447"/>
        <v>0</v>
      </c>
      <c r="BS1109" s="3">
        <f t="shared" si="448"/>
        <v>0</v>
      </c>
      <c r="BT1109" s="3">
        <f t="shared" si="436"/>
        <v>0</v>
      </c>
      <c r="BU1109" s="3">
        <f t="shared" si="437"/>
        <v>0</v>
      </c>
      <c r="BV1109" s="3">
        <f t="shared" si="438"/>
        <v>0</v>
      </c>
      <c r="BW1109" s="3">
        <f t="shared" si="449"/>
        <v>0</v>
      </c>
      <c r="BX1109" s="3">
        <f t="shared" si="439"/>
        <v>0</v>
      </c>
      <c r="BY1109" s="3">
        <f t="shared" si="450"/>
        <v>5528629.5480000004</v>
      </c>
    </row>
    <row r="1110" spans="1:77" x14ac:dyDescent="0.25">
      <c r="A1110">
        <v>212904</v>
      </c>
      <c r="B1110" t="s">
        <v>1158</v>
      </c>
      <c r="C1110" s="37">
        <v>42779.493055555555</v>
      </c>
      <c r="D1110" s="5" t="s">
        <v>75</v>
      </c>
      <c r="E1110" s="2">
        <v>906.6</v>
      </c>
      <c r="F1110" s="2">
        <v>58</v>
      </c>
      <c r="G1110" s="2">
        <v>12</v>
      </c>
      <c r="H1110" s="2">
        <v>0</v>
      </c>
      <c r="I1110" s="2">
        <v>0</v>
      </c>
      <c r="J1110" s="2">
        <v>0</v>
      </c>
      <c r="K1110" s="2">
        <v>0</v>
      </c>
      <c r="L1110" s="2">
        <v>80</v>
      </c>
      <c r="M1110" s="2">
        <v>50</v>
      </c>
      <c r="N1110" s="2">
        <v>600</v>
      </c>
      <c r="O1110" s="2">
        <v>0</v>
      </c>
      <c r="P1110" s="2">
        <v>40</v>
      </c>
      <c r="Q1110" s="2">
        <v>0</v>
      </c>
      <c r="R1110" s="3">
        <v>77000</v>
      </c>
      <c r="S1110" s="3">
        <v>0</v>
      </c>
      <c r="T1110" s="3">
        <v>-3638</v>
      </c>
      <c r="U1110" s="3">
        <v>-141</v>
      </c>
      <c r="V1110" s="3">
        <v>0</v>
      </c>
      <c r="W1110" s="3">
        <v>67251</v>
      </c>
      <c r="X1110" s="3">
        <v>21416</v>
      </c>
      <c r="Y1110" s="4">
        <v>0.86329999999999996</v>
      </c>
      <c r="Z1110" s="4">
        <v>1.04</v>
      </c>
      <c r="AA1110" s="5" t="s">
        <v>75</v>
      </c>
      <c r="AB1110" s="3">
        <v>8569</v>
      </c>
      <c r="AC1110" s="3">
        <v>2729605</v>
      </c>
      <c r="AD1110" s="2">
        <v>1160.469036</v>
      </c>
      <c r="AE1110" s="3">
        <v>91955101</v>
      </c>
      <c r="AF1110" s="3">
        <v>2941288</v>
      </c>
      <c r="AG1110" s="3">
        <v>397600</v>
      </c>
      <c r="AH1110" s="3">
        <v>3543310</v>
      </c>
      <c r="AI1110" s="4">
        <v>1.04</v>
      </c>
      <c r="AJ1110" s="3">
        <v>323738080</v>
      </c>
      <c r="AK1110" s="3">
        <v>399811</v>
      </c>
      <c r="AL1110" s="3">
        <v>0</v>
      </c>
      <c r="AM1110" s="3">
        <v>0</v>
      </c>
      <c r="AN1110" s="3">
        <v>0</v>
      </c>
      <c r="AO1110" s="3">
        <v>0</v>
      </c>
      <c r="AP1110" s="3">
        <v>0</v>
      </c>
      <c r="AQ1110" s="3">
        <v>4437</v>
      </c>
      <c r="AR1110" s="3">
        <v>4563</v>
      </c>
      <c r="AS1110" s="3">
        <v>6649865</v>
      </c>
      <c r="AT1110" s="2">
        <v>1446.7560000000001</v>
      </c>
      <c r="AV1110" s="5" t="s">
        <v>1902</v>
      </c>
      <c r="BA1110" s="3">
        <f t="shared" si="440"/>
        <v>5354</v>
      </c>
      <c r="BB1110" s="3">
        <f t="shared" si="426"/>
        <v>4437</v>
      </c>
      <c r="BC1110" s="3">
        <f t="shared" si="427"/>
        <v>4563</v>
      </c>
      <c r="BD1110" s="3">
        <f t="shared" si="428"/>
        <v>5354</v>
      </c>
      <c r="BE1110" s="3">
        <f t="shared" si="429"/>
        <v>6649865.2000000011</v>
      </c>
      <c r="BF1110" s="3">
        <f t="shared" si="441"/>
        <v>6509252.2000000011</v>
      </c>
      <c r="BG1110" s="2">
        <f t="shared" si="430"/>
        <v>1446.7840585643676</v>
      </c>
      <c r="BH1110" s="6">
        <f t="shared" si="431"/>
        <v>1.4999999999999999E-2</v>
      </c>
      <c r="BI1110" s="3">
        <f t="shared" si="442"/>
        <v>3013934.9681220041</v>
      </c>
      <c r="BJ1110" s="3">
        <f t="shared" si="432"/>
        <v>743647006.10208488</v>
      </c>
      <c r="BK1110" s="3">
        <f t="shared" si="443"/>
        <v>0</v>
      </c>
      <c r="BL1110" s="3">
        <f t="shared" si="444"/>
        <v>0</v>
      </c>
      <c r="BM1110" s="3">
        <f t="shared" si="433"/>
        <v>0</v>
      </c>
      <c r="BN1110" s="3">
        <f t="shared" si="434"/>
        <v>0</v>
      </c>
      <c r="BO1110" s="3">
        <f t="shared" si="445"/>
        <v>0</v>
      </c>
      <c r="BP1110" s="3">
        <f t="shared" si="446"/>
        <v>0</v>
      </c>
      <c r="BQ1110" s="3">
        <f t="shared" si="435"/>
        <v>462247506.71131545</v>
      </c>
      <c r="BR1110" s="3">
        <f t="shared" si="447"/>
        <v>0</v>
      </c>
      <c r="BS1110" s="3">
        <f t="shared" si="448"/>
        <v>0</v>
      </c>
      <c r="BT1110" s="3">
        <f t="shared" si="436"/>
        <v>0</v>
      </c>
      <c r="BU1110" s="3">
        <f t="shared" si="437"/>
        <v>0</v>
      </c>
      <c r="BV1110" s="3">
        <f t="shared" si="438"/>
        <v>0</v>
      </c>
      <c r="BW1110" s="3">
        <f t="shared" si="449"/>
        <v>0</v>
      </c>
      <c r="BX1110" s="3">
        <f t="shared" si="439"/>
        <v>0</v>
      </c>
      <c r="BY1110" s="3">
        <f t="shared" si="450"/>
        <v>3855034.3553600013</v>
      </c>
    </row>
    <row r="1111" spans="1:77" x14ac:dyDescent="0.25">
      <c r="A1111">
        <v>14910</v>
      </c>
      <c r="B1111" t="s">
        <v>1159</v>
      </c>
      <c r="C1111" s="37">
        <v>42779.493055555555</v>
      </c>
      <c r="D1111" s="5" t="s">
        <v>75</v>
      </c>
      <c r="E1111" s="2">
        <v>1328.181</v>
      </c>
      <c r="F1111" s="2">
        <v>102.012</v>
      </c>
      <c r="G1111" s="2">
        <v>61.430999999999997</v>
      </c>
      <c r="H1111" s="2">
        <v>0</v>
      </c>
      <c r="I1111" s="2">
        <v>0</v>
      </c>
      <c r="J1111" s="2">
        <v>0</v>
      </c>
      <c r="K1111" s="2">
        <v>0</v>
      </c>
      <c r="L1111" s="2">
        <v>77.935000000000002</v>
      </c>
      <c r="M1111" s="2">
        <v>71.941999999999993</v>
      </c>
      <c r="N1111" s="2">
        <v>762.61300000000006</v>
      </c>
      <c r="O1111" s="2">
        <v>0</v>
      </c>
      <c r="P1111" s="2">
        <v>35.561999999999998</v>
      </c>
      <c r="Q1111" s="2">
        <v>0</v>
      </c>
      <c r="R1111" s="3">
        <v>117702</v>
      </c>
      <c r="S1111" s="3">
        <v>0</v>
      </c>
      <c r="T1111" s="3">
        <v>-3234</v>
      </c>
      <c r="U1111" s="3">
        <v>-125</v>
      </c>
      <c r="V1111" s="3">
        <v>0</v>
      </c>
      <c r="W1111" s="3">
        <v>126088</v>
      </c>
      <c r="X1111" s="3">
        <v>20388</v>
      </c>
      <c r="Y1111" s="4">
        <v>0.99329999999999996</v>
      </c>
      <c r="Z1111" s="4">
        <v>1.04</v>
      </c>
      <c r="AA1111" s="5" t="s">
        <v>75</v>
      </c>
      <c r="AB1111" s="3">
        <v>0</v>
      </c>
      <c r="AC1111" s="3">
        <v>3356165</v>
      </c>
      <c r="AD1111" s="2">
        <v>1438.7702818</v>
      </c>
      <c r="AE1111" s="3">
        <v>85290159</v>
      </c>
      <c r="AF1111" s="3">
        <v>3111119</v>
      </c>
      <c r="AG1111" s="3">
        <v>0</v>
      </c>
      <c r="AH1111" s="3">
        <v>3257388</v>
      </c>
      <c r="AI1111" s="4">
        <v>1.04</v>
      </c>
      <c r="AJ1111" s="3">
        <v>287762312</v>
      </c>
      <c r="AK1111" s="3">
        <v>543382</v>
      </c>
      <c r="AL1111" s="3">
        <v>0</v>
      </c>
      <c r="AM1111" s="3">
        <v>0</v>
      </c>
      <c r="AN1111" s="3">
        <v>0</v>
      </c>
      <c r="AO1111" s="3">
        <v>0</v>
      </c>
      <c r="AP1111" s="3">
        <v>0</v>
      </c>
      <c r="AQ1111" s="3">
        <v>5106</v>
      </c>
      <c r="AR1111" s="3">
        <v>5251</v>
      </c>
      <c r="AS1111" s="3">
        <v>10374605</v>
      </c>
      <c r="AT1111" s="2">
        <v>1957.44</v>
      </c>
      <c r="AV1111" s="5" t="s">
        <v>1315</v>
      </c>
      <c r="AX1111" s="3">
        <v>0</v>
      </c>
      <c r="AZ1111" s="3">
        <v>0</v>
      </c>
      <c r="BA1111" s="3">
        <f t="shared" si="440"/>
        <v>5733</v>
      </c>
      <c r="BB1111" s="3">
        <f t="shared" si="426"/>
        <v>5106</v>
      </c>
      <c r="BC1111" s="3">
        <f t="shared" si="427"/>
        <v>5251</v>
      </c>
      <c r="BD1111" s="3">
        <f t="shared" si="428"/>
        <v>5733</v>
      </c>
      <c r="BE1111" s="3">
        <f t="shared" si="429"/>
        <v>10374604.59227</v>
      </c>
      <c r="BF1111" s="3">
        <f t="shared" si="441"/>
        <v>10134048.59227</v>
      </c>
      <c r="BG1111" s="2">
        <f t="shared" si="430"/>
        <v>1957.3303678664452</v>
      </c>
      <c r="BH1111" s="6">
        <f t="shared" si="431"/>
        <v>1.4999999999999999E-2</v>
      </c>
      <c r="BI1111" s="3">
        <f t="shared" si="442"/>
        <v>4022408.4928728892</v>
      </c>
      <c r="BJ1111" s="3">
        <f t="shared" si="432"/>
        <v>1006067809.0833528</v>
      </c>
      <c r="BK1111" s="3">
        <f t="shared" si="443"/>
        <v>0</v>
      </c>
      <c r="BL1111" s="3">
        <f t="shared" si="444"/>
        <v>0</v>
      </c>
      <c r="BM1111" s="3">
        <f t="shared" si="433"/>
        <v>0</v>
      </c>
      <c r="BN1111" s="3">
        <f t="shared" si="434"/>
        <v>0</v>
      </c>
      <c r="BO1111" s="3">
        <f t="shared" si="445"/>
        <v>0</v>
      </c>
      <c r="BP1111" s="3">
        <f t="shared" si="446"/>
        <v>0</v>
      </c>
      <c r="BQ1111" s="3">
        <f t="shared" si="435"/>
        <v>625367052.53332925</v>
      </c>
      <c r="BR1111" s="3">
        <f t="shared" si="447"/>
        <v>0</v>
      </c>
      <c r="BS1111" s="3">
        <f t="shared" si="448"/>
        <v>0</v>
      </c>
      <c r="BT1111" s="3">
        <f t="shared" si="436"/>
        <v>0</v>
      </c>
      <c r="BU1111" s="3">
        <f t="shared" si="437"/>
        <v>0</v>
      </c>
      <c r="BV1111" s="3">
        <f t="shared" si="438"/>
        <v>0</v>
      </c>
      <c r="BW1111" s="3">
        <f t="shared" si="449"/>
        <v>0</v>
      </c>
      <c r="BX1111" s="3">
        <f t="shared" si="439"/>
        <v>0</v>
      </c>
      <c r="BY1111" s="3">
        <f t="shared" si="450"/>
        <v>7516261.5471740002</v>
      </c>
    </row>
    <row r="1112" spans="1:77" x14ac:dyDescent="0.25">
      <c r="A1112">
        <v>219903</v>
      </c>
      <c r="B1112" t="s">
        <v>1160</v>
      </c>
      <c r="C1112" s="37">
        <v>42776.52847222222</v>
      </c>
      <c r="D1112" s="5" t="s">
        <v>75</v>
      </c>
      <c r="E1112" s="2">
        <v>905.1</v>
      </c>
      <c r="F1112" s="2">
        <v>136.69999999999999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50</v>
      </c>
      <c r="M1112" s="2">
        <v>50</v>
      </c>
      <c r="N1112" s="2">
        <v>900</v>
      </c>
      <c r="O1112" s="2">
        <v>0.7</v>
      </c>
      <c r="P1112" s="2">
        <v>68</v>
      </c>
      <c r="Q1112" s="2">
        <v>0</v>
      </c>
      <c r="R1112" s="3">
        <v>86625</v>
      </c>
      <c r="S1112" s="3">
        <v>0</v>
      </c>
      <c r="T1112" s="3">
        <v>-1592</v>
      </c>
      <c r="U1112" s="3">
        <v>-62</v>
      </c>
      <c r="V1112" s="3">
        <v>0</v>
      </c>
      <c r="W1112" s="3">
        <v>73728</v>
      </c>
      <c r="X1112" s="3">
        <v>47206</v>
      </c>
      <c r="Y1112" s="4">
        <v>1</v>
      </c>
      <c r="Z1112" s="4">
        <v>1.08</v>
      </c>
      <c r="AA1112" s="5" t="s">
        <v>76</v>
      </c>
      <c r="AB1112" s="3">
        <v>390587</v>
      </c>
      <c r="AC1112" s="3">
        <v>4668431</v>
      </c>
      <c r="AD1112" s="2">
        <v>1944.7682096999999</v>
      </c>
      <c r="AE1112" s="3">
        <v>126833946</v>
      </c>
      <c r="AF1112" s="3">
        <v>1530457</v>
      </c>
      <c r="AG1112" s="3">
        <v>153046</v>
      </c>
      <c r="AH1112" s="3">
        <v>1775330</v>
      </c>
      <c r="AI1112" s="4">
        <v>1.1599999999999999</v>
      </c>
      <c r="AJ1112" s="3">
        <v>141590007</v>
      </c>
      <c r="AK1112" s="3">
        <v>407869</v>
      </c>
      <c r="AL1112" s="3">
        <v>0</v>
      </c>
      <c r="AM1112" s="3">
        <v>0</v>
      </c>
      <c r="AN1112" s="3">
        <v>0</v>
      </c>
      <c r="AO1112" s="3">
        <v>0</v>
      </c>
      <c r="AP1112" s="3">
        <v>0</v>
      </c>
      <c r="AQ1112" s="3">
        <v>5140</v>
      </c>
      <c r="AR1112" s="3">
        <v>5432</v>
      </c>
      <c r="AS1112" s="3">
        <v>9209588</v>
      </c>
      <c r="AT1112" s="2">
        <v>1713.5450000000001</v>
      </c>
      <c r="AV1112" s="5" t="s">
        <v>1911</v>
      </c>
      <c r="BA1112" s="3">
        <f t="shared" si="440"/>
        <v>6942</v>
      </c>
      <c r="BB1112" s="3">
        <f t="shared" si="426"/>
        <v>5140</v>
      </c>
      <c r="BC1112" s="3">
        <f t="shared" si="427"/>
        <v>5432</v>
      </c>
      <c r="BD1112" s="3">
        <f t="shared" si="428"/>
        <v>6942</v>
      </c>
      <c r="BE1112" s="3">
        <f t="shared" si="429"/>
        <v>9209588.3539999984</v>
      </c>
      <c r="BF1112" s="3">
        <f t="shared" si="441"/>
        <v>9050827.3539999984</v>
      </c>
      <c r="BG1112" s="2">
        <f t="shared" si="430"/>
        <v>1713.5333415916916</v>
      </c>
      <c r="BH1112" s="6">
        <f t="shared" si="431"/>
        <v>1.4999999999999999E-2</v>
      </c>
      <c r="BI1112" s="3">
        <f t="shared" si="442"/>
        <v>4049626.7444670312</v>
      </c>
      <c r="BJ1112" s="3">
        <f t="shared" si="432"/>
        <v>880756137.57812953</v>
      </c>
      <c r="BK1112" s="3">
        <f t="shared" si="443"/>
        <v>0</v>
      </c>
      <c r="BL1112" s="3">
        <f t="shared" si="444"/>
        <v>0</v>
      </c>
      <c r="BM1112" s="3">
        <f t="shared" si="433"/>
        <v>0</v>
      </c>
      <c r="BN1112" s="3">
        <f t="shared" si="434"/>
        <v>0</v>
      </c>
      <c r="BO1112" s="3">
        <f t="shared" si="445"/>
        <v>0</v>
      </c>
      <c r="BP1112" s="3">
        <f t="shared" si="446"/>
        <v>0</v>
      </c>
      <c r="BQ1112" s="3">
        <f t="shared" si="435"/>
        <v>547473902.63854551</v>
      </c>
      <c r="BR1112" s="3">
        <f t="shared" si="447"/>
        <v>0</v>
      </c>
      <c r="BS1112" s="3">
        <f t="shared" si="448"/>
        <v>0</v>
      </c>
      <c r="BT1112" s="3">
        <f t="shared" si="436"/>
        <v>0</v>
      </c>
      <c r="BU1112" s="3">
        <f t="shared" si="437"/>
        <v>0</v>
      </c>
      <c r="BV1112" s="3">
        <f t="shared" si="438"/>
        <v>0</v>
      </c>
      <c r="BW1112" s="3">
        <f t="shared" si="449"/>
        <v>0</v>
      </c>
      <c r="BX1112" s="3">
        <f t="shared" si="439"/>
        <v>0</v>
      </c>
      <c r="BY1112" s="3">
        <f t="shared" si="450"/>
        <v>7793688.2839999981</v>
      </c>
    </row>
    <row r="1113" spans="1:77" x14ac:dyDescent="0.25">
      <c r="A1113">
        <v>178912</v>
      </c>
      <c r="B1113" t="s">
        <v>1161</v>
      </c>
      <c r="C1113" s="37">
        <v>42779.493055555555</v>
      </c>
      <c r="D1113" s="5" t="s">
        <v>75</v>
      </c>
      <c r="E1113" s="2">
        <v>3556.02</v>
      </c>
      <c r="F1113" s="2">
        <v>322.19099999999997</v>
      </c>
      <c r="G1113" s="2">
        <v>81.073999999999998</v>
      </c>
      <c r="H1113" s="2">
        <v>0</v>
      </c>
      <c r="I1113" s="2">
        <v>0</v>
      </c>
      <c r="J1113" s="2">
        <v>0</v>
      </c>
      <c r="K1113" s="2">
        <v>0</v>
      </c>
      <c r="L1113" s="2">
        <v>245.48400000000001</v>
      </c>
      <c r="M1113" s="2">
        <v>195.166</v>
      </c>
      <c r="N1113" s="2">
        <v>2238.4490000000001</v>
      </c>
      <c r="O1113" s="2">
        <v>0</v>
      </c>
      <c r="P1113" s="2">
        <v>163.904</v>
      </c>
      <c r="Q1113" s="2">
        <v>0</v>
      </c>
      <c r="R1113" s="3">
        <v>327398</v>
      </c>
      <c r="S1113" s="3">
        <v>0</v>
      </c>
      <c r="T1113" s="3">
        <v>-27453</v>
      </c>
      <c r="U1113" s="3">
        <v>-1061</v>
      </c>
      <c r="V1113" s="3">
        <v>0</v>
      </c>
      <c r="W1113" s="3">
        <v>220194</v>
      </c>
      <c r="X1113" s="3">
        <v>93491</v>
      </c>
      <c r="Y1113" s="4">
        <v>1</v>
      </c>
      <c r="Z1113" s="4">
        <v>1.1000000000000001</v>
      </c>
      <c r="AA1113" s="5" t="s">
        <v>75</v>
      </c>
      <c r="AB1113" s="3">
        <v>4548698</v>
      </c>
      <c r="AC1113" s="3">
        <v>7520178</v>
      </c>
      <c r="AD1113" s="2">
        <v>3100.2884039999999</v>
      </c>
      <c r="AE1113" s="3">
        <v>1125972460</v>
      </c>
      <c r="AF1113" s="3">
        <v>25325698</v>
      </c>
      <c r="AG1113" s="3">
        <v>2785827</v>
      </c>
      <c r="AH1113" s="3">
        <v>29631067</v>
      </c>
      <c r="AI1113" s="4">
        <v>1.17</v>
      </c>
      <c r="AJ1113" s="3">
        <v>2443069115</v>
      </c>
      <c r="AK1113" s="3">
        <v>1419741</v>
      </c>
      <c r="AL1113" s="3">
        <v>0</v>
      </c>
      <c r="AM1113" s="3">
        <v>0</v>
      </c>
      <c r="AN1113" s="3">
        <v>375000</v>
      </c>
      <c r="AO1113" s="3">
        <v>0</v>
      </c>
      <c r="AP1113" s="3">
        <v>0</v>
      </c>
      <c r="AQ1113" s="3">
        <v>5140</v>
      </c>
      <c r="AR1113" s="3">
        <v>5505</v>
      </c>
      <c r="AS1113" s="3">
        <v>27820110</v>
      </c>
      <c r="AT1113" s="2">
        <v>5135.3999999999996</v>
      </c>
      <c r="AU1113" s="2">
        <v>4876.2</v>
      </c>
      <c r="AV1113" s="5" t="s">
        <v>1822</v>
      </c>
      <c r="AW1113" s="3">
        <v>0</v>
      </c>
      <c r="AX1113" s="3">
        <v>935305</v>
      </c>
      <c r="AY1113" s="3">
        <v>0</v>
      </c>
      <c r="AZ1113" s="3">
        <v>39492</v>
      </c>
      <c r="BA1113" s="3">
        <f t="shared" si="440"/>
        <v>5704</v>
      </c>
      <c r="BB1113" s="3">
        <f t="shared" si="426"/>
        <v>5140</v>
      </c>
      <c r="BC1113" s="3">
        <f t="shared" si="427"/>
        <v>5505</v>
      </c>
      <c r="BD1113" s="3">
        <f t="shared" si="428"/>
        <v>5704</v>
      </c>
      <c r="BE1113" s="3">
        <f t="shared" si="429"/>
        <v>27820109.927680004</v>
      </c>
      <c r="BF1113" s="3">
        <f t="shared" si="441"/>
        <v>27299970.927680004</v>
      </c>
      <c r="BG1113" s="2">
        <f t="shared" si="430"/>
        <v>5135.200587459467</v>
      </c>
      <c r="BH1113" s="6">
        <f t="shared" si="431"/>
        <v>1.4999999999999999E-2</v>
      </c>
      <c r="BI1113" s="3">
        <f t="shared" si="442"/>
        <v>18570689.259718336</v>
      </c>
      <c r="BJ1113" s="3">
        <f t="shared" si="432"/>
        <v>2639493101.9541659</v>
      </c>
      <c r="BK1113" s="3">
        <f t="shared" si="443"/>
        <v>0</v>
      </c>
      <c r="BL1113" s="3">
        <f t="shared" si="444"/>
        <v>0</v>
      </c>
      <c r="BM1113" s="3">
        <f t="shared" si="433"/>
        <v>0</v>
      </c>
      <c r="BN1113" s="3">
        <f t="shared" si="434"/>
        <v>0</v>
      </c>
      <c r="BO1113" s="3">
        <f t="shared" si="445"/>
        <v>0</v>
      </c>
      <c r="BP1113" s="3">
        <f t="shared" si="446"/>
        <v>0</v>
      </c>
      <c r="BQ1113" s="3">
        <f t="shared" si="435"/>
        <v>1640696587.6932998</v>
      </c>
      <c r="BR1113" s="3">
        <f t="shared" si="447"/>
        <v>802372527.30670023</v>
      </c>
      <c r="BS1113" s="3">
        <f t="shared" si="448"/>
        <v>914943.84538901714</v>
      </c>
      <c r="BT1113" s="3">
        <f t="shared" si="436"/>
        <v>364.32523379511514</v>
      </c>
      <c r="BU1113" s="3">
        <f t="shared" si="437"/>
        <v>36597.753815560689</v>
      </c>
      <c r="BV1113" s="3">
        <f t="shared" si="438"/>
        <v>11579.196321917176</v>
      </c>
      <c r="BW1113" s="3">
        <f t="shared" si="449"/>
        <v>866766.89525153907</v>
      </c>
      <c r="BX1113" s="3">
        <f t="shared" si="439"/>
        <v>866766.89525153907</v>
      </c>
      <c r="BY1113" s="3">
        <f t="shared" si="450"/>
        <v>3389418.7776800059</v>
      </c>
    </row>
    <row r="1114" spans="1:77" x14ac:dyDescent="0.25">
      <c r="A1114">
        <v>96905</v>
      </c>
      <c r="B1114" t="s">
        <v>1162</v>
      </c>
      <c r="C1114" s="37">
        <v>42779.493055555555</v>
      </c>
      <c r="D1114" s="5" t="s">
        <v>75</v>
      </c>
      <c r="E1114" s="2">
        <v>150.29400000000001</v>
      </c>
      <c r="F1114" s="2">
        <v>7.1050000000000004</v>
      </c>
      <c r="G1114" s="2">
        <v>4.9000000000000004</v>
      </c>
      <c r="H1114" s="2">
        <v>0</v>
      </c>
      <c r="I1114" s="2">
        <v>0</v>
      </c>
      <c r="J1114" s="2">
        <v>0</v>
      </c>
      <c r="K1114" s="2">
        <v>0</v>
      </c>
      <c r="L1114" s="2">
        <v>16.8</v>
      </c>
      <c r="M1114" s="2">
        <v>7.5</v>
      </c>
      <c r="N1114" s="2">
        <v>87.13</v>
      </c>
      <c r="O1114" s="2">
        <v>0</v>
      </c>
      <c r="P1114" s="2">
        <v>9.94</v>
      </c>
      <c r="Q1114" s="2">
        <v>0</v>
      </c>
      <c r="R1114" s="3">
        <v>15400</v>
      </c>
      <c r="S1114" s="3">
        <v>0</v>
      </c>
      <c r="T1114" s="3">
        <v>-909</v>
      </c>
      <c r="U1114" s="3">
        <v>-36</v>
      </c>
      <c r="V1114" s="3">
        <v>0</v>
      </c>
      <c r="W1114" s="3">
        <v>49968</v>
      </c>
      <c r="X1114" s="3">
        <v>8135</v>
      </c>
      <c r="Y1114" s="4">
        <v>0.98</v>
      </c>
      <c r="Z1114" s="4">
        <v>1.04</v>
      </c>
      <c r="AA1114" s="5" t="s">
        <v>76</v>
      </c>
      <c r="AB1114" s="3">
        <v>48560</v>
      </c>
      <c r="AC1114" s="3">
        <v>1307804</v>
      </c>
      <c r="AD1114" s="2">
        <v>527.46490970000002</v>
      </c>
      <c r="AE1114" s="3">
        <v>34606703</v>
      </c>
      <c r="AF1114" s="3">
        <v>831231</v>
      </c>
      <c r="AG1114" s="3">
        <v>0</v>
      </c>
      <c r="AH1114" s="3">
        <v>882123</v>
      </c>
      <c r="AI1114" s="4">
        <v>1.04</v>
      </c>
      <c r="AJ1114" s="3">
        <v>80823003</v>
      </c>
      <c r="AK1114" s="3">
        <v>67813</v>
      </c>
      <c r="AL1114" s="3">
        <v>0</v>
      </c>
      <c r="AM1114" s="3">
        <v>0</v>
      </c>
      <c r="AN1114" s="3">
        <v>0</v>
      </c>
      <c r="AO1114" s="3">
        <v>0</v>
      </c>
      <c r="AP1114" s="3">
        <v>0</v>
      </c>
      <c r="AQ1114" s="3">
        <v>5037</v>
      </c>
      <c r="AR1114" s="3">
        <v>5180</v>
      </c>
      <c r="AS1114" s="3">
        <v>1740417</v>
      </c>
      <c r="AT1114" s="2">
        <v>328.13699999999898</v>
      </c>
      <c r="AV1114" s="5" t="s">
        <v>1579</v>
      </c>
      <c r="AX1114" s="3">
        <v>0</v>
      </c>
      <c r="AZ1114" s="3">
        <v>0</v>
      </c>
      <c r="BA1114" s="3">
        <f t="shared" si="440"/>
        <v>8184</v>
      </c>
      <c r="BB1114" s="3">
        <f t="shared" si="426"/>
        <v>5037</v>
      </c>
      <c r="BC1114" s="3">
        <f t="shared" si="427"/>
        <v>5180</v>
      </c>
      <c r="BD1114" s="3">
        <f t="shared" si="428"/>
        <v>8184</v>
      </c>
      <c r="BE1114" s="3">
        <f t="shared" si="429"/>
        <v>1740416.176</v>
      </c>
      <c r="BF1114" s="3">
        <f t="shared" si="441"/>
        <v>1675957.176</v>
      </c>
      <c r="BG1114" s="2">
        <f t="shared" si="430"/>
        <v>328.13654760164741</v>
      </c>
      <c r="BH1114" s="6">
        <f t="shared" si="431"/>
        <v>1.4999999999999999E-2</v>
      </c>
      <c r="BI1114" s="3">
        <f t="shared" si="442"/>
        <v>775982.65742922982</v>
      </c>
      <c r="BJ1114" s="3">
        <f t="shared" si="432"/>
        <v>168662185.46724677</v>
      </c>
      <c r="BK1114" s="3">
        <f t="shared" si="443"/>
        <v>0</v>
      </c>
      <c r="BL1114" s="3">
        <f t="shared" si="444"/>
        <v>0</v>
      </c>
      <c r="BM1114" s="3">
        <f t="shared" si="433"/>
        <v>0</v>
      </c>
      <c r="BN1114" s="3">
        <f t="shared" si="434"/>
        <v>0</v>
      </c>
      <c r="BO1114" s="3">
        <f t="shared" si="445"/>
        <v>0</v>
      </c>
      <c r="BP1114" s="3">
        <f t="shared" si="446"/>
        <v>0</v>
      </c>
      <c r="BQ1114" s="3">
        <f t="shared" si="435"/>
        <v>104839626.95872635</v>
      </c>
      <c r="BR1114" s="3">
        <f t="shared" si="447"/>
        <v>0</v>
      </c>
      <c r="BS1114" s="3">
        <f t="shared" si="448"/>
        <v>0</v>
      </c>
      <c r="BT1114" s="3">
        <f t="shared" si="436"/>
        <v>0</v>
      </c>
      <c r="BU1114" s="3">
        <f t="shared" si="437"/>
        <v>0</v>
      </c>
      <c r="BV1114" s="3">
        <f t="shared" si="438"/>
        <v>0</v>
      </c>
      <c r="BW1114" s="3">
        <f t="shared" si="449"/>
        <v>0</v>
      </c>
      <c r="BX1114" s="3">
        <f t="shared" si="439"/>
        <v>0</v>
      </c>
      <c r="BY1114" s="3">
        <f t="shared" si="450"/>
        <v>948350.74659999995</v>
      </c>
    </row>
    <row r="1115" spans="1:77" x14ac:dyDescent="0.25">
      <c r="A1115">
        <v>101840</v>
      </c>
      <c r="B1115" t="s">
        <v>1163</v>
      </c>
      <c r="C1115" s="37">
        <v>42776.52847222222</v>
      </c>
      <c r="D1115" s="5" t="s">
        <v>76</v>
      </c>
      <c r="E1115" s="2">
        <v>397.30200000000002</v>
      </c>
      <c r="F1115" s="2">
        <v>6.2160000000000002</v>
      </c>
      <c r="G1115" s="2">
        <v>3.847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19.954999999999998</v>
      </c>
      <c r="N1115" s="2">
        <v>492.17</v>
      </c>
      <c r="O1115" s="2">
        <v>0</v>
      </c>
      <c r="P1115" s="2">
        <v>14.795</v>
      </c>
      <c r="Q1115" s="2">
        <v>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0</v>
      </c>
      <c r="X1115" s="3">
        <v>9565</v>
      </c>
      <c r="Y1115" s="4">
        <v>0</v>
      </c>
      <c r="Z1115" s="4">
        <v>1</v>
      </c>
      <c r="AA1115" s="5" t="s">
        <v>75</v>
      </c>
      <c r="AB1115" s="3">
        <v>0</v>
      </c>
      <c r="AC1115" s="3">
        <v>0</v>
      </c>
      <c r="AD1115" s="2">
        <v>0</v>
      </c>
      <c r="AE1115" s="3">
        <v>0</v>
      </c>
      <c r="AF1115" s="3">
        <v>0</v>
      </c>
      <c r="AG1115" s="3">
        <v>0</v>
      </c>
      <c r="AH1115" s="3">
        <v>0</v>
      </c>
      <c r="AI1115" s="4">
        <v>0</v>
      </c>
      <c r="AJ1115" s="3">
        <v>0</v>
      </c>
      <c r="AK1115" s="3">
        <v>137220</v>
      </c>
      <c r="AL1115" s="3">
        <v>0</v>
      </c>
      <c r="AM1115" s="3">
        <v>0</v>
      </c>
      <c r="AN1115" s="3">
        <v>0</v>
      </c>
      <c r="AO1115" s="3">
        <v>0</v>
      </c>
      <c r="AP1115" s="3">
        <v>0</v>
      </c>
      <c r="AQ1115" s="3">
        <v>5050</v>
      </c>
      <c r="AR1115" s="3">
        <v>5334</v>
      </c>
      <c r="AS1115" s="3">
        <v>3297523</v>
      </c>
      <c r="AT1115" s="2">
        <v>635.61</v>
      </c>
      <c r="AV1115" s="5" t="s">
        <v>2031</v>
      </c>
      <c r="AX1115" s="3">
        <v>0</v>
      </c>
      <c r="AZ1115" s="3">
        <v>0</v>
      </c>
      <c r="BA1115" s="3">
        <f t="shared" si="440"/>
        <v>6465</v>
      </c>
      <c r="BB1115" s="3">
        <f t="shared" si="426"/>
        <v>5050</v>
      </c>
      <c r="BC1115" s="3">
        <f t="shared" si="427"/>
        <v>5335</v>
      </c>
      <c r="BD1115" s="3">
        <f t="shared" si="428"/>
        <v>6465</v>
      </c>
      <c r="BE1115" s="3">
        <f t="shared" si="429"/>
        <v>3297523.6770000001</v>
      </c>
      <c r="BF1115" s="3">
        <f t="shared" si="441"/>
        <v>3297523.6770000001</v>
      </c>
      <c r="BG1115" s="2">
        <f t="shared" si="430"/>
        <v>635.53376053235218</v>
      </c>
      <c r="BH1115" s="6">
        <f t="shared" si="431"/>
        <v>1.4999999999999999E-2</v>
      </c>
      <c r="BI1115" s="3">
        <f t="shared" si="442"/>
        <v>0</v>
      </c>
      <c r="BJ1115" s="3">
        <f t="shared" si="432"/>
        <v>326664352.913629</v>
      </c>
      <c r="BK1115" s="3">
        <f t="shared" si="443"/>
        <v>0</v>
      </c>
      <c r="BL1115" s="3">
        <f t="shared" si="444"/>
        <v>0</v>
      </c>
      <c r="BM1115" s="3">
        <f t="shared" si="433"/>
        <v>0</v>
      </c>
      <c r="BN1115" s="3">
        <f t="shared" si="434"/>
        <v>0</v>
      </c>
      <c r="BO1115" s="3">
        <f t="shared" si="445"/>
        <v>0</v>
      </c>
      <c r="BP1115" s="3">
        <f t="shared" si="446"/>
        <v>0</v>
      </c>
      <c r="BQ1115" s="3">
        <f t="shared" si="435"/>
        <v>203053036.49008653</v>
      </c>
      <c r="BR1115" s="3">
        <f t="shared" si="447"/>
        <v>0</v>
      </c>
      <c r="BS1115" s="3">
        <f t="shared" si="448"/>
        <v>0</v>
      </c>
      <c r="BT1115" s="3">
        <f t="shared" si="436"/>
        <v>0</v>
      </c>
      <c r="BU1115" s="3">
        <f t="shared" si="437"/>
        <v>0</v>
      </c>
      <c r="BV1115" s="3">
        <f t="shared" si="438"/>
        <v>0</v>
      </c>
      <c r="BW1115" s="3">
        <f t="shared" si="449"/>
        <v>0</v>
      </c>
      <c r="BX1115" s="3">
        <f t="shared" si="439"/>
        <v>0</v>
      </c>
      <c r="BY1115" s="3">
        <f t="shared" si="450"/>
        <v>3297523.6770000001</v>
      </c>
    </row>
    <row r="1116" spans="1:77" x14ac:dyDescent="0.25">
      <c r="A1116">
        <v>212905</v>
      </c>
      <c r="B1116" t="s">
        <v>1164</v>
      </c>
      <c r="C1116" s="37">
        <v>42779.493055555555</v>
      </c>
      <c r="D1116" s="5" t="s">
        <v>75</v>
      </c>
      <c r="E1116" s="2">
        <v>15559.5</v>
      </c>
      <c r="F1116" s="2">
        <v>1169.25</v>
      </c>
      <c r="G1116" s="2">
        <v>250</v>
      </c>
      <c r="H1116" s="2">
        <v>10</v>
      </c>
      <c r="I1116" s="2">
        <v>0</v>
      </c>
      <c r="J1116" s="2">
        <v>0</v>
      </c>
      <c r="K1116" s="2">
        <v>0</v>
      </c>
      <c r="L1116" s="2">
        <v>975</v>
      </c>
      <c r="M1116" s="2">
        <v>846.25</v>
      </c>
      <c r="N1116" s="2">
        <v>13500</v>
      </c>
      <c r="O1116" s="2">
        <v>4</v>
      </c>
      <c r="P1116" s="2">
        <v>3260</v>
      </c>
      <c r="Q1116" s="2">
        <v>0</v>
      </c>
      <c r="R1116" s="3">
        <v>1175625</v>
      </c>
      <c r="S1116" s="3">
        <v>0</v>
      </c>
      <c r="T1116" s="3">
        <v>-88140</v>
      </c>
      <c r="U1116" s="3">
        <v>-3406</v>
      </c>
      <c r="V1116" s="3">
        <v>49792</v>
      </c>
      <c r="W1116" s="3">
        <v>1364281</v>
      </c>
      <c r="X1116" s="3">
        <v>1758770</v>
      </c>
      <c r="Y1116" s="4">
        <v>0.98</v>
      </c>
      <c r="Z1116" s="4">
        <v>1.1000000000000001</v>
      </c>
      <c r="AA1116" s="5" t="s">
        <v>75</v>
      </c>
      <c r="AB1116" s="3">
        <v>7996752</v>
      </c>
      <c r="AC1116" s="3">
        <v>43605797</v>
      </c>
      <c r="AD1116" s="2">
        <v>18812.941291200001</v>
      </c>
      <c r="AE1116" s="3">
        <v>3078024362</v>
      </c>
      <c r="AF1116" s="3">
        <v>81869142</v>
      </c>
      <c r="AG1116" s="3">
        <v>0</v>
      </c>
      <c r="AH1116" s="3">
        <v>86881538</v>
      </c>
      <c r="AI1116" s="4">
        <v>1.04</v>
      </c>
      <c r="AJ1116" s="3">
        <v>7843721058</v>
      </c>
      <c r="AK1116" s="3">
        <v>6634661</v>
      </c>
      <c r="AL1116" s="3">
        <v>0</v>
      </c>
      <c r="AM1116" s="3">
        <v>0</v>
      </c>
      <c r="AN1116" s="3">
        <v>0</v>
      </c>
      <c r="AO1116" s="3">
        <v>0</v>
      </c>
      <c r="AP1116" s="3">
        <v>0</v>
      </c>
      <c r="AQ1116" s="3">
        <v>5037</v>
      </c>
      <c r="AR1116" s="3">
        <v>5395</v>
      </c>
      <c r="AS1116" s="3">
        <v>118475493</v>
      </c>
      <c r="AT1116" s="2">
        <v>22260.679</v>
      </c>
      <c r="AU1116" s="2">
        <v>22260.679</v>
      </c>
      <c r="AV1116" s="5" t="s">
        <v>1311</v>
      </c>
      <c r="AW1116" s="3">
        <v>0</v>
      </c>
      <c r="AX1116" s="3">
        <v>0</v>
      </c>
      <c r="AY1116" s="3">
        <v>0</v>
      </c>
      <c r="AZ1116" s="3">
        <v>0</v>
      </c>
      <c r="BA1116" s="3">
        <f t="shared" si="440"/>
        <v>5395</v>
      </c>
      <c r="BB1116" s="3">
        <f t="shared" si="426"/>
        <v>5037</v>
      </c>
      <c r="BC1116" s="3">
        <f t="shared" si="427"/>
        <v>5395</v>
      </c>
      <c r="BD1116" s="3">
        <f t="shared" si="428"/>
        <v>5395</v>
      </c>
      <c r="BE1116" s="3">
        <f t="shared" si="429"/>
        <v>118475492.05</v>
      </c>
      <c r="BF1116" s="3">
        <f t="shared" si="441"/>
        <v>115973934.05</v>
      </c>
      <c r="BG1116" s="2">
        <f t="shared" si="430"/>
        <v>22260.482439394265</v>
      </c>
      <c r="BH1116" s="6">
        <f t="shared" si="431"/>
        <v>1.4999999999999999E-2</v>
      </c>
      <c r="BI1116" s="3">
        <f t="shared" si="442"/>
        <v>54424246.16725941</v>
      </c>
      <c r="BJ1116" s="3">
        <f t="shared" si="432"/>
        <v>11441887973.848652</v>
      </c>
      <c r="BK1116" s="3">
        <f t="shared" si="443"/>
        <v>0</v>
      </c>
      <c r="BL1116" s="3">
        <f t="shared" si="444"/>
        <v>0</v>
      </c>
      <c r="BM1116" s="3">
        <f t="shared" si="433"/>
        <v>0</v>
      </c>
      <c r="BN1116" s="3">
        <f t="shared" si="434"/>
        <v>0</v>
      </c>
      <c r="BO1116" s="3">
        <f t="shared" si="445"/>
        <v>0</v>
      </c>
      <c r="BP1116" s="3">
        <f t="shared" si="446"/>
        <v>0</v>
      </c>
      <c r="BQ1116" s="3">
        <f t="shared" si="435"/>
        <v>7112224139.3864679</v>
      </c>
      <c r="BR1116" s="3">
        <f t="shared" si="447"/>
        <v>731496918.61353207</v>
      </c>
      <c r="BS1116" s="3">
        <f t="shared" si="448"/>
        <v>0</v>
      </c>
      <c r="BT1116" s="3">
        <f t="shared" si="436"/>
        <v>0</v>
      </c>
      <c r="BU1116" s="3">
        <f t="shared" si="437"/>
        <v>0</v>
      </c>
      <c r="BV1116" s="3">
        <f t="shared" si="438"/>
        <v>0</v>
      </c>
      <c r="BW1116" s="3">
        <f t="shared" si="449"/>
        <v>0</v>
      </c>
      <c r="BX1116" s="3">
        <f t="shared" si="439"/>
        <v>0</v>
      </c>
      <c r="BY1116" s="3">
        <f t="shared" si="450"/>
        <v>41607025.68159999</v>
      </c>
    </row>
    <row r="1117" spans="1:77" x14ac:dyDescent="0.25">
      <c r="A1117">
        <v>57845</v>
      </c>
      <c r="B1117" t="s">
        <v>1165</v>
      </c>
      <c r="C1117" s="37">
        <v>42776.52847222222</v>
      </c>
      <c r="D1117" s="5" t="s">
        <v>76</v>
      </c>
      <c r="E1117" s="2">
        <v>569.44100000000003</v>
      </c>
      <c r="F1117" s="2">
        <v>22.440999999999999</v>
      </c>
      <c r="G1117" s="2">
        <v>1.1499999999999999</v>
      </c>
      <c r="H1117" s="2">
        <v>0</v>
      </c>
      <c r="I1117" s="2">
        <v>0</v>
      </c>
      <c r="J1117" s="2">
        <v>0</v>
      </c>
      <c r="K1117" s="2">
        <v>0</v>
      </c>
      <c r="L1117" s="2">
        <v>16.099</v>
      </c>
      <c r="M1117" s="2">
        <v>0</v>
      </c>
      <c r="N1117" s="2">
        <v>103.17</v>
      </c>
      <c r="O1117" s="2">
        <v>0</v>
      </c>
      <c r="P1117" s="2">
        <v>12.482999999999899</v>
      </c>
      <c r="Q1117" s="2">
        <v>0</v>
      </c>
      <c r="R1117" s="3">
        <v>33077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8070</v>
      </c>
      <c r="Y1117" s="4">
        <v>0</v>
      </c>
      <c r="Z1117" s="4">
        <v>1</v>
      </c>
      <c r="AA1117" s="5" t="s">
        <v>75</v>
      </c>
      <c r="AB1117" s="3">
        <v>0</v>
      </c>
      <c r="AC1117" s="3">
        <v>0</v>
      </c>
      <c r="AD1117" s="2">
        <v>0</v>
      </c>
      <c r="AE1117" s="3">
        <v>0</v>
      </c>
      <c r="AF1117" s="3">
        <v>0</v>
      </c>
      <c r="AG1117" s="3">
        <v>0</v>
      </c>
      <c r="AH1117" s="3">
        <v>0</v>
      </c>
      <c r="AI1117" s="4">
        <v>0</v>
      </c>
      <c r="AJ1117" s="3">
        <v>0</v>
      </c>
      <c r="AK1117" s="3">
        <v>156441</v>
      </c>
      <c r="AL1117" s="3">
        <v>0</v>
      </c>
      <c r="AM1117" s="3">
        <v>0</v>
      </c>
      <c r="AN1117" s="3">
        <v>0</v>
      </c>
      <c r="AO1117" s="3">
        <v>0</v>
      </c>
      <c r="AP1117" s="3">
        <v>0</v>
      </c>
      <c r="AQ1117" s="3">
        <v>5050</v>
      </c>
      <c r="AR1117" s="3">
        <v>5334</v>
      </c>
      <c r="AS1117" s="3">
        <v>4149749</v>
      </c>
      <c r="AT1117" s="2">
        <v>793.50300000000004</v>
      </c>
      <c r="AV1117" s="5" t="s">
        <v>2031</v>
      </c>
      <c r="AX1117" s="3">
        <v>0</v>
      </c>
      <c r="AZ1117" s="3">
        <v>0</v>
      </c>
      <c r="BA1117" s="3">
        <f t="shared" si="440"/>
        <v>6465</v>
      </c>
      <c r="BB1117" s="3">
        <f t="shared" si="426"/>
        <v>5050</v>
      </c>
      <c r="BC1117" s="3">
        <f t="shared" si="427"/>
        <v>5335</v>
      </c>
      <c r="BD1117" s="3">
        <f t="shared" si="428"/>
        <v>6465</v>
      </c>
      <c r="BE1117" s="3">
        <f t="shared" si="429"/>
        <v>4149749.4717500005</v>
      </c>
      <c r="BF1117" s="3">
        <f t="shared" si="441"/>
        <v>4116672.4717500005</v>
      </c>
      <c r="BG1117" s="2">
        <f t="shared" si="430"/>
        <v>793.40881010186342</v>
      </c>
      <c r="BH1117" s="6">
        <f t="shared" si="431"/>
        <v>1.4999999999999999E-2</v>
      </c>
      <c r="BI1117" s="3">
        <f t="shared" si="442"/>
        <v>0</v>
      </c>
      <c r="BJ1117" s="3">
        <f t="shared" si="432"/>
        <v>407812128.39235783</v>
      </c>
      <c r="BK1117" s="3">
        <f t="shared" si="443"/>
        <v>0</v>
      </c>
      <c r="BL1117" s="3">
        <f t="shared" si="444"/>
        <v>0</v>
      </c>
      <c r="BM1117" s="3">
        <f t="shared" si="433"/>
        <v>0</v>
      </c>
      <c r="BN1117" s="3">
        <f t="shared" si="434"/>
        <v>0</v>
      </c>
      <c r="BO1117" s="3">
        <f t="shared" si="445"/>
        <v>0</v>
      </c>
      <c r="BP1117" s="3">
        <f t="shared" si="446"/>
        <v>0</v>
      </c>
      <c r="BQ1117" s="3">
        <f t="shared" si="435"/>
        <v>253494114.82754537</v>
      </c>
      <c r="BR1117" s="3">
        <f t="shared" si="447"/>
        <v>0</v>
      </c>
      <c r="BS1117" s="3">
        <f t="shared" si="448"/>
        <v>0</v>
      </c>
      <c r="BT1117" s="3">
        <f t="shared" si="436"/>
        <v>0</v>
      </c>
      <c r="BU1117" s="3">
        <f t="shared" si="437"/>
        <v>0</v>
      </c>
      <c r="BV1117" s="3">
        <f t="shared" si="438"/>
        <v>0</v>
      </c>
      <c r="BW1117" s="3">
        <f t="shared" si="449"/>
        <v>0</v>
      </c>
      <c r="BX1117" s="3">
        <f t="shared" si="439"/>
        <v>0</v>
      </c>
      <c r="BY1117" s="3">
        <f t="shared" si="450"/>
        <v>4149749.4717500005</v>
      </c>
    </row>
    <row r="1118" spans="1:77" x14ac:dyDescent="0.25">
      <c r="A1118">
        <v>230908</v>
      </c>
      <c r="B1118" t="s">
        <v>1166</v>
      </c>
      <c r="C1118" s="37">
        <v>42779.493055555555</v>
      </c>
      <c r="D1118" s="5" t="s">
        <v>75</v>
      </c>
      <c r="E1118" s="2">
        <v>655.13</v>
      </c>
      <c r="F1118" s="2">
        <v>45.445999999999998</v>
      </c>
      <c r="G1118" s="2">
        <v>4.3499999999999996</v>
      </c>
      <c r="H1118" s="2">
        <v>0</v>
      </c>
      <c r="I1118" s="2">
        <v>0</v>
      </c>
      <c r="J1118" s="2">
        <v>0</v>
      </c>
      <c r="K1118" s="2">
        <v>0</v>
      </c>
      <c r="L1118" s="2">
        <v>75</v>
      </c>
      <c r="M1118" s="2">
        <v>37.25</v>
      </c>
      <c r="N1118" s="2">
        <v>355</v>
      </c>
      <c r="O1118" s="2">
        <v>0</v>
      </c>
      <c r="P1118" s="2">
        <v>12</v>
      </c>
      <c r="Q1118" s="2">
        <v>0</v>
      </c>
      <c r="R1118" s="3">
        <v>57200</v>
      </c>
      <c r="S1118" s="3">
        <v>0</v>
      </c>
      <c r="T1118" s="3">
        <v>-1685</v>
      </c>
      <c r="U1118" s="3">
        <v>-66</v>
      </c>
      <c r="V1118" s="3">
        <v>0</v>
      </c>
      <c r="W1118" s="3">
        <v>47618</v>
      </c>
      <c r="X1118" s="3">
        <v>7950</v>
      </c>
      <c r="Y1118" s="4">
        <v>1</v>
      </c>
      <c r="Z1118" s="4">
        <v>1.06</v>
      </c>
      <c r="AA1118" s="5" t="s">
        <v>75</v>
      </c>
      <c r="AB1118" s="3">
        <v>242458</v>
      </c>
      <c r="AC1118" s="3">
        <v>2091833</v>
      </c>
      <c r="AD1118" s="2">
        <v>788.02859699999999</v>
      </c>
      <c r="AE1118" s="3">
        <v>86207647</v>
      </c>
      <c r="AF1118" s="3">
        <v>1634046</v>
      </c>
      <c r="AG1118" s="3">
        <v>179745</v>
      </c>
      <c r="AH1118" s="3">
        <v>1911834</v>
      </c>
      <c r="AI1118" s="4">
        <v>1.17</v>
      </c>
      <c r="AJ1118" s="3">
        <v>149881054</v>
      </c>
      <c r="AK1118" s="3">
        <v>271939</v>
      </c>
      <c r="AL1118" s="3">
        <v>0</v>
      </c>
      <c r="AM1118" s="3">
        <v>0</v>
      </c>
      <c r="AN1118" s="3">
        <v>0</v>
      </c>
      <c r="AO1118" s="3">
        <v>0</v>
      </c>
      <c r="AP1118" s="3">
        <v>0</v>
      </c>
      <c r="AQ1118" s="3">
        <v>5140</v>
      </c>
      <c r="AR1118" s="3">
        <v>5359</v>
      </c>
      <c r="AS1118" s="3">
        <v>5954800</v>
      </c>
      <c r="AT1118" s="2">
        <v>1115.2070000000001</v>
      </c>
      <c r="AV1118" s="5" t="s">
        <v>1575</v>
      </c>
      <c r="BA1118" s="3">
        <f t="shared" si="440"/>
        <v>6625</v>
      </c>
      <c r="BB1118" s="3">
        <f t="shared" si="426"/>
        <v>5140</v>
      </c>
      <c r="BC1118" s="3">
        <f t="shared" si="427"/>
        <v>5359</v>
      </c>
      <c r="BD1118" s="3">
        <f t="shared" si="428"/>
        <v>6625</v>
      </c>
      <c r="BE1118" s="3">
        <f t="shared" si="429"/>
        <v>5954803.625</v>
      </c>
      <c r="BF1118" s="3">
        <f t="shared" si="441"/>
        <v>5851670.625</v>
      </c>
      <c r="BG1118" s="2">
        <f t="shared" si="430"/>
        <v>1115.1953165785148</v>
      </c>
      <c r="BH1118" s="6">
        <f t="shared" si="431"/>
        <v>1.4999999999999999E-2</v>
      </c>
      <c r="BI1118" s="3">
        <f t="shared" si="442"/>
        <v>3031482.2218206823</v>
      </c>
      <c r="BJ1118" s="3">
        <f t="shared" si="432"/>
        <v>573210392.72135663</v>
      </c>
      <c r="BK1118" s="3">
        <f t="shared" si="443"/>
        <v>0</v>
      </c>
      <c r="BL1118" s="3">
        <f t="shared" si="444"/>
        <v>0</v>
      </c>
      <c r="BM1118" s="3">
        <f t="shared" si="433"/>
        <v>0</v>
      </c>
      <c r="BN1118" s="3">
        <f t="shared" si="434"/>
        <v>0</v>
      </c>
      <c r="BO1118" s="3">
        <f t="shared" si="445"/>
        <v>0</v>
      </c>
      <c r="BP1118" s="3">
        <f t="shared" si="446"/>
        <v>0</v>
      </c>
      <c r="BQ1118" s="3">
        <f t="shared" si="435"/>
        <v>356304903.64683551</v>
      </c>
      <c r="BR1118" s="3">
        <f t="shared" si="447"/>
        <v>0</v>
      </c>
      <c r="BS1118" s="3">
        <f t="shared" si="448"/>
        <v>0</v>
      </c>
      <c r="BT1118" s="3">
        <f t="shared" si="436"/>
        <v>0</v>
      </c>
      <c r="BU1118" s="3">
        <f t="shared" si="437"/>
        <v>0</v>
      </c>
      <c r="BV1118" s="3">
        <f t="shared" si="438"/>
        <v>0</v>
      </c>
      <c r="BW1118" s="3">
        <f t="shared" si="449"/>
        <v>0</v>
      </c>
      <c r="BX1118" s="3">
        <f t="shared" si="439"/>
        <v>0</v>
      </c>
      <c r="BY1118" s="3">
        <f t="shared" si="450"/>
        <v>4455993.085</v>
      </c>
    </row>
    <row r="1119" spans="1:77" x14ac:dyDescent="0.25">
      <c r="A1119">
        <v>230904</v>
      </c>
      <c r="B1119" t="s">
        <v>1167</v>
      </c>
      <c r="C1119" s="37">
        <v>42776.52847222222</v>
      </c>
      <c r="D1119" s="5" t="s">
        <v>75</v>
      </c>
      <c r="E1119" s="2">
        <v>275.89999999999998</v>
      </c>
      <c r="F1119" s="2">
        <v>2.42</v>
      </c>
      <c r="G1119" s="2">
        <v>5</v>
      </c>
      <c r="H1119" s="2">
        <v>0</v>
      </c>
      <c r="I1119" s="2">
        <v>0</v>
      </c>
      <c r="J1119" s="2">
        <v>0</v>
      </c>
      <c r="K1119" s="2">
        <v>0</v>
      </c>
      <c r="L1119" s="2">
        <v>28.5</v>
      </c>
      <c r="M1119" s="2">
        <v>14.5</v>
      </c>
      <c r="N1119" s="2">
        <v>215</v>
      </c>
      <c r="O1119" s="2">
        <v>0.15</v>
      </c>
      <c r="P1119" s="2">
        <v>11.8</v>
      </c>
      <c r="Q1119" s="2">
        <v>0</v>
      </c>
      <c r="R1119" s="3">
        <v>25300</v>
      </c>
      <c r="S1119" s="3">
        <v>0</v>
      </c>
      <c r="T1119" s="3">
        <v>-911</v>
      </c>
      <c r="U1119" s="3">
        <v>-36</v>
      </c>
      <c r="V1119" s="3">
        <v>0</v>
      </c>
      <c r="W1119" s="3">
        <v>44533</v>
      </c>
      <c r="X1119" s="3">
        <v>8417</v>
      </c>
      <c r="Y1119" s="4">
        <v>1</v>
      </c>
      <c r="Z1119" s="4">
        <v>1.06</v>
      </c>
      <c r="AA1119" s="5" t="s">
        <v>75</v>
      </c>
      <c r="AB1119" s="3">
        <v>1332</v>
      </c>
      <c r="AC1119" s="3">
        <v>1137596</v>
      </c>
      <c r="AD1119" s="2">
        <v>497.15943339999899</v>
      </c>
      <c r="AE1119" s="3">
        <v>33188062</v>
      </c>
      <c r="AF1119" s="3">
        <v>836167</v>
      </c>
      <c r="AG1119" s="3">
        <v>0</v>
      </c>
      <c r="AH1119" s="3">
        <v>869614</v>
      </c>
      <c r="AI1119" s="4">
        <v>1.04</v>
      </c>
      <c r="AJ1119" s="3">
        <v>81020805</v>
      </c>
      <c r="AK1119" s="3">
        <v>109873</v>
      </c>
      <c r="AL1119" s="3">
        <v>0</v>
      </c>
      <c r="AM1119" s="3">
        <v>0</v>
      </c>
      <c r="AN1119" s="3">
        <v>0</v>
      </c>
      <c r="AO1119" s="3">
        <v>0</v>
      </c>
      <c r="AP1119" s="3">
        <v>0</v>
      </c>
      <c r="AQ1119" s="3">
        <v>5140</v>
      </c>
      <c r="AR1119" s="3">
        <v>5359</v>
      </c>
      <c r="AS1119" s="3">
        <v>2697943</v>
      </c>
      <c r="AT1119" s="2">
        <v>501.03800000000001</v>
      </c>
      <c r="AV1119" s="5" t="s">
        <v>1335</v>
      </c>
      <c r="AX1119" s="3">
        <v>0</v>
      </c>
      <c r="AZ1119" s="3">
        <v>0</v>
      </c>
      <c r="BA1119" s="3">
        <f t="shared" si="440"/>
        <v>7133</v>
      </c>
      <c r="BB1119" s="3">
        <f t="shared" si="426"/>
        <v>5140</v>
      </c>
      <c r="BC1119" s="3">
        <f t="shared" si="427"/>
        <v>5359</v>
      </c>
      <c r="BD1119" s="3">
        <f t="shared" si="428"/>
        <v>7133</v>
      </c>
      <c r="BE1119" s="3">
        <f t="shared" si="429"/>
        <v>2697942.1745000002</v>
      </c>
      <c r="BF1119" s="3">
        <f t="shared" si="441"/>
        <v>2629020.1745000002</v>
      </c>
      <c r="BG1119" s="2">
        <f t="shared" si="430"/>
        <v>501.03144446767794</v>
      </c>
      <c r="BH1119" s="6">
        <f t="shared" si="431"/>
        <v>1.4999999999999999E-2</v>
      </c>
      <c r="BI1119" s="3">
        <f t="shared" si="442"/>
        <v>1037925.2768669811</v>
      </c>
      <c r="BJ1119" s="3">
        <f t="shared" si="432"/>
        <v>257530162.45638648</v>
      </c>
      <c r="BK1119" s="3">
        <f t="shared" si="443"/>
        <v>0</v>
      </c>
      <c r="BL1119" s="3">
        <f t="shared" si="444"/>
        <v>0</v>
      </c>
      <c r="BM1119" s="3">
        <f t="shared" si="433"/>
        <v>0</v>
      </c>
      <c r="BN1119" s="3">
        <f t="shared" si="434"/>
        <v>0</v>
      </c>
      <c r="BO1119" s="3">
        <f t="shared" si="445"/>
        <v>0</v>
      </c>
      <c r="BP1119" s="3">
        <f t="shared" si="446"/>
        <v>0</v>
      </c>
      <c r="BQ1119" s="3">
        <f t="shared" si="435"/>
        <v>160079546.5074231</v>
      </c>
      <c r="BR1119" s="3">
        <f t="shared" si="447"/>
        <v>0</v>
      </c>
      <c r="BS1119" s="3">
        <f t="shared" si="448"/>
        <v>0</v>
      </c>
      <c r="BT1119" s="3">
        <f t="shared" si="436"/>
        <v>0</v>
      </c>
      <c r="BU1119" s="3">
        <f t="shared" si="437"/>
        <v>0</v>
      </c>
      <c r="BV1119" s="3">
        <f t="shared" si="438"/>
        <v>0</v>
      </c>
      <c r="BW1119" s="3">
        <f t="shared" si="449"/>
        <v>0</v>
      </c>
      <c r="BX1119" s="3">
        <f t="shared" si="439"/>
        <v>0</v>
      </c>
      <c r="BY1119" s="3">
        <f t="shared" si="450"/>
        <v>1887734.1245000002</v>
      </c>
    </row>
    <row r="1120" spans="1:77" x14ac:dyDescent="0.25">
      <c r="A1120">
        <v>240903</v>
      </c>
      <c r="B1120" t="s">
        <v>1168</v>
      </c>
      <c r="C1120" s="37">
        <v>42779.493055555555</v>
      </c>
      <c r="D1120" s="5" t="s">
        <v>75</v>
      </c>
      <c r="E1120" s="2">
        <v>38897.519999999997</v>
      </c>
      <c r="F1120" s="2">
        <v>3135.35</v>
      </c>
      <c r="G1120" s="2">
        <v>787.46</v>
      </c>
      <c r="H1120" s="2">
        <v>0.54</v>
      </c>
      <c r="I1120" s="2">
        <v>0</v>
      </c>
      <c r="J1120" s="2">
        <v>0</v>
      </c>
      <c r="K1120" s="2">
        <v>0</v>
      </c>
      <c r="L1120" s="2">
        <v>2405.1799999999998</v>
      </c>
      <c r="M1120" s="2">
        <v>2115.9499999999998</v>
      </c>
      <c r="N1120" s="2">
        <v>36682.339999999997</v>
      </c>
      <c r="O1120" s="2">
        <v>14</v>
      </c>
      <c r="P1120" s="2">
        <v>17736.5</v>
      </c>
      <c r="Q1120" s="2">
        <v>0</v>
      </c>
      <c r="R1120" s="3">
        <v>3491318</v>
      </c>
      <c r="S1120" s="3">
        <v>0</v>
      </c>
      <c r="T1120" s="3">
        <v>-185499</v>
      </c>
      <c r="U1120" s="3">
        <v>-7168</v>
      </c>
      <c r="V1120" s="3">
        <v>33697</v>
      </c>
      <c r="W1120" s="3">
        <v>2783677</v>
      </c>
      <c r="X1120" s="3">
        <v>9822474</v>
      </c>
      <c r="Y1120" s="4">
        <v>0.98</v>
      </c>
      <c r="Z1120" s="4">
        <v>1.1399999999999999</v>
      </c>
      <c r="AA1120" s="5" t="s">
        <v>76</v>
      </c>
      <c r="AB1120" s="3">
        <v>1804294</v>
      </c>
      <c r="AC1120" s="3">
        <v>44754642</v>
      </c>
      <c r="AD1120" s="2">
        <v>18192.007419599999</v>
      </c>
      <c r="AE1120" s="3">
        <v>1754546557</v>
      </c>
      <c r="AF1120" s="3">
        <v>162188750</v>
      </c>
      <c r="AG1120" s="3">
        <v>0</v>
      </c>
      <c r="AH1120" s="3">
        <v>172118673</v>
      </c>
      <c r="AI1120" s="4">
        <v>1.04</v>
      </c>
      <c r="AJ1120" s="3">
        <v>16507930108</v>
      </c>
      <c r="AK1120" s="3">
        <v>15807312</v>
      </c>
      <c r="AL1120" s="3">
        <v>0</v>
      </c>
      <c r="AM1120" s="3">
        <v>0</v>
      </c>
      <c r="AN1120" s="3">
        <v>0</v>
      </c>
      <c r="AO1120" s="3">
        <v>0</v>
      </c>
      <c r="AP1120" s="3">
        <v>0</v>
      </c>
      <c r="AQ1120" s="3">
        <v>5037</v>
      </c>
      <c r="AR1120" s="3">
        <v>5538</v>
      </c>
      <c r="AS1120" s="3">
        <v>313729778</v>
      </c>
      <c r="AT1120" s="2">
        <v>58307.200999999899</v>
      </c>
      <c r="AV1120" s="5" t="s">
        <v>1451</v>
      </c>
      <c r="AX1120" s="3">
        <v>0</v>
      </c>
      <c r="AZ1120" s="3">
        <v>0</v>
      </c>
      <c r="BA1120" s="3">
        <f t="shared" si="440"/>
        <v>5538</v>
      </c>
      <c r="BB1120" s="3">
        <f t="shared" si="426"/>
        <v>5037</v>
      </c>
      <c r="BC1120" s="3">
        <f t="shared" si="427"/>
        <v>5538</v>
      </c>
      <c r="BD1120" s="3">
        <f t="shared" si="428"/>
        <v>5538</v>
      </c>
      <c r="BE1120" s="3">
        <f t="shared" si="429"/>
        <v>313729778.53799999</v>
      </c>
      <c r="BF1120" s="3">
        <f t="shared" si="441"/>
        <v>307606585.53799999</v>
      </c>
      <c r="BG1120" s="2">
        <f t="shared" si="430"/>
        <v>58307.055095728771</v>
      </c>
      <c r="BH1120" s="6">
        <f t="shared" si="431"/>
        <v>1.4999999999999999E-2</v>
      </c>
      <c r="BI1120" s="3">
        <f t="shared" si="442"/>
        <v>133418355.2908833</v>
      </c>
      <c r="BJ1120" s="3">
        <f t="shared" si="432"/>
        <v>29969826319.20459</v>
      </c>
      <c r="BK1120" s="3">
        <f t="shared" si="443"/>
        <v>0</v>
      </c>
      <c r="BL1120" s="3">
        <f t="shared" si="444"/>
        <v>0</v>
      </c>
      <c r="BM1120" s="3">
        <f t="shared" si="433"/>
        <v>0</v>
      </c>
      <c r="BN1120" s="3">
        <f t="shared" si="434"/>
        <v>0</v>
      </c>
      <c r="BO1120" s="3">
        <f t="shared" si="445"/>
        <v>0</v>
      </c>
      <c r="BP1120" s="3">
        <f t="shared" si="446"/>
        <v>0</v>
      </c>
      <c r="BQ1120" s="3">
        <f t="shared" si="435"/>
        <v>18629104103.085342</v>
      </c>
      <c r="BR1120" s="3">
        <f t="shared" si="447"/>
        <v>0</v>
      </c>
      <c r="BS1120" s="3">
        <f t="shared" si="448"/>
        <v>0</v>
      </c>
      <c r="BT1120" s="3">
        <f t="shared" si="436"/>
        <v>0</v>
      </c>
      <c r="BU1120" s="3">
        <f t="shared" si="437"/>
        <v>0</v>
      </c>
      <c r="BV1120" s="3">
        <f t="shared" si="438"/>
        <v>0</v>
      </c>
      <c r="BW1120" s="3">
        <f t="shared" si="449"/>
        <v>0</v>
      </c>
      <c r="BX1120" s="3">
        <f t="shared" si="439"/>
        <v>0</v>
      </c>
      <c r="BY1120" s="3">
        <f t="shared" si="450"/>
        <v>151952063.47959998</v>
      </c>
    </row>
    <row r="1121" spans="1:77" x14ac:dyDescent="0.25">
      <c r="A1121">
        <v>57808</v>
      </c>
      <c r="B1121" t="s">
        <v>1169</v>
      </c>
      <c r="C1121" s="37">
        <v>42776.52847222222</v>
      </c>
      <c r="D1121" s="5" t="s">
        <v>76</v>
      </c>
      <c r="E1121" s="2">
        <v>1952.8109999999999</v>
      </c>
      <c r="F1121" s="2">
        <v>23.911000000000001</v>
      </c>
      <c r="G1121" s="2">
        <v>6.7869999999999999</v>
      </c>
      <c r="H1121" s="2">
        <v>0</v>
      </c>
      <c r="I1121" s="2">
        <v>0</v>
      </c>
      <c r="J1121" s="2">
        <v>0</v>
      </c>
      <c r="K1121" s="2">
        <v>0</v>
      </c>
      <c r="L1121" s="2">
        <v>5.7529999999999903</v>
      </c>
      <c r="M1121" s="2">
        <v>97.113</v>
      </c>
      <c r="N1121" s="2">
        <v>701.17</v>
      </c>
      <c r="O1121" s="2">
        <v>0</v>
      </c>
      <c r="P1121" s="2">
        <v>550.6</v>
      </c>
      <c r="Q1121" s="2">
        <v>0</v>
      </c>
      <c r="R1121" s="3">
        <v>25582</v>
      </c>
      <c r="S1121" s="3">
        <v>0</v>
      </c>
      <c r="T1121" s="3">
        <v>0</v>
      </c>
      <c r="U1121" s="3">
        <v>0</v>
      </c>
      <c r="V1121" s="3">
        <v>0</v>
      </c>
      <c r="W1121" s="3">
        <v>225714</v>
      </c>
      <c r="X1121" s="3">
        <v>355963</v>
      </c>
      <c r="Y1121" s="4">
        <v>0</v>
      </c>
      <c r="Z1121" s="4">
        <v>1</v>
      </c>
      <c r="AA1121" s="5" t="s">
        <v>75</v>
      </c>
      <c r="AB1121" s="3">
        <v>0</v>
      </c>
      <c r="AC1121" s="3">
        <v>0</v>
      </c>
      <c r="AD1121" s="2">
        <v>0</v>
      </c>
      <c r="AE1121" s="3">
        <v>0</v>
      </c>
      <c r="AF1121" s="3">
        <v>0</v>
      </c>
      <c r="AG1121" s="3">
        <v>0</v>
      </c>
      <c r="AH1121" s="3">
        <v>0</v>
      </c>
      <c r="AI1121" s="4">
        <v>0</v>
      </c>
      <c r="AJ1121" s="3">
        <v>0</v>
      </c>
      <c r="AK1121" s="3">
        <v>735500</v>
      </c>
      <c r="AL1121" s="3">
        <v>0</v>
      </c>
      <c r="AM1121" s="3">
        <v>0</v>
      </c>
      <c r="AN1121" s="3">
        <v>0</v>
      </c>
      <c r="AO1121" s="3">
        <v>0</v>
      </c>
      <c r="AP1121" s="3">
        <v>0</v>
      </c>
      <c r="AQ1121" s="3">
        <v>5050</v>
      </c>
      <c r="AR1121" s="3">
        <v>5334</v>
      </c>
      <c r="AS1121" s="3">
        <v>14467197</v>
      </c>
      <c r="AT1121" s="2">
        <v>2740.1660000000002</v>
      </c>
      <c r="AV1121" s="5" t="s">
        <v>2031</v>
      </c>
      <c r="AX1121" s="3">
        <v>0</v>
      </c>
      <c r="AZ1121" s="3">
        <v>0</v>
      </c>
      <c r="BA1121" s="3">
        <f t="shared" si="440"/>
        <v>6465</v>
      </c>
      <c r="BB1121" s="3">
        <f t="shared" si="426"/>
        <v>5050</v>
      </c>
      <c r="BC1121" s="3">
        <f t="shared" si="427"/>
        <v>5335</v>
      </c>
      <c r="BD1121" s="3">
        <f t="shared" si="428"/>
        <v>6465</v>
      </c>
      <c r="BE1121" s="3">
        <f t="shared" si="429"/>
        <v>14467196.201649999</v>
      </c>
      <c r="BF1121" s="3">
        <f t="shared" si="441"/>
        <v>14215900.201649999</v>
      </c>
      <c r="BG1121" s="2">
        <f t="shared" si="430"/>
        <v>2739.8391640137565</v>
      </c>
      <c r="BH1121" s="6">
        <f t="shared" si="431"/>
        <v>1.4999999999999999E-2</v>
      </c>
      <c r="BI1121" s="3">
        <f t="shared" si="442"/>
        <v>0</v>
      </c>
      <c r="BJ1121" s="3">
        <f t="shared" si="432"/>
        <v>1408277330.3030708</v>
      </c>
      <c r="BK1121" s="3">
        <f t="shared" si="443"/>
        <v>0</v>
      </c>
      <c r="BL1121" s="3">
        <f t="shared" si="444"/>
        <v>0</v>
      </c>
      <c r="BM1121" s="3">
        <f t="shared" si="433"/>
        <v>0</v>
      </c>
      <c r="BN1121" s="3">
        <f t="shared" si="434"/>
        <v>0</v>
      </c>
      <c r="BO1121" s="3">
        <f t="shared" si="445"/>
        <v>0</v>
      </c>
      <c r="BP1121" s="3">
        <f t="shared" si="446"/>
        <v>0</v>
      </c>
      <c r="BQ1121" s="3">
        <f t="shared" si="435"/>
        <v>875378612.90239525</v>
      </c>
      <c r="BR1121" s="3">
        <f t="shared" si="447"/>
        <v>0</v>
      </c>
      <c r="BS1121" s="3">
        <f t="shared" si="448"/>
        <v>0</v>
      </c>
      <c r="BT1121" s="3">
        <f t="shared" si="436"/>
        <v>0</v>
      </c>
      <c r="BU1121" s="3">
        <f t="shared" si="437"/>
        <v>0</v>
      </c>
      <c r="BV1121" s="3">
        <f t="shared" si="438"/>
        <v>0</v>
      </c>
      <c r="BW1121" s="3">
        <f t="shared" si="449"/>
        <v>0</v>
      </c>
      <c r="BX1121" s="3">
        <f t="shared" si="439"/>
        <v>0</v>
      </c>
      <c r="BY1121" s="3">
        <f t="shared" si="450"/>
        <v>14467196.201649999</v>
      </c>
    </row>
    <row r="1122" spans="1:77" x14ac:dyDescent="0.25">
      <c r="A1122">
        <v>101807</v>
      </c>
      <c r="B1122" t="s">
        <v>1170</v>
      </c>
      <c r="C1122" s="37">
        <v>42776.52847222222</v>
      </c>
      <c r="D1122" s="5" t="s">
        <v>76</v>
      </c>
      <c r="E1122" s="2">
        <v>121.61</v>
      </c>
      <c r="F1122" s="2">
        <v>12.12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35.83</v>
      </c>
      <c r="O1122" s="2">
        <v>0</v>
      </c>
      <c r="P1122" s="2">
        <v>2.77</v>
      </c>
      <c r="Q1122" s="2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1791</v>
      </c>
      <c r="Y1122" s="4">
        <v>0</v>
      </c>
      <c r="Z1122" s="4">
        <v>1</v>
      </c>
      <c r="AA1122" s="5" t="s">
        <v>75</v>
      </c>
      <c r="AB1122" s="3">
        <v>0</v>
      </c>
      <c r="AC1122" s="3">
        <v>0</v>
      </c>
      <c r="AD1122" s="2">
        <v>0</v>
      </c>
      <c r="AE1122" s="3">
        <v>0</v>
      </c>
      <c r="AF1122" s="3">
        <v>0</v>
      </c>
      <c r="AG1122" s="3">
        <v>0</v>
      </c>
      <c r="AH1122" s="3">
        <v>0</v>
      </c>
      <c r="AI1122" s="4">
        <v>0</v>
      </c>
      <c r="AJ1122" s="3">
        <v>0</v>
      </c>
      <c r="AK1122" s="3">
        <v>45233</v>
      </c>
      <c r="AL1122" s="3">
        <v>0</v>
      </c>
      <c r="AM1122" s="3">
        <v>0</v>
      </c>
      <c r="AN1122" s="3">
        <v>0</v>
      </c>
      <c r="AO1122" s="3">
        <v>0</v>
      </c>
      <c r="AP1122" s="3">
        <v>0</v>
      </c>
      <c r="AQ1122" s="3">
        <v>5050</v>
      </c>
      <c r="AR1122" s="3">
        <v>5334</v>
      </c>
      <c r="AS1122" s="3">
        <v>912684</v>
      </c>
      <c r="AT1122" s="2">
        <v>175.923</v>
      </c>
      <c r="AV1122" s="5" t="s">
        <v>2031</v>
      </c>
      <c r="AX1122" s="3">
        <v>0</v>
      </c>
      <c r="AZ1122" s="3">
        <v>0</v>
      </c>
      <c r="BA1122" s="3">
        <f t="shared" si="440"/>
        <v>6465</v>
      </c>
      <c r="BB1122" s="3">
        <f t="shared" si="426"/>
        <v>5050</v>
      </c>
      <c r="BC1122" s="3">
        <f t="shared" si="427"/>
        <v>5335</v>
      </c>
      <c r="BD1122" s="3">
        <f t="shared" si="428"/>
        <v>6465</v>
      </c>
      <c r="BE1122" s="3">
        <f t="shared" si="429"/>
        <v>912683.44499999983</v>
      </c>
      <c r="BF1122" s="3">
        <f t="shared" si="441"/>
        <v>912683.44499999983</v>
      </c>
      <c r="BG1122" s="2">
        <f t="shared" si="430"/>
        <v>175.90204007395582</v>
      </c>
      <c r="BH1122" s="6">
        <f t="shared" si="431"/>
        <v>1.4999999999999999E-2</v>
      </c>
      <c r="BI1122" s="3">
        <f t="shared" si="442"/>
        <v>0</v>
      </c>
      <c r="BJ1122" s="3">
        <f t="shared" si="432"/>
        <v>90413648.598013297</v>
      </c>
      <c r="BK1122" s="3">
        <f t="shared" si="443"/>
        <v>0</v>
      </c>
      <c r="BL1122" s="3">
        <f t="shared" si="444"/>
        <v>0</v>
      </c>
      <c r="BM1122" s="3">
        <f t="shared" si="433"/>
        <v>0</v>
      </c>
      <c r="BN1122" s="3">
        <f t="shared" si="434"/>
        <v>0</v>
      </c>
      <c r="BO1122" s="3">
        <f t="shared" si="445"/>
        <v>0</v>
      </c>
      <c r="BP1122" s="3">
        <f t="shared" si="446"/>
        <v>0</v>
      </c>
      <c r="BQ1122" s="3">
        <f t="shared" si="435"/>
        <v>56200701.803628884</v>
      </c>
      <c r="BR1122" s="3">
        <f t="shared" si="447"/>
        <v>0</v>
      </c>
      <c r="BS1122" s="3">
        <f t="shared" si="448"/>
        <v>0</v>
      </c>
      <c r="BT1122" s="3">
        <f t="shared" si="436"/>
        <v>0</v>
      </c>
      <c r="BU1122" s="3">
        <f t="shared" si="437"/>
        <v>0</v>
      </c>
      <c r="BV1122" s="3">
        <f t="shared" si="438"/>
        <v>0</v>
      </c>
      <c r="BW1122" s="3">
        <f t="shared" si="449"/>
        <v>0</v>
      </c>
      <c r="BX1122" s="3">
        <f t="shared" si="439"/>
        <v>0</v>
      </c>
      <c r="BY1122" s="3">
        <f t="shared" si="450"/>
        <v>912683.44499999983</v>
      </c>
    </row>
    <row r="1123" spans="1:77" x14ac:dyDescent="0.25">
      <c r="A1123">
        <v>227819</v>
      </c>
      <c r="B1123" t="s">
        <v>1171</v>
      </c>
      <c r="C1123" s="37">
        <v>42776.52847222222</v>
      </c>
      <c r="D1123" s="5" t="s">
        <v>76</v>
      </c>
      <c r="E1123" s="2">
        <v>265.41000000000003</v>
      </c>
      <c r="F1123" s="2">
        <v>15.818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13.327</v>
      </c>
      <c r="N1123" s="2">
        <v>172.67</v>
      </c>
      <c r="O1123" s="2">
        <v>0</v>
      </c>
      <c r="P1123" s="2">
        <v>65.472999999999999</v>
      </c>
      <c r="Q1123" s="2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8395</v>
      </c>
      <c r="X1123" s="3">
        <v>42328</v>
      </c>
      <c r="Y1123" s="4">
        <v>0</v>
      </c>
      <c r="Z1123" s="4">
        <v>1</v>
      </c>
      <c r="AA1123" s="5" t="s">
        <v>75</v>
      </c>
      <c r="AB1123" s="3">
        <v>0</v>
      </c>
      <c r="AC1123" s="3">
        <v>0</v>
      </c>
      <c r="AD1123" s="2">
        <v>0</v>
      </c>
      <c r="AE1123" s="3">
        <v>0</v>
      </c>
      <c r="AF1123" s="3">
        <v>0</v>
      </c>
      <c r="AG1123" s="3">
        <v>0</v>
      </c>
      <c r="AH1123" s="3">
        <v>0</v>
      </c>
      <c r="AI1123" s="4">
        <v>0</v>
      </c>
      <c r="AJ1123" s="3">
        <v>0</v>
      </c>
      <c r="AK1123" s="3">
        <v>103734</v>
      </c>
      <c r="AL1123" s="3">
        <v>0</v>
      </c>
      <c r="AM1123" s="3">
        <v>0</v>
      </c>
      <c r="AN1123" s="3">
        <v>0</v>
      </c>
      <c r="AO1123" s="3">
        <v>0</v>
      </c>
      <c r="AP1123" s="3">
        <v>0</v>
      </c>
      <c r="AQ1123" s="3">
        <v>5050</v>
      </c>
      <c r="AR1123" s="3">
        <v>5334</v>
      </c>
      <c r="AS1123" s="3">
        <v>2102463</v>
      </c>
      <c r="AT1123" s="2">
        <v>403.63900000000001</v>
      </c>
      <c r="AV1123" s="5" t="s">
        <v>2031</v>
      </c>
      <c r="AX1123" s="3">
        <v>0</v>
      </c>
      <c r="AZ1123" s="3">
        <v>0</v>
      </c>
      <c r="BA1123" s="3">
        <f t="shared" si="440"/>
        <v>6465</v>
      </c>
      <c r="BB1123" s="3">
        <f t="shared" si="426"/>
        <v>5050</v>
      </c>
      <c r="BC1123" s="3">
        <f t="shared" si="427"/>
        <v>5335</v>
      </c>
      <c r="BD1123" s="3">
        <f t="shared" si="428"/>
        <v>6465</v>
      </c>
      <c r="BE1123" s="3">
        <f t="shared" si="429"/>
        <v>2102463.7111</v>
      </c>
      <c r="BF1123" s="3">
        <f t="shared" si="441"/>
        <v>2094068.7111</v>
      </c>
      <c r="BG1123" s="2">
        <f t="shared" si="430"/>
        <v>403.59114691461212</v>
      </c>
      <c r="BH1123" s="6">
        <f t="shared" si="431"/>
        <v>1.4999999999999999E-2</v>
      </c>
      <c r="BI1123" s="3">
        <f t="shared" si="442"/>
        <v>0</v>
      </c>
      <c r="BJ1123" s="3">
        <f t="shared" si="432"/>
        <v>207445849.51411062</v>
      </c>
      <c r="BK1123" s="3">
        <f t="shared" si="443"/>
        <v>0</v>
      </c>
      <c r="BL1123" s="3">
        <f t="shared" si="444"/>
        <v>0</v>
      </c>
      <c r="BM1123" s="3">
        <f t="shared" si="433"/>
        <v>0</v>
      </c>
      <c r="BN1123" s="3">
        <f t="shared" si="434"/>
        <v>0</v>
      </c>
      <c r="BO1123" s="3">
        <f t="shared" si="445"/>
        <v>0</v>
      </c>
      <c r="BP1123" s="3">
        <f t="shared" si="446"/>
        <v>0</v>
      </c>
      <c r="BQ1123" s="3">
        <f t="shared" si="435"/>
        <v>128947371.43921858</v>
      </c>
      <c r="BR1123" s="3">
        <f t="shared" si="447"/>
        <v>0</v>
      </c>
      <c r="BS1123" s="3">
        <f t="shared" si="448"/>
        <v>0</v>
      </c>
      <c r="BT1123" s="3">
        <f t="shared" si="436"/>
        <v>0</v>
      </c>
      <c r="BU1123" s="3">
        <f t="shared" si="437"/>
        <v>0</v>
      </c>
      <c r="BV1123" s="3">
        <f t="shared" si="438"/>
        <v>0</v>
      </c>
      <c r="BW1123" s="3">
        <f t="shared" si="449"/>
        <v>0</v>
      </c>
      <c r="BX1123" s="3">
        <f t="shared" si="439"/>
        <v>0</v>
      </c>
      <c r="BY1123" s="3">
        <f t="shared" si="450"/>
        <v>2102463.7111</v>
      </c>
    </row>
    <row r="1124" spans="1:77" x14ac:dyDescent="0.25">
      <c r="A1124">
        <v>227806</v>
      </c>
      <c r="B1124" t="s">
        <v>1172</v>
      </c>
      <c r="C1124" s="37">
        <v>42776.52847222222</v>
      </c>
      <c r="D1124" s="5" t="s">
        <v>76</v>
      </c>
      <c r="E1124" s="2">
        <v>400.94799999999998</v>
      </c>
      <c r="F1124" s="2">
        <v>11.25</v>
      </c>
      <c r="G1124" s="2">
        <v>15.75</v>
      </c>
      <c r="H1124" s="2">
        <v>153.54599999999999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531.16999999999996</v>
      </c>
      <c r="O1124" s="2">
        <v>2.1059999999999999</v>
      </c>
      <c r="P1124" s="2">
        <v>23.766999999999999</v>
      </c>
      <c r="Q1124" s="2">
        <v>0</v>
      </c>
      <c r="R1124" s="3">
        <v>106775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15365</v>
      </c>
      <c r="Y1124" s="4">
        <v>0</v>
      </c>
      <c r="Z1124" s="4">
        <v>1</v>
      </c>
      <c r="AA1124" s="5" t="s">
        <v>75</v>
      </c>
      <c r="AB1124" s="3">
        <v>0</v>
      </c>
      <c r="AC1124" s="3">
        <v>0</v>
      </c>
      <c r="AD1124" s="2">
        <v>0</v>
      </c>
      <c r="AE1124" s="3">
        <v>0</v>
      </c>
      <c r="AF1124" s="3">
        <v>0</v>
      </c>
      <c r="AG1124" s="3">
        <v>0</v>
      </c>
      <c r="AH1124" s="3">
        <v>0</v>
      </c>
      <c r="AI1124" s="4">
        <v>0</v>
      </c>
      <c r="AJ1124" s="3">
        <v>0</v>
      </c>
      <c r="AK1124" s="3">
        <v>201825</v>
      </c>
      <c r="AL1124" s="3">
        <v>0</v>
      </c>
      <c r="AM1124" s="3">
        <v>0</v>
      </c>
      <c r="AN1124" s="3">
        <v>0</v>
      </c>
      <c r="AO1124" s="3">
        <v>0</v>
      </c>
      <c r="AP1124" s="3">
        <v>0</v>
      </c>
      <c r="AQ1124" s="3">
        <v>5050</v>
      </c>
      <c r="AR1124" s="3">
        <v>5334</v>
      </c>
      <c r="AS1124" s="3">
        <v>7589324</v>
      </c>
      <c r="AT1124" s="2">
        <v>1442.28799999999</v>
      </c>
      <c r="AV1124" s="5" t="s">
        <v>2031</v>
      </c>
      <c r="AX1124" s="3">
        <v>0</v>
      </c>
      <c r="AZ1124" s="3">
        <v>0</v>
      </c>
      <c r="BA1124" s="3">
        <f t="shared" si="440"/>
        <v>6465</v>
      </c>
      <c r="BB1124" s="3">
        <f t="shared" si="426"/>
        <v>5050</v>
      </c>
      <c r="BC1124" s="3">
        <f t="shared" si="427"/>
        <v>5335</v>
      </c>
      <c r="BD1124" s="3">
        <f t="shared" si="428"/>
        <v>6465</v>
      </c>
      <c r="BE1124" s="3">
        <f t="shared" si="429"/>
        <v>7589321.7793999994</v>
      </c>
      <c r="BF1124" s="3">
        <f t="shared" si="441"/>
        <v>7482546.7793999994</v>
      </c>
      <c r="BG1124" s="2">
        <f t="shared" si="430"/>
        <v>1442.1158295966113</v>
      </c>
      <c r="BH1124" s="6">
        <f t="shared" si="431"/>
        <v>1.4999999999999999E-2</v>
      </c>
      <c r="BI1124" s="3">
        <f t="shared" si="442"/>
        <v>0</v>
      </c>
      <c r="BJ1124" s="3">
        <f t="shared" si="432"/>
        <v>741247536.41265821</v>
      </c>
      <c r="BK1124" s="3">
        <f t="shared" si="443"/>
        <v>0</v>
      </c>
      <c r="BL1124" s="3">
        <f t="shared" si="444"/>
        <v>0</v>
      </c>
      <c r="BM1124" s="3">
        <f t="shared" si="433"/>
        <v>0</v>
      </c>
      <c r="BN1124" s="3">
        <f t="shared" si="434"/>
        <v>0</v>
      </c>
      <c r="BO1124" s="3">
        <f t="shared" si="445"/>
        <v>0</v>
      </c>
      <c r="BP1124" s="3">
        <f t="shared" si="446"/>
        <v>0</v>
      </c>
      <c r="BQ1124" s="3">
        <f t="shared" si="435"/>
        <v>460756007.5561173</v>
      </c>
      <c r="BR1124" s="3">
        <f t="shared" si="447"/>
        <v>0</v>
      </c>
      <c r="BS1124" s="3">
        <f t="shared" si="448"/>
        <v>0</v>
      </c>
      <c r="BT1124" s="3">
        <f t="shared" si="436"/>
        <v>0</v>
      </c>
      <c r="BU1124" s="3">
        <f t="shared" si="437"/>
        <v>0</v>
      </c>
      <c r="BV1124" s="3">
        <f t="shared" si="438"/>
        <v>0</v>
      </c>
      <c r="BW1124" s="3">
        <f t="shared" si="449"/>
        <v>0</v>
      </c>
      <c r="BX1124" s="3">
        <f t="shared" si="439"/>
        <v>0</v>
      </c>
      <c r="BY1124" s="3">
        <f t="shared" si="450"/>
        <v>7589321.7793999994</v>
      </c>
    </row>
    <row r="1125" spans="1:77" x14ac:dyDescent="0.25">
      <c r="A1125">
        <v>57803</v>
      </c>
      <c r="B1125" t="s">
        <v>1173</v>
      </c>
      <c r="C1125" s="37">
        <v>42776.52847222222</v>
      </c>
      <c r="D1125" s="5" t="s">
        <v>76</v>
      </c>
      <c r="E1125" s="2">
        <v>13970.34</v>
      </c>
      <c r="F1125" s="2">
        <v>1167.27</v>
      </c>
      <c r="G1125" s="2">
        <v>77.326999999999998</v>
      </c>
      <c r="H1125" s="2">
        <v>0</v>
      </c>
      <c r="I1125" s="2">
        <v>0</v>
      </c>
      <c r="J1125" s="2">
        <v>0</v>
      </c>
      <c r="K1125" s="2">
        <v>0</v>
      </c>
      <c r="L1125" s="2">
        <v>701.28300000000002</v>
      </c>
      <c r="M1125" s="2">
        <v>0</v>
      </c>
      <c r="N1125" s="2">
        <v>10616</v>
      </c>
      <c r="O1125" s="2">
        <v>0</v>
      </c>
      <c r="P1125" s="2">
        <v>4346.6099999999997</v>
      </c>
      <c r="Q1125" s="2">
        <v>0</v>
      </c>
      <c r="R1125" s="3">
        <v>962515</v>
      </c>
      <c r="S1125" s="3">
        <v>0</v>
      </c>
      <c r="T1125" s="3">
        <v>0</v>
      </c>
      <c r="U1125" s="3">
        <v>0</v>
      </c>
      <c r="V1125" s="3">
        <v>401000</v>
      </c>
      <c r="W1125" s="3">
        <v>0</v>
      </c>
      <c r="X1125" s="3">
        <v>2810083</v>
      </c>
      <c r="Y1125" s="4">
        <v>0</v>
      </c>
      <c r="Z1125" s="4">
        <v>1</v>
      </c>
      <c r="AA1125" s="5" t="s">
        <v>75</v>
      </c>
      <c r="AB1125" s="3">
        <v>0</v>
      </c>
      <c r="AC1125" s="3">
        <v>0</v>
      </c>
      <c r="AD1125" s="2">
        <v>0</v>
      </c>
      <c r="AE1125" s="3">
        <v>0</v>
      </c>
      <c r="AF1125" s="3">
        <v>0</v>
      </c>
      <c r="AG1125" s="3">
        <v>0</v>
      </c>
      <c r="AH1125" s="3">
        <v>0</v>
      </c>
      <c r="AI1125" s="4">
        <v>0</v>
      </c>
      <c r="AJ1125" s="3">
        <v>0</v>
      </c>
      <c r="AK1125" s="3">
        <v>5179711</v>
      </c>
      <c r="AL1125" s="3">
        <v>0</v>
      </c>
      <c r="AM1125" s="3">
        <v>0</v>
      </c>
      <c r="AN1125" s="3">
        <v>0</v>
      </c>
      <c r="AO1125" s="3">
        <v>0</v>
      </c>
      <c r="AP1125" s="3">
        <v>0</v>
      </c>
      <c r="AQ1125" s="3">
        <v>5050</v>
      </c>
      <c r="AR1125" s="3">
        <v>5334</v>
      </c>
      <c r="AS1125" s="3">
        <v>122435269</v>
      </c>
      <c r="AT1125" s="2">
        <v>23337.02</v>
      </c>
      <c r="AV1125" s="5" t="s">
        <v>2031</v>
      </c>
      <c r="AX1125" s="3">
        <v>0</v>
      </c>
      <c r="AZ1125" s="3">
        <v>0</v>
      </c>
      <c r="BA1125" s="3">
        <f t="shared" si="440"/>
        <v>6465</v>
      </c>
      <c r="BB1125" s="3">
        <f t="shared" si="426"/>
        <v>5050</v>
      </c>
      <c r="BC1125" s="3">
        <f t="shared" si="427"/>
        <v>5335</v>
      </c>
      <c r="BD1125" s="3">
        <f t="shared" si="428"/>
        <v>6465</v>
      </c>
      <c r="BE1125" s="3">
        <f t="shared" si="429"/>
        <v>122435268.67875001</v>
      </c>
      <c r="BF1125" s="3">
        <f t="shared" si="441"/>
        <v>121071753.67875001</v>
      </c>
      <c r="BG1125" s="2">
        <f t="shared" si="430"/>
        <v>23334.233335878678</v>
      </c>
      <c r="BH1125" s="6">
        <f t="shared" si="431"/>
        <v>1.4999999999999999E-2</v>
      </c>
      <c r="BI1125" s="3">
        <f t="shared" si="442"/>
        <v>0</v>
      </c>
      <c r="BJ1125" s="3">
        <f t="shared" si="432"/>
        <v>11993795934.64164</v>
      </c>
      <c r="BK1125" s="3">
        <f t="shared" si="443"/>
        <v>0</v>
      </c>
      <c r="BL1125" s="3">
        <f t="shared" si="444"/>
        <v>0</v>
      </c>
      <c r="BM1125" s="3">
        <f t="shared" si="433"/>
        <v>0</v>
      </c>
      <c r="BN1125" s="3">
        <f t="shared" si="434"/>
        <v>0</v>
      </c>
      <c r="BO1125" s="3">
        <f t="shared" si="445"/>
        <v>0</v>
      </c>
      <c r="BP1125" s="3">
        <f t="shared" si="446"/>
        <v>0</v>
      </c>
      <c r="BQ1125" s="3">
        <f t="shared" si="435"/>
        <v>7455287550.8132381</v>
      </c>
      <c r="BR1125" s="3">
        <f t="shared" si="447"/>
        <v>0</v>
      </c>
      <c r="BS1125" s="3">
        <f t="shared" si="448"/>
        <v>0</v>
      </c>
      <c r="BT1125" s="3">
        <f t="shared" si="436"/>
        <v>0</v>
      </c>
      <c r="BU1125" s="3">
        <f t="shared" si="437"/>
        <v>0</v>
      </c>
      <c r="BV1125" s="3">
        <f t="shared" si="438"/>
        <v>0</v>
      </c>
      <c r="BW1125" s="3">
        <f t="shared" si="449"/>
        <v>0</v>
      </c>
      <c r="BX1125" s="3">
        <f t="shared" si="439"/>
        <v>0</v>
      </c>
      <c r="BY1125" s="3">
        <f t="shared" si="450"/>
        <v>122435268.67875001</v>
      </c>
    </row>
    <row r="1126" spans="1:77" x14ac:dyDescent="0.25">
      <c r="A1126">
        <v>57803</v>
      </c>
      <c r="B1126" t="s">
        <v>1173</v>
      </c>
      <c r="C1126" s="37">
        <v>42776.52847222222</v>
      </c>
      <c r="D1126" s="5" t="s">
        <v>76</v>
      </c>
      <c r="E1126" s="2">
        <v>13970.34</v>
      </c>
      <c r="F1126" s="2">
        <v>1167.27</v>
      </c>
      <c r="G1126" s="2">
        <v>77.326999999999998</v>
      </c>
      <c r="H1126" s="2">
        <v>0</v>
      </c>
      <c r="I1126" s="2">
        <v>0</v>
      </c>
      <c r="J1126" s="2">
        <v>0</v>
      </c>
      <c r="K1126" s="2">
        <v>0</v>
      </c>
      <c r="L1126" s="2">
        <v>701.28300000000002</v>
      </c>
      <c r="M1126" s="2">
        <v>0</v>
      </c>
      <c r="N1126" s="2">
        <v>10616</v>
      </c>
      <c r="O1126" s="2">
        <v>0</v>
      </c>
      <c r="P1126" s="2">
        <v>4346.6099999999997</v>
      </c>
      <c r="Q1126" s="2">
        <v>0</v>
      </c>
      <c r="R1126" s="3">
        <v>962515</v>
      </c>
      <c r="S1126" s="3">
        <v>0</v>
      </c>
      <c r="T1126" s="3">
        <v>0</v>
      </c>
      <c r="U1126" s="3">
        <v>0</v>
      </c>
      <c r="V1126" s="3">
        <v>401000</v>
      </c>
      <c r="W1126" s="3">
        <v>0</v>
      </c>
      <c r="X1126" s="3">
        <v>2810083</v>
      </c>
      <c r="Y1126" s="4">
        <v>0</v>
      </c>
      <c r="Z1126" s="4">
        <v>1</v>
      </c>
      <c r="AA1126" s="5" t="s">
        <v>75</v>
      </c>
      <c r="AB1126" s="3">
        <v>0</v>
      </c>
      <c r="AC1126" s="3">
        <v>0</v>
      </c>
      <c r="AD1126" s="2">
        <v>0</v>
      </c>
      <c r="AE1126" s="3">
        <v>0</v>
      </c>
      <c r="AF1126" s="3">
        <v>0</v>
      </c>
      <c r="AG1126" s="3">
        <v>0</v>
      </c>
      <c r="AH1126" s="3">
        <v>0</v>
      </c>
      <c r="AI1126" s="4">
        <v>0</v>
      </c>
      <c r="AJ1126" s="3">
        <v>0</v>
      </c>
      <c r="AK1126" s="3">
        <v>5179711</v>
      </c>
      <c r="AL1126" s="3">
        <v>0</v>
      </c>
      <c r="AM1126" s="3">
        <v>0</v>
      </c>
      <c r="AN1126" s="3">
        <v>0</v>
      </c>
      <c r="AO1126" s="3">
        <v>0</v>
      </c>
      <c r="AP1126" s="3">
        <v>0</v>
      </c>
      <c r="AQ1126" s="3">
        <v>5050</v>
      </c>
      <c r="AR1126" s="3">
        <v>5334</v>
      </c>
      <c r="AS1126" s="3">
        <v>122435269</v>
      </c>
      <c r="AT1126" s="2">
        <v>23337.02</v>
      </c>
      <c r="AV1126" s="5" t="s">
        <v>2031</v>
      </c>
      <c r="AX1126" s="3">
        <v>0</v>
      </c>
      <c r="AZ1126" s="3">
        <v>0</v>
      </c>
      <c r="BA1126" s="3">
        <f t="shared" si="440"/>
        <v>6465</v>
      </c>
      <c r="BB1126" s="3">
        <f t="shared" si="426"/>
        <v>5050</v>
      </c>
      <c r="BC1126" s="3">
        <f t="shared" si="427"/>
        <v>5335</v>
      </c>
      <c r="BD1126" s="3">
        <f t="shared" si="428"/>
        <v>6465</v>
      </c>
      <c r="BE1126" s="3">
        <f t="shared" si="429"/>
        <v>122435268.67875001</v>
      </c>
      <c r="BF1126" s="3">
        <f t="shared" si="441"/>
        <v>121071753.67875001</v>
      </c>
      <c r="BG1126" s="2">
        <f t="shared" si="430"/>
        <v>23334.233335878678</v>
      </c>
      <c r="BH1126" s="6">
        <f t="shared" si="431"/>
        <v>1.4999999999999999E-2</v>
      </c>
      <c r="BI1126" s="3">
        <f t="shared" si="442"/>
        <v>0</v>
      </c>
      <c r="BJ1126" s="3">
        <f t="shared" si="432"/>
        <v>11993795934.64164</v>
      </c>
      <c r="BK1126" s="3">
        <f t="shared" si="443"/>
        <v>0</v>
      </c>
      <c r="BL1126" s="3">
        <f t="shared" si="444"/>
        <v>0</v>
      </c>
      <c r="BM1126" s="3">
        <f t="shared" si="433"/>
        <v>0</v>
      </c>
      <c r="BN1126" s="3">
        <f t="shared" si="434"/>
        <v>0</v>
      </c>
      <c r="BO1126" s="3">
        <f t="shared" si="445"/>
        <v>0</v>
      </c>
      <c r="BP1126" s="3">
        <f t="shared" si="446"/>
        <v>0</v>
      </c>
      <c r="BQ1126" s="3">
        <f t="shared" si="435"/>
        <v>7455287550.8132381</v>
      </c>
      <c r="BR1126" s="3">
        <f t="shared" si="447"/>
        <v>0</v>
      </c>
      <c r="BS1126" s="3">
        <f t="shared" si="448"/>
        <v>0</v>
      </c>
      <c r="BT1126" s="3">
        <f t="shared" si="436"/>
        <v>0</v>
      </c>
      <c r="BU1126" s="3">
        <f t="shared" si="437"/>
        <v>0</v>
      </c>
      <c r="BV1126" s="3">
        <f t="shared" si="438"/>
        <v>0</v>
      </c>
      <c r="BW1126" s="3">
        <f t="shared" si="449"/>
        <v>0</v>
      </c>
      <c r="BX1126" s="3">
        <f t="shared" si="439"/>
        <v>0</v>
      </c>
      <c r="BY1126" s="3">
        <f t="shared" si="450"/>
        <v>122435268.67875001</v>
      </c>
    </row>
    <row r="1127" spans="1:77" x14ac:dyDescent="0.25">
      <c r="A1127">
        <v>212804</v>
      </c>
      <c r="B1127" t="s">
        <v>1174</v>
      </c>
      <c r="C1127" s="37">
        <v>42776.52847222222</v>
      </c>
      <c r="D1127" s="5" t="s">
        <v>76</v>
      </c>
      <c r="E1127" s="2">
        <v>589.79</v>
      </c>
      <c r="F1127" s="2">
        <v>21.781999999999901</v>
      </c>
      <c r="G1127" s="2">
        <v>21.466999999999999</v>
      </c>
      <c r="H1127" s="2">
        <v>0</v>
      </c>
      <c r="I1127" s="2">
        <v>0</v>
      </c>
      <c r="J1127" s="2">
        <v>0</v>
      </c>
      <c r="K1127" s="2">
        <v>0</v>
      </c>
      <c r="L1127" s="2">
        <v>21.783000000000001</v>
      </c>
      <c r="M1127" s="2">
        <v>30.920999999999999</v>
      </c>
      <c r="N1127" s="2">
        <v>124.83</v>
      </c>
      <c r="O1127" s="2">
        <v>0</v>
      </c>
      <c r="P1127" s="2">
        <v>13.567</v>
      </c>
      <c r="Q1127" s="2">
        <v>0</v>
      </c>
      <c r="R1127" s="3">
        <v>39600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8771</v>
      </c>
      <c r="Y1127" s="4">
        <v>0</v>
      </c>
      <c r="Z1127" s="4">
        <v>1</v>
      </c>
      <c r="AA1127" s="5" t="s">
        <v>75</v>
      </c>
      <c r="AB1127" s="3">
        <v>0</v>
      </c>
      <c r="AC1127" s="3">
        <v>0</v>
      </c>
      <c r="AD1127" s="2">
        <v>0</v>
      </c>
      <c r="AE1127" s="3">
        <v>0</v>
      </c>
      <c r="AF1127" s="3">
        <v>0</v>
      </c>
      <c r="AG1127" s="3">
        <v>0</v>
      </c>
      <c r="AH1127" s="3">
        <v>0</v>
      </c>
      <c r="AI1127" s="4">
        <v>0</v>
      </c>
      <c r="AJ1127" s="3">
        <v>0</v>
      </c>
      <c r="AK1127" s="3">
        <v>206765</v>
      </c>
      <c r="AL1127" s="3">
        <v>0</v>
      </c>
      <c r="AM1127" s="3">
        <v>0</v>
      </c>
      <c r="AN1127" s="3">
        <v>0</v>
      </c>
      <c r="AO1127" s="3">
        <v>0</v>
      </c>
      <c r="AP1127" s="3">
        <v>0</v>
      </c>
      <c r="AQ1127" s="3">
        <v>5050</v>
      </c>
      <c r="AR1127" s="3">
        <v>5334</v>
      </c>
      <c r="AS1127" s="3">
        <v>4530357</v>
      </c>
      <c r="AT1127" s="2">
        <v>865.61</v>
      </c>
      <c r="AV1127" s="5" t="s">
        <v>2031</v>
      </c>
      <c r="AX1127" s="3">
        <v>0</v>
      </c>
      <c r="AZ1127" s="3">
        <v>0</v>
      </c>
      <c r="BA1127" s="3">
        <f t="shared" si="440"/>
        <v>6465</v>
      </c>
      <c r="BB1127" s="3">
        <f t="shared" si="426"/>
        <v>5050</v>
      </c>
      <c r="BC1127" s="3">
        <f t="shared" si="427"/>
        <v>5335</v>
      </c>
      <c r="BD1127" s="3">
        <f t="shared" si="428"/>
        <v>6465</v>
      </c>
      <c r="BE1127" s="3">
        <f t="shared" si="429"/>
        <v>4530356.8960499996</v>
      </c>
      <c r="BF1127" s="3">
        <f t="shared" si="441"/>
        <v>4490756.8960499996</v>
      </c>
      <c r="BG1127" s="2">
        <f t="shared" si="430"/>
        <v>865.50633061102644</v>
      </c>
      <c r="BH1127" s="6">
        <f t="shared" si="431"/>
        <v>1.4999999999999999E-2</v>
      </c>
      <c r="BI1127" s="3">
        <f t="shared" si="442"/>
        <v>0</v>
      </c>
      <c r="BJ1127" s="3">
        <f t="shared" si="432"/>
        <v>444870253.93406761</v>
      </c>
      <c r="BK1127" s="3">
        <f t="shared" si="443"/>
        <v>0</v>
      </c>
      <c r="BL1127" s="3">
        <f t="shared" si="444"/>
        <v>0</v>
      </c>
      <c r="BM1127" s="3">
        <f t="shared" si="433"/>
        <v>0</v>
      </c>
      <c r="BN1127" s="3">
        <f t="shared" si="434"/>
        <v>0</v>
      </c>
      <c r="BO1127" s="3">
        <f t="shared" si="445"/>
        <v>0</v>
      </c>
      <c r="BP1127" s="3">
        <f t="shared" si="446"/>
        <v>0</v>
      </c>
      <c r="BQ1127" s="3">
        <f t="shared" si="435"/>
        <v>276529272.63022298</v>
      </c>
      <c r="BR1127" s="3">
        <f t="shared" si="447"/>
        <v>0</v>
      </c>
      <c r="BS1127" s="3">
        <f t="shared" si="448"/>
        <v>0</v>
      </c>
      <c r="BT1127" s="3">
        <f t="shared" si="436"/>
        <v>0</v>
      </c>
      <c r="BU1127" s="3">
        <f t="shared" si="437"/>
        <v>0</v>
      </c>
      <c r="BV1127" s="3">
        <f t="shared" si="438"/>
        <v>0</v>
      </c>
      <c r="BW1127" s="3">
        <f t="shared" si="449"/>
        <v>0</v>
      </c>
      <c r="BX1127" s="3">
        <f t="shared" si="439"/>
        <v>0</v>
      </c>
      <c r="BY1127" s="3">
        <f t="shared" si="450"/>
        <v>4530356.8960499996</v>
      </c>
    </row>
    <row r="1128" spans="1:77" x14ac:dyDescent="0.25">
      <c r="A1128">
        <v>232904</v>
      </c>
      <c r="B1128" t="s">
        <v>1175</v>
      </c>
      <c r="C1128" s="37">
        <v>42776.52847222222</v>
      </c>
      <c r="D1128" s="5" t="s">
        <v>75</v>
      </c>
      <c r="E1128" s="2">
        <v>171.06</v>
      </c>
      <c r="F1128" s="2">
        <v>16.95</v>
      </c>
      <c r="G1128" s="2">
        <v>2.2250000000000001</v>
      </c>
      <c r="H1128" s="2">
        <v>0</v>
      </c>
      <c r="I1128" s="2">
        <v>0</v>
      </c>
      <c r="J1128" s="2">
        <v>0</v>
      </c>
      <c r="K1128" s="2">
        <v>0</v>
      </c>
      <c r="L1128" s="2">
        <v>13.5</v>
      </c>
      <c r="M1128" s="2">
        <v>7.7750000000000004</v>
      </c>
      <c r="N1128" s="2">
        <v>102</v>
      </c>
      <c r="O1128" s="2">
        <v>0</v>
      </c>
      <c r="P1128" s="2">
        <v>11.225</v>
      </c>
      <c r="Q1128" s="2">
        <v>0</v>
      </c>
      <c r="R1128" s="3">
        <v>15125</v>
      </c>
      <c r="S1128" s="3">
        <v>0</v>
      </c>
      <c r="T1128" s="3">
        <v>-2149</v>
      </c>
      <c r="U1128" s="3">
        <v>-84</v>
      </c>
      <c r="V1128" s="3">
        <v>0</v>
      </c>
      <c r="W1128" s="3">
        <v>36258</v>
      </c>
      <c r="X1128" s="3">
        <v>8883</v>
      </c>
      <c r="Y1128" s="4">
        <v>0.93330000000000002</v>
      </c>
      <c r="Z1128" s="4">
        <v>1.07</v>
      </c>
      <c r="AA1128" s="5" t="s">
        <v>76</v>
      </c>
      <c r="AB1128" s="3">
        <v>105737</v>
      </c>
      <c r="AC1128" s="3">
        <v>714171</v>
      </c>
      <c r="AD1128" s="2">
        <v>283.00904420000001</v>
      </c>
      <c r="AE1128" s="3">
        <v>64384826</v>
      </c>
      <c r="AF1128" s="3">
        <v>1831880</v>
      </c>
      <c r="AG1128" s="3">
        <v>91663</v>
      </c>
      <c r="AH1128" s="3">
        <v>2041311</v>
      </c>
      <c r="AI1128" s="4">
        <v>1.04</v>
      </c>
      <c r="AJ1128" s="3">
        <v>191199413</v>
      </c>
      <c r="AK1128" s="3">
        <v>68391</v>
      </c>
      <c r="AL1128" s="3">
        <v>0</v>
      </c>
      <c r="AM1128" s="3">
        <v>0</v>
      </c>
      <c r="AN1128" s="3">
        <v>47523</v>
      </c>
      <c r="AO1128" s="3">
        <v>0</v>
      </c>
      <c r="AP1128" s="3">
        <v>0</v>
      </c>
      <c r="AQ1128" s="3">
        <v>4797</v>
      </c>
      <c r="AR1128" s="3">
        <v>5036</v>
      </c>
      <c r="AS1128" s="3">
        <v>1878377</v>
      </c>
      <c r="AT1128" s="2">
        <v>372.27199999999999</v>
      </c>
      <c r="AU1128" s="2">
        <v>372.27199999999999</v>
      </c>
      <c r="AV1128" s="5" t="s">
        <v>1943</v>
      </c>
      <c r="AW1128" s="3">
        <v>0</v>
      </c>
      <c r="AX1128" s="3">
        <v>32449</v>
      </c>
      <c r="AY1128" s="3">
        <v>0</v>
      </c>
      <c r="AZ1128" s="3">
        <v>1386</v>
      </c>
      <c r="BA1128" s="3">
        <f t="shared" si="440"/>
        <v>7914</v>
      </c>
      <c r="BB1128" s="3">
        <f t="shared" si="426"/>
        <v>4797</v>
      </c>
      <c r="BC1128" s="3">
        <f t="shared" si="427"/>
        <v>5036</v>
      </c>
      <c r="BD1128" s="3">
        <f t="shared" si="428"/>
        <v>7914</v>
      </c>
      <c r="BE1128" s="3">
        <f t="shared" si="429"/>
        <v>1878376.1319999998</v>
      </c>
      <c r="BF1128" s="3">
        <f t="shared" si="441"/>
        <v>1829142.1319999998</v>
      </c>
      <c r="BG1128" s="2">
        <f t="shared" si="430"/>
        <v>372.26144335220425</v>
      </c>
      <c r="BH1128" s="6">
        <f t="shared" si="431"/>
        <v>1.4999999999999999E-2</v>
      </c>
      <c r="BI1128" s="3">
        <f t="shared" si="442"/>
        <v>1010090.9133918656</v>
      </c>
      <c r="BJ1128" s="3">
        <f t="shared" si="432"/>
        <v>191342381.88303298</v>
      </c>
      <c r="BK1128" s="3">
        <f t="shared" si="443"/>
        <v>0</v>
      </c>
      <c r="BL1128" s="3">
        <f t="shared" si="444"/>
        <v>0</v>
      </c>
      <c r="BM1128" s="3">
        <f t="shared" si="433"/>
        <v>0</v>
      </c>
      <c r="BN1128" s="3">
        <f t="shared" si="434"/>
        <v>0</v>
      </c>
      <c r="BO1128" s="3">
        <f t="shared" si="445"/>
        <v>0</v>
      </c>
      <c r="BP1128" s="3">
        <f t="shared" si="446"/>
        <v>0</v>
      </c>
      <c r="BQ1128" s="3">
        <f t="shared" si="435"/>
        <v>118937531.15102926</v>
      </c>
      <c r="BR1128" s="3">
        <f t="shared" si="447"/>
        <v>72261881.848970741</v>
      </c>
      <c r="BS1128" s="3">
        <f t="shared" si="448"/>
        <v>34643.102570206138</v>
      </c>
      <c r="BT1128" s="3">
        <f t="shared" si="436"/>
        <v>153.17164441294597</v>
      </c>
      <c r="BU1128" s="3">
        <f t="shared" si="437"/>
        <v>1385.7241028082456</v>
      </c>
      <c r="BV1128" s="3">
        <f t="shared" si="438"/>
        <v>806.51314936523943</v>
      </c>
      <c r="BW1128" s="3">
        <f t="shared" si="449"/>
        <v>32450.865318032655</v>
      </c>
      <c r="BX1128" s="3">
        <f t="shared" si="439"/>
        <v>32450.865318032655</v>
      </c>
      <c r="BY1128" s="3">
        <f t="shared" si="450"/>
        <v>93912.010470999638</v>
      </c>
    </row>
    <row r="1129" spans="1:77" x14ac:dyDescent="0.25">
      <c r="A1129">
        <v>68803</v>
      </c>
      <c r="B1129" t="s">
        <v>1176</v>
      </c>
      <c r="C1129" s="37">
        <v>42776.52847222222</v>
      </c>
      <c r="D1129" s="5" t="s">
        <v>76</v>
      </c>
      <c r="E1129" s="2">
        <v>532.94799999999998</v>
      </c>
      <c r="F1129" s="2">
        <v>4.0190000000000001</v>
      </c>
      <c r="G1129" s="2">
        <v>12.7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26.707000000000001</v>
      </c>
      <c r="N1129" s="2">
        <v>25</v>
      </c>
      <c r="O1129" s="2">
        <v>0</v>
      </c>
      <c r="P1129" s="2">
        <v>8</v>
      </c>
      <c r="Q1129" s="2">
        <v>0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  <c r="W1129" s="3">
        <v>0</v>
      </c>
      <c r="X1129" s="3">
        <v>5172</v>
      </c>
      <c r="Y1129" s="4">
        <v>0</v>
      </c>
      <c r="Z1129" s="4">
        <v>1</v>
      </c>
      <c r="AA1129" s="5" t="s">
        <v>75</v>
      </c>
      <c r="AB1129" s="3">
        <v>0</v>
      </c>
      <c r="AC1129" s="3">
        <v>0</v>
      </c>
      <c r="AD1129" s="2">
        <v>0</v>
      </c>
      <c r="AE1129" s="3">
        <v>0</v>
      </c>
      <c r="AF1129" s="3">
        <v>0</v>
      </c>
      <c r="AG1129" s="3">
        <v>0</v>
      </c>
      <c r="AH1129" s="3">
        <v>0</v>
      </c>
      <c r="AI1129" s="4">
        <v>0</v>
      </c>
      <c r="AJ1129" s="3">
        <v>0</v>
      </c>
      <c r="AK1129" s="3">
        <v>111077</v>
      </c>
      <c r="AL1129" s="3">
        <v>0</v>
      </c>
      <c r="AM1129" s="3">
        <v>0</v>
      </c>
      <c r="AN1129" s="3">
        <v>0</v>
      </c>
      <c r="AO1129" s="3">
        <v>0</v>
      </c>
      <c r="AP1129" s="3">
        <v>0</v>
      </c>
      <c r="AQ1129" s="3">
        <v>5050</v>
      </c>
      <c r="AR1129" s="3">
        <v>5334</v>
      </c>
      <c r="AS1129" s="3">
        <v>3620024</v>
      </c>
      <c r="AT1129" s="2">
        <v>697.77300000000002</v>
      </c>
      <c r="AV1129" s="5" t="s">
        <v>2031</v>
      </c>
      <c r="AX1129" s="3">
        <v>0</v>
      </c>
      <c r="AZ1129" s="3">
        <v>0</v>
      </c>
      <c r="BA1129" s="3">
        <f t="shared" si="440"/>
        <v>6465</v>
      </c>
      <c r="BB1129" s="3">
        <f t="shared" si="426"/>
        <v>5050</v>
      </c>
      <c r="BC1129" s="3">
        <f t="shared" si="427"/>
        <v>5335</v>
      </c>
      <c r="BD1129" s="3">
        <f t="shared" si="428"/>
        <v>6465</v>
      </c>
      <c r="BE1129" s="3">
        <f t="shared" si="429"/>
        <v>3620023.9955999996</v>
      </c>
      <c r="BF1129" s="3">
        <f t="shared" si="441"/>
        <v>3620023.9955999996</v>
      </c>
      <c r="BG1129" s="2">
        <f t="shared" si="430"/>
        <v>697.68944471509826</v>
      </c>
      <c r="BH1129" s="6">
        <f t="shared" si="431"/>
        <v>1.4999999999999999E-2</v>
      </c>
      <c r="BI1129" s="3">
        <f t="shared" si="442"/>
        <v>0</v>
      </c>
      <c r="BJ1129" s="3">
        <f t="shared" si="432"/>
        <v>358612374.58356053</v>
      </c>
      <c r="BK1129" s="3">
        <f t="shared" si="443"/>
        <v>0</v>
      </c>
      <c r="BL1129" s="3">
        <f t="shared" si="444"/>
        <v>0</v>
      </c>
      <c r="BM1129" s="3">
        <f t="shared" si="433"/>
        <v>0</v>
      </c>
      <c r="BN1129" s="3">
        <f t="shared" si="434"/>
        <v>0</v>
      </c>
      <c r="BO1129" s="3">
        <f t="shared" si="445"/>
        <v>0</v>
      </c>
      <c r="BP1129" s="3">
        <f t="shared" si="446"/>
        <v>0</v>
      </c>
      <c r="BQ1129" s="3">
        <f t="shared" si="435"/>
        <v>222911777.58647388</v>
      </c>
      <c r="BR1129" s="3">
        <f t="shared" si="447"/>
        <v>0</v>
      </c>
      <c r="BS1129" s="3">
        <f t="shared" si="448"/>
        <v>0</v>
      </c>
      <c r="BT1129" s="3">
        <f t="shared" si="436"/>
        <v>0</v>
      </c>
      <c r="BU1129" s="3">
        <f t="shared" si="437"/>
        <v>0</v>
      </c>
      <c r="BV1129" s="3">
        <f t="shared" si="438"/>
        <v>0</v>
      </c>
      <c r="BW1129" s="3">
        <f t="shared" si="449"/>
        <v>0</v>
      </c>
      <c r="BX1129" s="3">
        <f t="shared" si="439"/>
        <v>0</v>
      </c>
      <c r="BY1129" s="3">
        <f t="shared" si="450"/>
        <v>3620023.9955999996</v>
      </c>
    </row>
    <row r="1130" spans="1:77" x14ac:dyDescent="0.25">
      <c r="A1130">
        <v>232903</v>
      </c>
      <c r="B1130" t="s">
        <v>1177</v>
      </c>
      <c r="C1130" s="37">
        <v>42779.493055555555</v>
      </c>
      <c r="D1130" s="5" t="s">
        <v>75</v>
      </c>
      <c r="E1130" s="2">
        <v>3930.7929999999901</v>
      </c>
      <c r="F1130" s="2">
        <v>548.04100000000005</v>
      </c>
      <c r="G1130" s="2">
        <v>19.754999999999999</v>
      </c>
      <c r="H1130" s="2">
        <v>0</v>
      </c>
      <c r="I1130" s="2">
        <v>0</v>
      </c>
      <c r="J1130" s="2">
        <v>0</v>
      </c>
      <c r="K1130" s="2">
        <v>0</v>
      </c>
      <c r="L1130" s="2">
        <v>211.50399999999999</v>
      </c>
      <c r="M1130" s="2">
        <v>216</v>
      </c>
      <c r="N1130" s="2">
        <v>4006.1060000000002</v>
      </c>
      <c r="O1130" s="2">
        <v>3.1619999999999999</v>
      </c>
      <c r="P1130" s="2">
        <v>240.42599999999999</v>
      </c>
      <c r="Q1130" s="2">
        <v>0</v>
      </c>
      <c r="R1130" s="3">
        <v>335500</v>
      </c>
      <c r="S1130" s="3">
        <v>0</v>
      </c>
      <c r="T1130" s="3">
        <v>-12819</v>
      </c>
      <c r="U1130" s="3">
        <v>-496</v>
      </c>
      <c r="V1130" s="3">
        <v>0</v>
      </c>
      <c r="W1130" s="3">
        <v>462530</v>
      </c>
      <c r="X1130" s="3">
        <v>137692</v>
      </c>
      <c r="Y1130" s="4">
        <v>1</v>
      </c>
      <c r="Z1130" s="4">
        <v>1.1200000000000001</v>
      </c>
      <c r="AA1130" s="5" t="s">
        <v>76</v>
      </c>
      <c r="AB1130" s="3">
        <v>13057</v>
      </c>
      <c r="AC1130" s="3">
        <v>14557486</v>
      </c>
      <c r="AD1130" s="2">
        <v>6089.0083119999999</v>
      </c>
      <c r="AE1130" s="3">
        <v>388052680</v>
      </c>
      <c r="AF1130" s="3">
        <v>9441943</v>
      </c>
      <c r="AG1130" s="3">
        <v>1038613</v>
      </c>
      <c r="AH1130" s="3">
        <v>11047073</v>
      </c>
      <c r="AI1130" s="4">
        <v>1.17</v>
      </c>
      <c r="AJ1130" s="3">
        <v>1140705939</v>
      </c>
      <c r="AK1130" s="3">
        <v>1666183</v>
      </c>
      <c r="AL1130" s="3">
        <v>0</v>
      </c>
      <c r="AM1130" s="3">
        <v>0</v>
      </c>
      <c r="AN1130" s="3">
        <v>0</v>
      </c>
      <c r="AO1130" s="3">
        <v>0</v>
      </c>
      <c r="AP1130" s="3">
        <v>0</v>
      </c>
      <c r="AQ1130" s="3">
        <v>5140</v>
      </c>
      <c r="AR1130" s="3">
        <v>5578</v>
      </c>
      <c r="AS1130" s="3">
        <v>33113053</v>
      </c>
      <c r="AT1130" s="2">
        <v>6042.6229999999996</v>
      </c>
      <c r="AV1130" s="5" t="s">
        <v>1942</v>
      </c>
      <c r="BA1130" s="3">
        <f t="shared" si="440"/>
        <v>5727</v>
      </c>
      <c r="BB1130" s="3">
        <f t="shared" si="426"/>
        <v>5140</v>
      </c>
      <c r="BC1130" s="3">
        <f t="shared" si="427"/>
        <v>5578</v>
      </c>
      <c r="BD1130" s="3">
        <f t="shared" si="428"/>
        <v>5727</v>
      </c>
      <c r="BE1130" s="3">
        <f t="shared" si="429"/>
        <v>33113052.260239936</v>
      </c>
      <c r="BF1130" s="3">
        <f t="shared" si="441"/>
        <v>32327841.260239936</v>
      </c>
      <c r="BG1130" s="2">
        <f t="shared" si="430"/>
        <v>6042.5302471502764</v>
      </c>
      <c r="BH1130" s="6">
        <f t="shared" si="431"/>
        <v>1.4999999999999999E-2</v>
      </c>
      <c r="BI1130" s="3">
        <f t="shared" si="442"/>
        <v>12793141.455411211</v>
      </c>
      <c r="BJ1130" s="3">
        <f t="shared" si="432"/>
        <v>3105860547.0352421</v>
      </c>
      <c r="BK1130" s="3">
        <f t="shared" si="443"/>
        <v>0</v>
      </c>
      <c r="BL1130" s="3">
        <f t="shared" si="444"/>
        <v>0</v>
      </c>
      <c r="BM1130" s="3">
        <f t="shared" si="433"/>
        <v>0</v>
      </c>
      <c r="BN1130" s="3">
        <f t="shared" si="434"/>
        <v>0</v>
      </c>
      <c r="BO1130" s="3">
        <f t="shared" si="445"/>
        <v>0</v>
      </c>
      <c r="BP1130" s="3">
        <f t="shared" si="446"/>
        <v>0</v>
      </c>
      <c r="BQ1130" s="3">
        <f t="shared" si="435"/>
        <v>1930588413.9645133</v>
      </c>
      <c r="BR1130" s="3">
        <f t="shared" si="447"/>
        <v>0</v>
      </c>
      <c r="BS1130" s="3">
        <f t="shared" si="448"/>
        <v>0</v>
      </c>
      <c r="BT1130" s="3">
        <f t="shared" si="436"/>
        <v>0</v>
      </c>
      <c r="BU1130" s="3">
        <f t="shared" si="437"/>
        <v>0</v>
      </c>
      <c r="BV1130" s="3">
        <f t="shared" si="438"/>
        <v>0</v>
      </c>
      <c r="BW1130" s="3">
        <f t="shared" si="449"/>
        <v>0</v>
      </c>
      <c r="BX1130" s="3">
        <f t="shared" si="439"/>
        <v>0</v>
      </c>
      <c r="BY1130" s="3">
        <f t="shared" si="450"/>
        <v>21705992.870239936</v>
      </c>
    </row>
    <row r="1131" spans="1:77" x14ac:dyDescent="0.25">
      <c r="A1131">
        <v>122902</v>
      </c>
      <c r="B1131" t="s">
        <v>1178</v>
      </c>
      <c r="C1131" s="37">
        <v>42776.52847222222</v>
      </c>
      <c r="D1131" s="5" t="s">
        <v>75</v>
      </c>
      <c r="E1131" s="2">
        <v>130</v>
      </c>
      <c r="F1131" s="2">
        <v>0</v>
      </c>
      <c r="G1131" s="2">
        <v>1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2</v>
      </c>
      <c r="N1131" s="2">
        <v>31</v>
      </c>
      <c r="O1131" s="2">
        <v>0</v>
      </c>
      <c r="P1131" s="2">
        <v>9</v>
      </c>
      <c r="Q1131" s="2">
        <v>0</v>
      </c>
      <c r="R1131" s="3">
        <v>2750</v>
      </c>
      <c r="S1131" s="3">
        <v>0</v>
      </c>
      <c r="T1131" s="3">
        <v>0</v>
      </c>
      <c r="U1131" s="3">
        <v>-19</v>
      </c>
      <c r="V1131" s="3">
        <v>0</v>
      </c>
      <c r="W1131" s="3">
        <v>20553</v>
      </c>
      <c r="X1131" s="3">
        <v>7659</v>
      </c>
      <c r="Y1131" s="4">
        <v>0.98</v>
      </c>
      <c r="Z1131" s="4">
        <v>1.0900000000000001</v>
      </c>
      <c r="AA1131" s="5" t="s">
        <v>76</v>
      </c>
      <c r="AB1131" s="3">
        <v>24791</v>
      </c>
      <c r="AC1131" s="3">
        <v>561931</v>
      </c>
      <c r="AD1131" s="2">
        <v>196.68758130000001</v>
      </c>
      <c r="AE1131" s="3">
        <v>21606253</v>
      </c>
      <c r="AF1131" s="3">
        <v>451245</v>
      </c>
      <c r="AG1131" s="3">
        <v>0</v>
      </c>
      <c r="AH1131" s="3">
        <v>478872</v>
      </c>
      <c r="AI1131" s="4">
        <v>1.04</v>
      </c>
      <c r="AJ1131" s="3">
        <v>43162572</v>
      </c>
      <c r="AK1131" s="3">
        <v>17246</v>
      </c>
      <c r="AL1131" s="3">
        <v>0</v>
      </c>
      <c r="AM1131" s="3">
        <v>0</v>
      </c>
      <c r="AN1131" s="3">
        <v>0</v>
      </c>
      <c r="AO1131" s="3">
        <v>0</v>
      </c>
      <c r="AP1131" s="3">
        <v>0</v>
      </c>
      <c r="AQ1131" s="3">
        <v>5037</v>
      </c>
      <c r="AR1131" s="3">
        <v>5359</v>
      </c>
      <c r="AS1131" s="3">
        <v>1201408</v>
      </c>
      <c r="AT1131" s="2">
        <v>226.86199999999999</v>
      </c>
      <c r="AV1131" s="5" t="s">
        <v>1676</v>
      </c>
      <c r="AX1131" s="3">
        <v>0</v>
      </c>
      <c r="AZ1131" s="3">
        <v>0</v>
      </c>
      <c r="BA1131" s="3">
        <f t="shared" si="440"/>
        <v>8510</v>
      </c>
      <c r="BB1131" s="3">
        <f t="shared" si="426"/>
        <v>5037</v>
      </c>
      <c r="BC1131" s="3">
        <f t="shared" si="427"/>
        <v>5359</v>
      </c>
      <c r="BD1131" s="3">
        <f t="shared" si="428"/>
        <v>8510</v>
      </c>
      <c r="BE1131" s="3">
        <f t="shared" si="429"/>
        <v>1201408.3999999999</v>
      </c>
      <c r="BF1131" s="3">
        <f t="shared" si="441"/>
        <v>1178105.3999999999</v>
      </c>
      <c r="BG1131" s="2">
        <f t="shared" si="430"/>
        <v>226.8635448752195</v>
      </c>
      <c r="BH1131" s="6">
        <f t="shared" si="431"/>
        <v>1.4999999999999999E-2</v>
      </c>
      <c r="BI1131" s="3">
        <f t="shared" si="442"/>
        <v>659491.35116635216</v>
      </c>
      <c r="BJ1131" s="3">
        <f t="shared" si="432"/>
        <v>116607862.06586282</v>
      </c>
      <c r="BK1131" s="3">
        <f t="shared" si="443"/>
        <v>0</v>
      </c>
      <c r="BL1131" s="3">
        <f t="shared" si="444"/>
        <v>0</v>
      </c>
      <c r="BM1131" s="3">
        <f t="shared" si="433"/>
        <v>0</v>
      </c>
      <c r="BN1131" s="3">
        <f t="shared" si="434"/>
        <v>0</v>
      </c>
      <c r="BO1131" s="3">
        <f t="shared" si="445"/>
        <v>0</v>
      </c>
      <c r="BP1131" s="3">
        <f t="shared" si="446"/>
        <v>0</v>
      </c>
      <c r="BQ1131" s="3">
        <f t="shared" si="435"/>
        <v>72482902.587632626</v>
      </c>
      <c r="BR1131" s="3">
        <f t="shared" si="447"/>
        <v>0</v>
      </c>
      <c r="BS1131" s="3">
        <f t="shared" si="448"/>
        <v>0</v>
      </c>
      <c r="BT1131" s="3">
        <f t="shared" si="436"/>
        <v>0</v>
      </c>
      <c r="BU1131" s="3">
        <f t="shared" si="437"/>
        <v>0</v>
      </c>
      <c r="BV1131" s="3">
        <f t="shared" si="438"/>
        <v>0</v>
      </c>
      <c r="BW1131" s="3">
        <f t="shared" si="449"/>
        <v>0</v>
      </c>
      <c r="BX1131" s="3">
        <f t="shared" si="439"/>
        <v>0</v>
      </c>
      <c r="BY1131" s="3">
        <f t="shared" si="450"/>
        <v>778415.19439999992</v>
      </c>
    </row>
    <row r="1132" spans="1:77" x14ac:dyDescent="0.25">
      <c r="A1132">
        <v>18904</v>
      </c>
      <c r="B1132" t="s">
        <v>1179</v>
      </c>
      <c r="C1132" s="37">
        <v>42779.493055555555</v>
      </c>
      <c r="D1132" s="5" t="s">
        <v>75</v>
      </c>
      <c r="E1132" s="2">
        <v>526.077</v>
      </c>
      <c r="F1132" s="2">
        <v>70.555999999999997</v>
      </c>
      <c r="G1132" s="2">
        <v>12.147</v>
      </c>
      <c r="H1132" s="2">
        <v>0</v>
      </c>
      <c r="I1132" s="2">
        <v>0</v>
      </c>
      <c r="J1132" s="2">
        <v>0</v>
      </c>
      <c r="K1132" s="2">
        <v>0</v>
      </c>
      <c r="L1132" s="2">
        <v>20.73</v>
      </c>
      <c r="M1132" s="2">
        <v>20</v>
      </c>
      <c r="N1132" s="2">
        <v>359.99099999999999</v>
      </c>
      <c r="O1132" s="2">
        <v>0</v>
      </c>
      <c r="P1132" s="2">
        <v>37</v>
      </c>
      <c r="Q1132" s="2">
        <v>0</v>
      </c>
      <c r="R1132" s="3">
        <v>48585</v>
      </c>
      <c r="S1132" s="3">
        <v>0</v>
      </c>
      <c r="T1132" s="3">
        <v>-2251</v>
      </c>
      <c r="U1132" s="3">
        <v>-87</v>
      </c>
      <c r="V1132" s="3">
        <v>0</v>
      </c>
      <c r="W1132" s="3">
        <v>83812</v>
      </c>
      <c r="X1132" s="3">
        <v>24809</v>
      </c>
      <c r="Y1132" s="4">
        <v>1</v>
      </c>
      <c r="Z1132" s="4">
        <v>1.04</v>
      </c>
      <c r="AA1132" s="5" t="s">
        <v>75</v>
      </c>
      <c r="AB1132" s="3">
        <v>18963</v>
      </c>
      <c r="AC1132" s="3">
        <v>1709513</v>
      </c>
      <c r="AD1132" s="2">
        <v>761.24992269999996</v>
      </c>
      <c r="AE1132" s="3">
        <v>74433656</v>
      </c>
      <c r="AF1132" s="3">
        <v>2130642</v>
      </c>
      <c r="AG1132" s="3">
        <v>0</v>
      </c>
      <c r="AH1132" s="3">
        <v>2215868</v>
      </c>
      <c r="AI1132" s="4">
        <v>1.04</v>
      </c>
      <c r="AJ1132" s="3">
        <v>200305128</v>
      </c>
      <c r="AK1132" s="3">
        <v>221747</v>
      </c>
      <c r="AL1132" s="3">
        <v>0</v>
      </c>
      <c r="AM1132" s="3">
        <v>0</v>
      </c>
      <c r="AN1132" s="3">
        <v>0</v>
      </c>
      <c r="AO1132" s="3">
        <v>0</v>
      </c>
      <c r="AP1132" s="3">
        <v>0</v>
      </c>
      <c r="AQ1132" s="3">
        <v>5140</v>
      </c>
      <c r="AR1132" s="3">
        <v>5286</v>
      </c>
      <c r="AS1132" s="3">
        <v>4931365</v>
      </c>
      <c r="AT1132" s="2">
        <v>921.20600000000002</v>
      </c>
      <c r="AV1132" s="5" t="s">
        <v>1333</v>
      </c>
      <c r="AX1132" s="3">
        <v>0</v>
      </c>
      <c r="AZ1132" s="3">
        <v>0</v>
      </c>
      <c r="BA1132" s="3">
        <f t="shared" si="440"/>
        <v>6705</v>
      </c>
      <c r="BB1132" s="3">
        <f t="shared" si="426"/>
        <v>5140</v>
      </c>
      <c r="BC1132" s="3">
        <f t="shared" si="427"/>
        <v>5286</v>
      </c>
      <c r="BD1132" s="3">
        <f t="shared" si="428"/>
        <v>6705</v>
      </c>
      <c r="BE1132" s="3">
        <f t="shared" si="429"/>
        <v>4931364.6720000003</v>
      </c>
      <c r="BF1132" s="3">
        <f t="shared" si="441"/>
        <v>4801218.6720000003</v>
      </c>
      <c r="BG1132" s="2">
        <f t="shared" si="430"/>
        <v>921.1894033698884</v>
      </c>
      <c r="BH1132" s="6">
        <f t="shared" si="431"/>
        <v>1.4999999999999999E-2</v>
      </c>
      <c r="BI1132" s="3">
        <f t="shared" si="442"/>
        <v>1869883.7873395486</v>
      </c>
      <c r="BJ1132" s="3">
        <f t="shared" si="432"/>
        <v>473491353.33212262</v>
      </c>
      <c r="BK1132" s="3">
        <f t="shared" si="443"/>
        <v>0</v>
      </c>
      <c r="BL1132" s="3">
        <f t="shared" si="444"/>
        <v>0</v>
      </c>
      <c r="BM1132" s="3">
        <f t="shared" si="433"/>
        <v>0</v>
      </c>
      <c r="BN1132" s="3">
        <f t="shared" si="434"/>
        <v>0</v>
      </c>
      <c r="BO1132" s="3">
        <f t="shared" si="445"/>
        <v>0</v>
      </c>
      <c r="BP1132" s="3">
        <f t="shared" si="446"/>
        <v>0</v>
      </c>
      <c r="BQ1132" s="3">
        <f t="shared" si="435"/>
        <v>294320014.37667936</v>
      </c>
      <c r="BR1132" s="3">
        <f t="shared" si="447"/>
        <v>0</v>
      </c>
      <c r="BS1132" s="3">
        <f t="shared" si="448"/>
        <v>0</v>
      </c>
      <c r="BT1132" s="3">
        <f t="shared" si="436"/>
        <v>0</v>
      </c>
      <c r="BU1132" s="3">
        <f t="shared" si="437"/>
        <v>0</v>
      </c>
      <c r="BV1132" s="3">
        <f t="shared" si="438"/>
        <v>0</v>
      </c>
      <c r="BW1132" s="3">
        <f t="shared" si="449"/>
        <v>0</v>
      </c>
      <c r="BX1132" s="3">
        <f t="shared" si="439"/>
        <v>0</v>
      </c>
      <c r="BY1132" s="3">
        <f t="shared" si="450"/>
        <v>2928313.392</v>
      </c>
    </row>
    <row r="1133" spans="1:77" x14ac:dyDescent="0.25">
      <c r="A1133">
        <v>49903</v>
      </c>
      <c r="B1133" t="s">
        <v>1180</v>
      </c>
      <c r="C1133" s="37">
        <v>42779.493055555555</v>
      </c>
      <c r="D1133" s="5" t="s">
        <v>75</v>
      </c>
      <c r="E1133" s="2">
        <v>649.67600000000004</v>
      </c>
      <c r="F1133" s="2">
        <v>76.218000000000004</v>
      </c>
      <c r="G1133" s="2">
        <v>13.75</v>
      </c>
      <c r="H1133" s="2">
        <v>0</v>
      </c>
      <c r="I1133" s="2">
        <v>0</v>
      </c>
      <c r="J1133" s="2">
        <v>0</v>
      </c>
      <c r="K1133" s="2">
        <v>0</v>
      </c>
      <c r="L1133" s="2">
        <v>45</v>
      </c>
      <c r="M1133" s="2">
        <v>34.36</v>
      </c>
      <c r="N1133" s="2">
        <v>400</v>
      </c>
      <c r="O1133" s="2">
        <v>0</v>
      </c>
      <c r="P1133" s="2">
        <v>72.5</v>
      </c>
      <c r="Q1133" s="2">
        <v>0</v>
      </c>
      <c r="R1133" s="3">
        <v>56225</v>
      </c>
      <c r="S1133" s="3">
        <v>0</v>
      </c>
      <c r="T1133" s="3">
        <v>-2429</v>
      </c>
      <c r="U1133" s="3">
        <v>-94</v>
      </c>
      <c r="V1133" s="3">
        <v>0</v>
      </c>
      <c r="W1133" s="3">
        <v>63306</v>
      </c>
      <c r="X1133" s="3">
        <v>48408</v>
      </c>
      <c r="Y1133" s="4">
        <v>1</v>
      </c>
      <c r="Z1133" s="4">
        <v>1.07</v>
      </c>
      <c r="AA1133" s="5" t="s">
        <v>75</v>
      </c>
      <c r="AB1133" s="3">
        <v>0</v>
      </c>
      <c r="AC1133" s="3">
        <v>2008892</v>
      </c>
      <c r="AD1133" s="2">
        <v>775.16566879999903</v>
      </c>
      <c r="AE1133" s="3">
        <v>46661312</v>
      </c>
      <c r="AF1133" s="3">
        <v>2275842</v>
      </c>
      <c r="AG1133" s="3">
        <v>250342</v>
      </c>
      <c r="AH1133" s="3">
        <v>2662735</v>
      </c>
      <c r="AI1133" s="4">
        <v>1.17</v>
      </c>
      <c r="AJ1133" s="3">
        <v>216115385</v>
      </c>
      <c r="AK1133" s="3">
        <v>276448</v>
      </c>
      <c r="AL1133" s="3">
        <v>0</v>
      </c>
      <c r="AM1133" s="3">
        <v>0</v>
      </c>
      <c r="AN1133" s="3">
        <v>0</v>
      </c>
      <c r="AO1133" s="3">
        <v>0</v>
      </c>
      <c r="AP1133" s="3">
        <v>0</v>
      </c>
      <c r="AQ1133" s="3">
        <v>5140</v>
      </c>
      <c r="AR1133" s="3">
        <v>5395</v>
      </c>
      <c r="AS1133" s="3">
        <v>6080522</v>
      </c>
      <c r="AT1133" s="2">
        <v>1132.797</v>
      </c>
      <c r="AV1133" s="5" t="s">
        <v>1433</v>
      </c>
      <c r="BA1133" s="3">
        <f t="shared" si="440"/>
        <v>6677</v>
      </c>
      <c r="BB1133" s="3">
        <f t="shared" si="426"/>
        <v>5140</v>
      </c>
      <c r="BC1133" s="3">
        <f t="shared" si="427"/>
        <v>5395</v>
      </c>
      <c r="BD1133" s="3">
        <f t="shared" si="428"/>
        <v>6677</v>
      </c>
      <c r="BE1133" s="3">
        <f t="shared" si="429"/>
        <v>6080518.4693999998</v>
      </c>
      <c r="BF1133" s="3">
        <f t="shared" si="441"/>
        <v>5963416.4693999998</v>
      </c>
      <c r="BG1133" s="2">
        <f t="shared" si="430"/>
        <v>1132.7788106354603</v>
      </c>
      <c r="BH1133" s="6">
        <f t="shared" si="431"/>
        <v>1.4999999999999999E-2</v>
      </c>
      <c r="BI1133" s="3">
        <f t="shared" si="442"/>
        <v>2659221.6020579669</v>
      </c>
      <c r="BJ1133" s="3">
        <f t="shared" si="432"/>
        <v>582248308.66662657</v>
      </c>
      <c r="BK1133" s="3">
        <f t="shared" si="443"/>
        <v>0</v>
      </c>
      <c r="BL1133" s="3">
        <f t="shared" si="444"/>
        <v>0</v>
      </c>
      <c r="BM1133" s="3">
        <f t="shared" si="433"/>
        <v>0</v>
      </c>
      <c r="BN1133" s="3">
        <f t="shared" si="434"/>
        <v>0</v>
      </c>
      <c r="BO1133" s="3">
        <f t="shared" si="445"/>
        <v>0</v>
      </c>
      <c r="BP1133" s="3">
        <f t="shared" si="446"/>
        <v>0</v>
      </c>
      <c r="BQ1133" s="3">
        <f t="shared" si="435"/>
        <v>361922829.99802959</v>
      </c>
      <c r="BR1133" s="3">
        <f t="shared" si="447"/>
        <v>0</v>
      </c>
      <c r="BS1133" s="3">
        <f t="shared" si="448"/>
        <v>0</v>
      </c>
      <c r="BT1133" s="3">
        <f t="shared" si="436"/>
        <v>0</v>
      </c>
      <c r="BU1133" s="3">
        <f t="shared" si="437"/>
        <v>0</v>
      </c>
      <c r="BV1133" s="3">
        <f t="shared" si="438"/>
        <v>0</v>
      </c>
      <c r="BW1133" s="3">
        <f t="shared" si="449"/>
        <v>0</v>
      </c>
      <c r="BX1133" s="3">
        <f t="shared" si="439"/>
        <v>0</v>
      </c>
      <c r="BY1133" s="3">
        <f t="shared" si="450"/>
        <v>3919364.6193999997</v>
      </c>
    </row>
    <row r="1134" spans="1:77" x14ac:dyDescent="0.25">
      <c r="A1134">
        <v>108916</v>
      </c>
      <c r="B1134" t="s">
        <v>1180</v>
      </c>
      <c r="C1134" s="37">
        <v>42779.493055555555</v>
      </c>
      <c r="D1134" s="5" t="s">
        <v>75</v>
      </c>
      <c r="E1134" s="2">
        <v>3977.49</v>
      </c>
      <c r="F1134" s="2">
        <v>251.71199999999999</v>
      </c>
      <c r="G1134" s="2">
        <v>48.387</v>
      </c>
      <c r="H1134" s="2">
        <v>0</v>
      </c>
      <c r="I1134" s="2">
        <v>0</v>
      </c>
      <c r="J1134" s="2">
        <v>0</v>
      </c>
      <c r="K1134" s="2">
        <v>0</v>
      </c>
      <c r="L1134" s="2">
        <v>249.49700000000001</v>
      </c>
      <c r="M1134" s="2">
        <v>215.393</v>
      </c>
      <c r="N1134" s="2">
        <v>4264.7790000000005</v>
      </c>
      <c r="O1134" s="2">
        <v>0.97699999999999998</v>
      </c>
      <c r="P1134" s="2">
        <v>2315.16</v>
      </c>
      <c r="Q1134" s="2">
        <v>0</v>
      </c>
      <c r="R1134" s="3">
        <v>344934</v>
      </c>
      <c r="S1134" s="3">
        <v>0</v>
      </c>
      <c r="T1134" s="3">
        <v>-5512</v>
      </c>
      <c r="U1134" s="3">
        <v>-213</v>
      </c>
      <c r="V1134" s="3">
        <v>0</v>
      </c>
      <c r="W1134" s="3">
        <v>312035</v>
      </c>
      <c r="X1134" s="3">
        <v>1291165</v>
      </c>
      <c r="Y1134" s="4">
        <v>0.95009999999999994</v>
      </c>
      <c r="Z1134" s="4">
        <v>1.1599999999999999</v>
      </c>
      <c r="AA1134" s="5" t="s">
        <v>75</v>
      </c>
      <c r="AB1134" s="3">
        <v>58399</v>
      </c>
      <c r="AC1134" s="3">
        <v>5147473</v>
      </c>
      <c r="AD1134" s="2">
        <v>2119.042234</v>
      </c>
      <c r="AE1134" s="3">
        <v>54383922</v>
      </c>
      <c r="AF1134" s="3">
        <v>4993870</v>
      </c>
      <c r="AG1134" s="3">
        <v>840459</v>
      </c>
      <c r="AH1134" s="3">
        <v>6149698</v>
      </c>
      <c r="AI1134" s="4">
        <v>1.17</v>
      </c>
      <c r="AJ1134" s="3">
        <v>490441340</v>
      </c>
      <c r="AK1134" s="3">
        <v>1638329</v>
      </c>
      <c r="AL1134" s="3">
        <v>0</v>
      </c>
      <c r="AM1134" s="3">
        <v>0</v>
      </c>
      <c r="AN1134" s="3">
        <v>0</v>
      </c>
      <c r="AO1134" s="3">
        <v>0</v>
      </c>
      <c r="AP1134" s="3">
        <v>0</v>
      </c>
      <c r="AQ1134" s="3">
        <v>4884</v>
      </c>
      <c r="AR1134" s="3">
        <v>5438</v>
      </c>
      <c r="AS1134" s="3">
        <v>32618174</v>
      </c>
      <c r="AT1134" s="2">
        <v>6212.1610000000001</v>
      </c>
      <c r="AV1134" s="5" t="s">
        <v>1620</v>
      </c>
      <c r="BA1134" s="3">
        <f t="shared" si="440"/>
        <v>5577</v>
      </c>
      <c r="BB1134" s="3">
        <f t="shared" si="426"/>
        <v>4884</v>
      </c>
      <c r="BC1134" s="3">
        <f t="shared" si="427"/>
        <v>5438</v>
      </c>
      <c r="BD1134" s="3">
        <f t="shared" si="428"/>
        <v>5577</v>
      </c>
      <c r="BE1134" s="3">
        <f t="shared" si="429"/>
        <v>32618173.997860003</v>
      </c>
      <c r="BF1134" s="3">
        <f t="shared" si="441"/>
        <v>31966716.997860003</v>
      </c>
      <c r="BG1134" s="2">
        <f t="shared" si="430"/>
        <v>6211.7938838634655</v>
      </c>
      <c r="BH1134" s="6">
        <f t="shared" si="431"/>
        <v>1.4999999999999999E-2</v>
      </c>
      <c r="BI1134" s="3">
        <f t="shared" si="442"/>
        <v>13622246.42927484</v>
      </c>
      <c r="BJ1134" s="3">
        <f t="shared" si="432"/>
        <v>3192862056.3058214</v>
      </c>
      <c r="BK1134" s="3">
        <f t="shared" si="443"/>
        <v>0</v>
      </c>
      <c r="BL1134" s="3">
        <f t="shared" si="444"/>
        <v>0</v>
      </c>
      <c r="BM1134" s="3">
        <f t="shared" si="433"/>
        <v>0</v>
      </c>
      <c r="BN1134" s="3">
        <f t="shared" si="434"/>
        <v>0</v>
      </c>
      <c r="BO1134" s="3">
        <f t="shared" si="445"/>
        <v>0</v>
      </c>
      <c r="BP1134" s="3">
        <f t="shared" si="446"/>
        <v>0</v>
      </c>
      <c r="BQ1134" s="3">
        <f t="shared" si="435"/>
        <v>1984668145.8943772</v>
      </c>
      <c r="BR1134" s="3">
        <f t="shared" si="447"/>
        <v>0</v>
      </c>
      <c r="BS1134" s="3">
        <f t="shared" si="448"/>
        <v>0</v>
      </c>
      <c r="BT1134" s="3">
        <f t="shared" si="436"/>
        <v>0</v>
      </c>
      <c r="BU1134" s="3">
        <f t="shared" si="437"/>
        <v>0</v>
      </c>
      <c r="BV1134" s="3">
        <f t="shared" si="438"/>
        <v>0</v>
      </c>
      <c r="BW1134" s="3">
        <f t="shared" si="449"/>
        <v>0</v>
      </c>
      <c r="BX1134" s="3">
        <f t="shared" si="439"/>
        <v>0</v>
      </c>
      <c r="BY1134" s="3">
        <f t="shared" si="450"/>
        <v>27958490.826520003</v>
      </c>
    </row>
    <row r="1135" spans="1:77" x14ac:dyDescent="0.25">
      <c r="A1135">
        <v>91908</v>
      </c>
      <c r="B1135" t="s">
        <v>1181</v>
      </c>
      <c r="C1135" s="37">
        <v>42779.493055555555</v>
      </c>
      <c r="D1135" s="5" t="s">
        <v>75</v>
      </c>
      <c r="E1135" s="2">
        <v>1329.6</v>
      </c>
      <c r="F1135" s="2">
        <v>77.650000000000006</v>
      </c>
      <c r="G1135" s="2">
        <v>38</v>
      </c>
      <c r="H1135" s="2">
        <v>0</v>
      </c>
      <c r="I1135" s="2">
        <v>0</v>
      </c>
      <c r="J1135" s="2">
        <v>0</v>
      </c>
      <c r="K1135" s="2">
        <v>0</v>
      </c>
      <c r="L1135" s="2">
        <v>115</v>
      </c>
      <c r="M1135" s="2">
        <v>73</v>
      </c>
      <c r="N1135" s="2">
        <v>430</v>
      </c>
      <c r="O1135" s="2">
        <v>0</v>
      </c>
      <c r="P1135" s="2">
        <v>32</v>
      </c>
      <c r="Q1135" s="2">
        <v>0</v>
      </c>
      <c r="R1135" s="3">
        <v>125125</v>
      </c>
      <c r="S1135" s="3">
        <v>0</v>
      </c>
      <c r="T1135" s="3">
        <v>-5805</v>
      </c>
      <c r="U1135" s="3">
        <v>-225</v>
      </c>
      <c r="V1135" s="3">
        <v>0</v>
      </c>
      <c r="W1135" s="3">
        <v>69458</v>
      </c>
      <c r="X1135" s="3">
        <v>18848</v>
      </c>
      <c r="Y1135" s="4">
        <v>1</v>
      </c>
      <c r="Z1135" s="4">
        <v>1.07</v>
      </c>
      <c r="AA1135" s="5" t="s">
        <v>75</v>
      </c>
      <c r="AB1135" s="3">
        <v>22544</v>
      </c>
      <c r="AC1135" s="3">
        <v>2643737</v>
      </c>
      <c r="AD1135" s="2">
        <v>1096.2383583999999</v>
      </c>
      <c r="AE1135" s="3">
        <v>76603510</v>
      </c>
      <c r="AF1135" s="3">
        <v>5465429</v>
      </c>
      <c r="AG1135" s="3">
        <v>327926</v>
      </c>
      <c r="AH1135" s="3">
        <v>6121281</v>
      </c>
      <c r="AI1135" s="4">
        <v>1.1200000000000001</v>
      </c>
      <c r="AJ1135" s="3">
        <v>516523661</v>
      </c>
      <c r="AK1135" s="3">
        <v>554230</v>
      </c>
      <c r="AL1135" s="3">
        <v>0</v>
      </c>
      <c r="AM1135" s="3">
        <v>0</v>
      </c>
      <c r="AN1135" s="3">
        <v>0</v>
      </c>
      <c r="AO1135" s="3">
        <v>0</v>
      </c>
      <c r="AP1135" s="3">
        <v>0</v>
      </c>
      <c r="AQ1135" s="3">
        <v>5140</v>
      </c>
      <c r="AR1135" s="3">
        <v>5395</v>
      </c>
      <c r="AS1135" s="3">
        <v>10214865</v>
      </c>
      <c r="AT1135" s="2">
        <v>1904.5450000000001</v>
      </c>
      <c r="AV1135" s="5" t="s">
        <v>1422</v>
      </c>
      <c r="BA1135" s="3">
        <f t="shared" si="440"/>
        <v>5890</v>
      </c>
      <c r="BB1135" s="3">
        <f t="shared" si="426"/>
        <v>5140</v>
      </c>
      <c r="BC1135" s="3">
        <f t="shared" si="427"/>
        <v>5395</v>
      </c>
      <c r="BD1135" s="3">
        <f t="shared" si="428"/>
        <v>5890</v>
      </c>
      <c r="BE1135" s="3">
        <f t="shared" si="429"/>
        <v>10214864.4</v>
      </c>
      <c r="BF1135" s="3">
        <f t="shared" si="441"/>
        <v>10026086.4</v>
      </c>
      <c r="BG1135" s="2">
        <f t="shared" si="430"/>
        <v>1904.5019387457044</v>
      </c>
      <c r="BH1135" s="6">
        <f t="shared" si="431"/>
        <v>1.4999999999999999E-2</v>
      </c>
      <c r="BI1135" s="3">
        <f t="shared" si="442"/>
        <v>4077917.1008844012</v>
      </c>
      <c r="BJ1135" s="3">
        <f t="shared" si="432"/>
        <v>978913996.51529205</v>
      </c>
      <c r="BK1135" s="3">
        <f t="shared" si="443"/>
        <v>0</v>
      </c>
      <c r="BL1135" s="3">
        <f t="shared" si="444"/>
        <v>0</v>
      </c>
      <c r="BM1135" s="3">
        <f t="shared" si="433"/>
        <v>0</v>
      </c>
      <c r="BN1135" s="3">
        <f t="shared" si="434"/>
        <v>0</v>
      </c>
      <c r="BO1135" s="3">
        <f t="shared" si="445"/>
        <v>0</v>
      </c>
      <c r="BP1135" s="3">
        <f t="shared" si="446"/>
        <v>0</v>
      </c>
      <c r="BQ1135" s="3">
        <f t="shared" si="435"/>
        <v>608488369.42925251</v>
      </c>
      <c r="BR1135" s="3">
        <f t="shared" si="447"/>
        <v>0</v>
      </c>
      <c r="BS1135" s="3">
        <f t="shared" si="448"/>
        <v>0</v>
      </c>
      <c r="BT1135" s="3">
        <f t="shared" si="436"/>
        <v>0</v>
      </c>
      <c r="BU1135" s="3">
        <f t="shared" si="437"/>
        <v>0</v>
      </c>
      <c r="BV1135" s="3">
        <f t="shared" si="438"/>
        <v>0</v>
      </c>
      <c r="BW1135" s="3">
        <f t="shared" si="449"/>
        <v>0</v>
      </c>
      <c r="BX1135" s="3">
        <f t="shared" si="439"/>
        <v>0</v>
      </c>
      <c r="BY1135" s="3">
        <f t="shared" si="450"/>
        <v>5049627.79</v>
      </c>
    </row>
    <row r="1136" spans="1:77" x14ac:dyDescent="0.25">
      <c r="A1136">
        <v>234906</v>
      </c>
      <c r="B1136" t="s">
        <v>1182</v>
      </c>
      <c r="C1136" s="37">
        <v>42779.493055555555</v>
      </c>
      <c r="D1136" s="5" t="s">
        <v>75</v>
      </c>
      <c r="E1136" s="2">
        <v>1924.4780000000001</v>
      </c>
      <c r="F1136" s="2">
        <v>224.77199999999999</v>
      </c>
      <c r="G1136" s="2">
        <v>34.274999999999999</v>
      </c>
      <c r="H1136" s="2">
        <v>0</v>
      </c>
      <c r="I1136" s="2">
        <v>0</v>
      </c>
      <c r="J1136" s="2">
        <v>0</v>
      </c>
      <c r="K1136" s="2">
        <v>0</v>
      </c>
      <c r="L1136" s="2">
        <v>225.95</v>
      </c>
      <c r="M1136" s="2">
        <v>111.116</v>
      </c>
      <c r="N1136" s="2">
        <v>1373.61</v>
      </c>
      <c r="O1136" s="2">
        <v>0</v>
      </c>
      <c r="P1136" s="2">
        <v>117.21</v>
      </c>
      <c r="Q1136" s="2">
        <v>0</v>
      </c>
      <c r="R1136" s="3">
        <v>197758</v>
      </c>
      <c r="S1136" s="3">
        <v>0</v>
      </c>
      <c r="T1136" s="3">
        <v>-6368</v>
      </c>
      <c r="U1136" s="3">
        <v>-247</v>
      </c>
      <c r="V1136" s="3">
        <v>0</v>
      </c>
      <c r="W1136" s="3">
        <v>315726</v>
      </c>
      <c r="X1136" s="3">
        <v>66716</v>
      </c>
      <c r="Y1136" s="4">
        <v>1</v>
      </c>
      <c r="Z1136" s="4">
        <v>1.04</v>
      </c>
      <c r="AA1136" s="5" t="s">
        <v>75</v>
      </c>
      <c r="AB1136" s="3">
        <v>1215730</v>
      </c>
      <c r="AC1136" s="3">
        <v>4852342</v>
      </c>
      <c r="AD1136" s="2">
        <v>2039.5326802</v>
      </c>
      <c r="AE1136" s="3">
        <v>301238215</v>
      </c>
      <c r="AF1136" s="3">
        <v>5899894</v>
      </c>
      <c r="AG1136" s="3">
        <v>648988</v>
      </c>
      <c r="AH1136" s="3">
        <v>6902876</v>
      </c>
      <c r="AI1136" s="4">
        <v>1.17</v>
      </c>
      <c r="AJ1136" s="3">
        <v>566621131</v>
      </c>
      <c r="AK1136" s="3">
        <v>871223</v>
      </c>
      <c r="AL1136" s="3">
        <v>0</v>
      </c>
      <c r="AM1136" s="3">
        <v>0</v>
      </c>
      <c r="AN1136" s="3">
        <v>0</v>
      </c>
      <c r="AO1136" s="3">
        <v>0</v>
      </c>
      <c r="AP1136" s="3">
        <v>0</v>
      </c>
      <c r="AQ1136" s="3">
        <v>5140</v>
      </c>
      <c r="AR1136" s="3">
        <v>5286</v>
      </c>
      <c r="AS1136" s="3">
        <v>16397579</v>
      </c>
      <c r="AT1136" s="2">
        <v>3048.8829999999998</v>
      </c>
      <c r="AV1136" s="5" t="s">
        <v>1365</v>
      </c>
      <c r="BA1136" s="3">
        <f t="shared" si="440"/>
        <v>5692</v>
      </c>
      <c r="BB1136" s="3">
        <f t="shared" si="426"/>
        <v>5140</v>
      </c>
      <c r="BC1136" s="3">
        <f t="shared" si="427"/>
        <v>5286</v>
      </c>
      <c r="BD1136" s="3">
        <f t="shared" si="428"/>
        <v>5692</v>
      </c>
      <c r="BE1136" s="3">
        <f t="shared" si="429"/>
        <v>16397577.848639997</v>
      </c>
      <c r="BF1136" s="3">
        <f t="shared" si="441"/>
        <v>15890461.848639997</v>
      </c>
      <c r="BG1136" s="2">
        <f t="shared" si="430"/>
        <v>3048.8353207047285</v>
      </c>
      <c r="BH1136" s="6">
        <f t="shared" si="431"/>
        <v>1.4999999999999999E-2</v>
      </c>
      <c r="BI1136" s="3">
        <f t="shared" si="442"/>
        <v>8199753.1220228095</v>
      </c>
      <c r="BJ1136" s="3">
        <f t="shared" si="432"/>
        <v>1567101354.8422303</v>
      </c>
      <c r="BK1136" s="3">
        <f t="shared" si="443"/>
        <v>0</v>
      </c>
      <c r="BL1136" s="3">
        <f t="shared" si="444"/>
        <v>0</v>
      </c>
      <c r="BM1136" s="3">
        <f t="shared" si="433"/>
        <v>0</v>
      </c>
      <c r="BN1136" s="3">
        <f t="shared" si="434"/>
        <v>0</v>
      </c>
      <c r="BO1136" s="3">
        <f t="shared" si="445"/>
        <v>0</v>
      </c>
      <c r="BP1136" s="3">
        <f t="shared" si="446"/>
        <v>0</v>
      </c>
      <c r="BQ1136" s="3">
        <f t="shared" si="435"/>
        <v>974102884.96516073</v>
      </c>
      <c r="BR1136" s="3">
        <f t="shared" si="447"/>
        <v>0</v>
      </c>
      <c r="BS1136" s="3">
        <f t="shared" si="448"/>
        <v>0</v>
      </c>
      <c r="BT1136" s="3">
        <f t="shared" si="436"/>
        <v>0</v>
      </c>
      <c r="BU1136" s="3">
        <f t="shared" si="437"/>
        <v>0</v>
      </c>
      <c r="BV1136" s="3">
        <f t="shared" si="438"/>
        <v>0</v>
      </c>
      <c r="BW1136" s="3">
        <f t="shared" si="449"/>
        <v>0</v>
      </c>
      <c r="BX1136" s="3">
        <f t="shared" si="439"/>
        <v>0</v>
      </c>
      <c r="BY1136" s="3">
        <f t="shared" si="450"/>
        <v>10731366.538639996</v>
      </c>
    </row>
    <row r="1137" spans="1:77" x14ac:dyDescent="0.25">
      <c r="A1137">
        <v>158906</v>
      </c>
      <c r="B1137" t="s">
        <v>1183</v>
      </c>
      <c r="C1137" s="37">
        <v>42776.52847222222</v>
      </c>
      <c r="D1137" s="5" t="s">
        <v>75</v>
      </c>
      <c r="E1137" s="2">
        <v>796.6</v>
      </c>
      <c r="F1137" s="2">
        <v>34</v>
      </c>
      <c r="G1137" s="2">
        <v>48</v>
      </c>
      <c r="H1137" s="2">
        <v>0</v>
      </c>
      <c r="I1137" s="2">
        <v>0</v>
      </c>
      <c r="J1137" s="2">
        <v>0</v>
      </c>
      <c r="K1137" s="2">
        <v>0</v>
      </c>
      <c r="L1137" s="2">
        <v>83</v>
      </c>
      <c r="M1137" s="2">
        <v>44.5</v>
      </c>
      <c r="N1137" s="2">
        <v>555</v>
      </c>
      <c r="O1137" s="2">
        <v>0</v>
      </c>
      <c r="P1137" s="2">
        <v>12</v>
      </c>
      <c r="Q1137" s="2">
        <v>0</v>
      </c>
      <c r="R1137" s="3">
        <v>79750</v>
      </c>
      <c r="S1137" s="3">
        <v>0</v>
      </c>
      <c r="T1137" s="3">
        <v>-8017</v>
      </c>
      <c r="U1137" s="3">
        <v>-310</v>
      </c>
      <c r="V1137" s="3">
        <v>0</v>
      </c>
      <c r="W1137" s="3">
        <v>113679</v>
      </c>
      <c r="X1137" s="3">
        <v>8383</v>
      </c>
      <c r="Y1137" s="4">
        <v>0.95399999999999996</v>
      </c>
      <c r="Z1137" s="4">
        <v>1.1100000000000001</v>
      </c>
      <c r="AA1137" s="5" t="s">
        <v>76</v>
      </c>
      <c r="AB1137" s="3">
        <v>464092</v>
      </c>
      <c r="AC1137" s="3">
        <v>3817531</v>
      </c>
      <c r="AD1137" s="2">
        <v>1555.5908431</v>
      </c>
      <c r="AE1137" s="3">
        <v>219908681</v>
      </c>
      <c r="AF1137" s="3">
        <v>7110318</v>
      </c>
      <c r="AG1137" s="3">
        <v>0</v>
      </c>
      <c r="AH1137" s="3">
        <v>7557508</v>
      </c>
      <c r="AI1137" s="4">
        <v>1.014</v>
      </c>
      <c r="AJ1137" s="3">
        <v>713412955</v>
      </c>
      <c r="AK1137" s="3">
        <v>370410</v>
      </c>
      <c r="AL1137" s="3">
        <v>0</v>
      </c>
      <c r="AM1137" s="3">
        <v>0</v>
      </c>
      <c r="AN1137" s="3">
        <v>0</v>
      </c>
      <c r="AO1137" s="3">
        <v>0</v>
      </c>
      <c r="AP1137" s="3">
        <v>0</v>
      </c>
      <c r="AQ1137" s="3">
        <v>4904</v>
      </c>
      <c r="AR1137" s="3">
        <v>5287</v>
      </c>
      <c r="AS1137" s="3">
        <v>7960450</v>
      </c>
      <c r="AT1137" s="2">
        <v>1528.154</v>
      </c>
      <c r="AU1137" s="2">
        <v>1528.154</v>
      </c>
      <c r="AV1137" s="5" t="s">
        <v>1764</v>
      </c>
      <c r="AW1137" s="3">
        <v>0</v>
      </c>
      <c r="AX1137" s="3">
        <v>0</v>
      </c>
      <c r="AY1137" s="3">
        <v>0</v>
      </c>
      <c r="AZ1137" s="3">
        <v>0</v>
      </c>
      <c r="BA1137" s="3">
        <f t="shared" si="440"/>
        <v>6986</v>
      </c>
      <c r="BB1137" s="3">
        <f t="shared" si="426"/>
        <v>4904</v>
      </c>
      <c r="BC1137" s="3">
        <f t="shared" si="427"/>
        <v>5287</v>
      </c>
      <c r="BD1137" s="3">
        <f t="shared" si="428"/>
        <v>6986</v>
      </c>
      <c r="BE1137" s="3">
        <f t="shared" si="429"/>
        <v>7960450.1399999997</v>
      </c>
      <c r="BF1137" s="3">
        <f t="shared" si="441"/>
        <v>7775038.1399999997</v>
      </c>
      <c r="BG1137" s="2">
        <f t="shared" si="430"/>
        <v>1528.021841654836</v>
      </c>
      <c r="BH1137" s="6">
        <f t="shared" si="431"/>
        <v>1.4999999999999999E-2</v>
      </c>
      <c r="BI1137" s="3">
        <f t="shared" si="442"/>
        <v>3835331.818776655</v>
      </c>
      <c r="BJ1137" s="3">
        <f t="shared" si="432"/>
        <v>785403226.61058569</v>
      </c>
      <c r="BK1137" s="3">
        <f t="shared" si="443"/>
        <v>0</v>
      </c>
      <c r="BL1137" s="3">
        <f t="shared" si="444"/>
        <v>0</v>
      </c>
      <c r="BM1137" s="3">
        <f t="shared" si="433"/>
        <v>0</v>
      </c>
      <c r="BN1137" s="3">
        <f t="shared" si="434"/>
        <v>0</v>
      </c>
      <c r="BO1137" s="3">
        <f t="shared" si="445"/>
        <v>0</v>
      </c>
      <c r="BP1137" s="3">
        <f t="shared" si="446"/>
        <v>0</v>
      </c>
      <c r="BQ1137" s="3">
        <f t="shared" si="435"/>
        <v>488202978.40872008</v>
      </c>
      <c r="BR1137" s="3">
        <f t="shared" si="447"/>
        <v>225209976.59127992</v>
      </c>
      <c r="BS1137" s="3">
        <f t="shared" si="448"/>
        <v>0</v>
      </c>
      <c r="BT1137" s="3">
        <f t="shared" si="436"/>
        <v>0</v>
      </c>
      <c r="BU1137" s="3">
        <f t="shared" si="437"/>
        <v>0</v>
      </c>
      <c r="BV1137" s="3">
        <f t="shared" si="438"/>
        <v>0</v>
      </c>
      <c r="BW1137" s="3">
        <f t="shared" si="449"/>
        <v>0</v>
      </c>
      <c r="BX1137" s="3">
        <f t="shared" si="439"/>
        <v>0</v>
      </c>
      <c r="BY1137" s="3">
        <f t="shared" si="450"/>
        <v>1154490.5493000001</v>
      </c>
    </row>
    <row r="1138" spans="1:77" x14ac:dyDescent="0.25">
      <c r="A1138">
        <v>108808</v>
      </c>
      <c r="B1138" t="s">
        <v>1184</v>
      </c>
      <c r="C1138" s="37">
        <v>42776.52847222222</v>
      </c>
      <c r="D1138" s="5" t="s">
        <v>76</v>
      </c>
      <c r="E1138" s="2">
        <v>2596.2689999999998</v>
      </c>
      <c r="F1138" s="2">
        <v>104.486</v>
      </c>
      <c r="G1138" s="2">
        <v>0.66700000000000004</v>
      </c>
      <c r="H1138" s="2">
        <v>0</v>
      </c>
      <c r="I1138" s="2">
        <v>0</v>
      </c>
      <c r="J1138" s="2">
        <v>0</v>
      </c>
      <c r="K1138" s="2">
        <v>0</v>
      </c>
      <c r="L1138" s="2">
        <v>72.144999999999996</v>
      </c>
      <c r="M1138" s="2">
        <v>0</v>
      </c>
      <c r="N1138" s="2">
        <v>2114</v>
      </c>
      <c r="O1138" s="2">
        <v>0</v>
      </c>
      <c r="P1138" s="2">
        <v>931.76499999999999</v>
      </c>
      <c r="Q1138" s="2">
        <v>0</v>
      </c>
      <c r="R1138" s="3">
        <v>87821</v>
      </c>
      <c r="S1138" s="3">
        <v>0</v>
      </c>
      <c r="T1138" s="3">
        <v>0</v>
      </c>
      <c r="U1138" s="3">
        <v>0</v>
      </c>
      <c r="V1138" s="3">
        <v>112500</v>
      </c>
      <c r="W1138" s="3">
        <v>0</v>
      </c>
      <c r="X1138" s="3">
        <v>602386</v>
      </c>
      <c r="Y1138" s="4">
        <v>0</v>
      </c>
      <c r="Z1138" s="4">
        <v>1</v>
      </c>
      <c r="AA1138" s="5" t="s">
        <v>75</v>
      </c>
      <c r="AB1138" s="3">
        <v>0</v>
      </c>
      <c r="AC1138" s="3">
        <v>0</v>
      </c>
      <c r="AD1138" s="2">
        <v>0</v>
      </c>
      <c r="AE1138" s="3">
        <v>0</v>
      </c>
      <c r="AF1138" s="3">
        <v>0</v>
      </c>
      <c r="AG1138" s="3">
        <v>0</v>
      </c>
      <c r="AH1138" s="3">
        <v>0</v>
      </c>
      <c r="AI1138" s="4">
        <v>0</v>
      </c>
      <c r="AJ1138" s="3">
        <v>0</v>
      </c>
      <c r="AK1138" s="3">
        <v>873710</v>
      </c>
      <c r="AL1138" s="3">
        <v>0</v>
      </c>
      <c r="AM1138" s="3">
        <v>0</v>
      </c>
      <c r="AN1138" s="3">
        <v>0</v>
      </c>
      <c r="AO1138" s="3">
        <v>0</v>
      </c>
      <c r="AP1138" s="3">
        <v>0</v>
      </c>
      <c r="AQ1138" s="3">
        <v>5050</v>
      </c>
      <c r="AR1138" s="3">
        <v>5334</v>
      </c>
      <c r="AS1138" s="3">
        <v>21630897</v>
      </c>
      <c r="AT1138" s="2">
        <v>4130.8209999999999</v>
      </c>
      <c r="AV1138" s="5" t="s">
        <v>2031</v>
      </c>
      <c r="AX1138" s="3">
        <v>0</v>
      </c>
      <c r="AZ1138" s="3">
        <v>0</v>
      </c>
      <c r="BA1138" s="3">
        <f t="shared" si="440"/>
        <v>6465</v>
      </c>
      <c r="BB1138" s="3">
        <f t="shared" si="426"/>
        <v>5050</v>
      </c>
      <c r="BC1138" s="3">
        <f t="shared" si="427"/>
        <v>5335</v>
      </c>
      <c r="BD1138" s="3">
        <f t="shared" si="428"/>
        <v>6465</v>
      </c>
      <c r="BE1138" s="3">
        <f t="shared" si="429"/>
        <v>21630897.041750003</v>
      </c>
      <c r="BF1138" s="3">
        <f t="shared" si="441"/>
        <v>21430576.041750003</v>
      </c>
      <c r="BG1138" s="2">
        <f t="shared" si="430"/>
        <v>4130.3280632025344</v>
      </c>
      <c r="BH1138" s="6">
        <f t="shared" si="431"/>
        <v>1.4999999999999999E-2</v>
      </c>
      <c r="BI1138" s="3">
        <f t="shared" si="442"/>
        <v>0</v>
      </c>
      <c r="BJ1138" s="3">
        <f t="shared" si="432"/>
        <v>2122988624.4861026</v>
      </c>
      <c r="BK1138" s="3">
        <f t="shared" si="443"/>
        <v>0</v>
      </c>
      <c r="BL1138" s="3">
        <f t="shared" si="444"/>
        <v>0</v>
      </c>
      <c r="BM1138" s="3">
        <f t="shared" si="433"/>
        <v>0</v>
      </c>
      <c r="BN1138" s="3">
        <f t="shared" si="434"/>
        <v>0</v>
      </c>
      <c r="BO1138" s="3">
        <f t="shared" si="445"/>
        <v>0</v>
      </c>
      <c r="BP1138" s="3">
        <f t="shared" si="446"/>
        <v>0</v>
      </c>
      <c r="BQ1138" s="3">
        <f t="shared" si="435"/>
        <v>1319639816.1932096</v>
      </c>
      <c r="BR1138" s="3">
        <f t="shared" si="447"/>
        <v>0</v>
      </c>
      <c r="BS1138" s="3">
        <f t="shared" si="448"/>
        <v>0</v>
      </c>
      <c r="BT1138" s="3">
        <f t="shared" si="436"/>
        <v>0</v>
      </c>
      <c r="BU1138" s="3">
        <f t="shared" si="437"/>
        <v>0</v>
      </c>
      <c r="BV1138" s="3">
        <f t="shared" si="438"/>
        <v>0</v>
      </c>
      <c r="BW1138" s="3">
        <f t="shared" si="449"/>
        <v>0</v>
      </c>
      <c r="BX1138" s="3">
        <f t="shared" si="439"/>
        <v>0</v>
      </c>
      <c r="BY1138" s="3">
        <f t="shared" si="450"/>
        <v>21630897.041750003</v>
      </c>
    </row>
    <row r="1139" spans="1:77" x14ac:dyDescent="0.25">
      <c r="A1139">
        <v>180902</v>
      </c>
      <c r="B1139" t="s">
        <v>1185</v>
      </c>
      <c r="C1139" s="37">
        <v>42779.493055555555</v>
      </c>
      <c r="D1139" s="5" t="s">
        <v>75</v>
      </c>
      <c r="E1139" s="2">
        <v>274.78899999999999</v>
      </c>
      <c r="F1139" s="2">
        <v>31.055</v>
      </c>
      <c r="G1139" s="2">
        <v>1</v>
      </c>
      <c r="H1139" s="2">
        <v>0</v>
      </c>
      <c r="I1139" s="2">
        <v>0</v>
      </c>
      <c r="J1139" s="2">
        <v>0</v>
      </c>
      <c r="K1139" s="2">
        <v>0</v>
      </c>
      <c r="L1139" s="2">
        <v>37</v>
      </c>
      <c r="M1139" s="2">
        <v>13</v>
      </c>
      <c r="N1139" s="2">
        <v>130</v>
      </c>
      <c r="O1139" s="2">
        <v>0</v>
      </c>
      <c r="P1139" s="2">
        <v>3</v>
      </c>
      <c r="Q1139" s="2">
        <v>0</v>
      </c>
      <c r="R1139" s="3">
        <v>31625</v>
      </c>
      <c r="S1139" s="3">
        <v>0</v>
      </c>
      <c r="T1139" s="3">
        <v>-3013</v>
      </c>
      <c r="U1139" s="3">
        <v>-117</v>
      </c>
      <c r="V1139" s="3">
        <v>0</v>
      </c>
      <c r="W1139" s="3">
        <v>51101</v>
      </c>
      <c r="X1139" s="3">
        <v>2264</v>
      </c>
      <c r="Y1139" s="4">
        <v>0.93330000000000002</v>
      </c>
      <c r="Z1139" s="4">
        <v>1.04</v>
      </c>
      <c r="AA1139" s="5" t="s">
        <v>76</v>
      </c>
      <c r="AB1139" s="3">
        <v>212297</v>
      </c>
      <c r="AC1139" s="3">
        <v>1378967</v>
      </c>
      <c r="AD1139" s="2">
        <v>466.124686</v>
      </c>
      <c r="AE1139" s="3">
        <v>44700707</v>
      </c>
      <c r="AF1139" s="3">
        <v>2628392</v>
      </c>
      <c r="AG1139" s="3">
        <v>131518</v>
      </c>
      <c r="AH1139" s="3">
        <v>2928884</v>
      </c>
      <c r="AI1139" s="4">
        <v>1.04</v>
      </c>
      <c r="AJ1139" s="3">
        <v>268083746</v>
      </c>
      <c r="AK1139" s="3">
        <v>132579</v>
      </c>
      <c r="AL1139" s="3">
        <v>0</v>
      </c>
      <c r="AM1139" s="3">
        <v>0</v>
      </c>
      <c r="AN1139" s="3">
        <v>108000</v>
      </c>
      <c r="AO1139" s="3">
        <v>0</v>
      </c>
      <c r="AP1139" s="3">
        <v>0</v>
      </c>
      <c r="AQ1139" s="3">
        <v>4797</v>
      </c>
      <c r="AR1139" s="3">
        <v>4933</v>
      </c>
      <c r="AS1139" s="3">
        <v>2983719</v>
      </c>
      <c r="AT1139" s="2">
        <v>597.048</v>
      </c>
      <c r="AU1139" s="2">
        <v>636.88</v>
      </c>
      <c r="AV1139" s="5" t="s">
        <v>2055</v>
      </c>
      <c r="AW1139" s="3">
        <v>0</v>
      </c>
      <c r="AX1139" s="3">
        <v>14771</v>
      </c>
      <c r="AY1139" s="3">
        <v>0</v>
      </c>
      <c r="AZ1139" s="3">
        <v>640</v>
      </c>
      <c r="BA1139" s="3">
        <f t="shared" si="440"/>
        <v>7548</v>
      </c>
      <c r="BB1139" s="3">
        <f t="shared" si="426"/>
        <v>4797</v>
      </c>
      <c r="BC1139" s="3">
        <f t="shared" si="427"/>
        <v>4933</v>
      </c>
      <c r="BD1139" s="3">
        <f t="shared" si="428"/>
        <v>7548</v>
      </c>
      <c r="BE1139" s="3">
        <f t="shared" si="429"/>
        <v>2983719.1920000003</v>
      </c>
      <c r="BF1139" s="3">
        <f t="shared" si="441"/>
        <v>2904006.1920000003</v>
      </c>
      <c r="BG1139" s="2">
        <f t="shared" si="430"/>
        <v>597.03466619809899</v>
      </c>
      <c r="BH1139" s="6">
        <f t="shared" si="431"/>
        <v>1.4999999999999999E-2</v>
      </c>
      <c r="BI1139" s="3">
        <f t="shared" si="442"/>
        <v>1905587.6099380367</v>
      </c>
      <c r="BJ1139" s="3">
        <f t="shared" si="432"/>
        <v>306875818.42582285</v>
      </c>
      <c r="BK1139" s="3">
        <f t="shared" si="443"/>
        <v>0</v>
      </c>
      <c r="BL1139" s="3">
        <f t="shared" si="444"/>
        <v>0</v>
      </c>
      <c r="BM1139" s="3">
        <f t="shared" si="433"/>
        <v>0</v>
      </c>
      <c r="BN1139" s="3">
        <f t="shared" si="434"/>
        <v>0</v>
      </c>
      <c r="BO1139" s="3">
        <f t="shared" si="445"/>
        <v>0</v>
      </c>
      <c r="BP1139" s="3">
        <f t="shared" si="446"/>
        <v>0</v>
      </c>
      <c r="BQ1139" s="3">
        <f t="shared" si="435"/>
        <v>190752575.85029262</v>
      </c>
      <c r="BR1139" s="3">
        <f t="shared" si="447"/>
        <v>77331170.149707377</v>
      </c>
      <c r="BS1139" s="3">
        <f t="shared" si="448"/>
        <v>37937.551185028628</v>
      </c>
      <c r="BT1139" s="3">
        <f t="shared" si="436"/>
        <v>156.74206895034956</v>
      </c>
      <c r="BU1139" s="3">
        <f t="shared" si="437"/>
        <v>640</v>
      </c>
      <c r="BV1139" s="3">
        <f t="shared" si="438"/>
        <v>1398.9135547816479</v>
      </c>
      <c r="BW1139" s="3">
        <f t="shared" si="449"/>
        <v>35898.637630246987</v>
      </c>
      <c r="BX1139" s="3">
        <f t="shared" si="439"/>
        <v>35898.637630246987</v>
      </c>
      <c r="BY1139" s="3">
        <f t="shared" si="450"/>
        <v>481693.59058200009</v>
      </c>
    </row>
    <row r="1140" spans="1:77" x14ac:dyDescent="0.25">
      <c r="A1140">
        <v>126908</v>
      </c>
      <c r="B1140" t="s">
        <v>1186</v>
      </c>
      <c r="C1140" s="37">
        <v>42779.493055555555</v>
      </c>
      <c r="D1140" s="5" t="s">
        <v>75</v>
      </c>
      <c r="E1140" s="2">
        <v>1803.414</v>
      </c>
      <c r="F1140" s="2">
        <v>67.257999999999996</v>
      </c>
      <c r="G1140" s="2">
        <v>51</v>
      </c>
      <c r="H1140" s="2">
        <v>0</v>
      </c>
      <c r="I1140" s="2">
        <v>0</v>
      </c>
      <c r="J1140" s="2">
        <v>0</v>
      </c>
      <c r="K1140" s="2">
        <v>0</v>
      </c>
      <c r="L1140" s="2">
        <v>100</v>
      </c>
      <c r="M1140" s="2">
        <v>90</v>
      </c>
      <c r="N1140" s="2">
        <v>1405</v>
      </c>
      <c r="O1140" s="2">
        <v>0.63900000000000001</v>
      </c>
      <c r="P1140" s="2">
        <v>432</v>
      </c>
      <c r="Q1140" s="2">
        <v>0</v>
      </c>
      <c r="R1140" s="3">
        <v>137500</v>
      </c>
      <c r="S1140" s="3">
        <v>0</v>
      </c>
      <c r="T1140" s="3">
        <v>-2930</v>
      </c>
      <c r="U1140" s="3">
        <v>-114</v>
      </c>
      <c r="V1140" s="3">
        <v>0</v>
      </c>
      <c r="W1140" s="3">
        <v>205087</v>
      </c>
      <c r="X1140" s="3">
        <v>255312</v>
      </c>
      <c r="Y1140" s="4">
        <v>1</v>
      </c>
      <c r="Z1140" s="4">
        <v>1.0912999999999999</v>
      </c>
      <c r="AA1140" s="5" t="s">
        <v>75</v>
      </c>
      <c r="AB1140" s="3">
        <v>207022</v>
      </c>
      <c r="AC1140" s="3">
        <v>3432252</v>
      </c>
      <c r="AD1140" s="2">
        <v>1410.3065898</v>
      </c>
      <c r="AE1140" s="3">
        <v>59364662</v>
      </c>
      <c r="AF1140" s="3">
        <v>2396180</v>
      </c>
      <c r="AG1140" s="3">
        <v>263580</v>
      </c>
      <c r="AH1140" s="3">
        <v>2803531</v>
      </c>
      <c r="AI1140" s="4">
        <v>1.17</v>
      </c>
      <c r="AJ1140" s="3">
        <v>260666997</v>
      </c>
      <c r="AK1140" s="3">
        <v>742673</v>
      </c>
      <c r="AL1140" s="3">
        <v>0</v>
      </c>
      <c r="AM1140" s="3">
        <v>0</v>
      </c>
      <c r="AN1140" s="3">
        <v>0</v>
      </c>
      <c r="AO1140" s="3">
        <v>0</v>
      </c>
      <c r="AP1140" s="3">
        <v>0</v>
      </c>
      <c r="AQ1140" s="3">
        <v>5140</v>
      </c>
      <c r="AR1140" s="3">
        <v>5473</v>
      </c>
      <c r="AS1140" s="3">
        <v>14513567</v>
      </c>
      <c r="AT1140" s="2">
        <v>2673.70099999999</v>
      </c>
      <c r="AV1140" s="5" t="s">
        <v>1691</v>
      </c>
      <c r="BA1140" s="3">
        <f t="shared" si="440"/>
        <v>5910</v>
      </c>
      <c r="BB1140" s="3">
        <f t="shared" si="426"/>
        <v>5140</v>
      </c>
      <c r="BC1140" s="3">
        <f t="shared" si="427"/>
        <v>5473</v>
      </c>
      <c r="BD1140" s="3">
        <f t="shared" si="428"/>
        <v>5910</v>
      </c>
      <c r="BE1140" s="3">
        <f t="shared" si="429"/>
        <v>14513566.860900002</v>
      </c>
      <c r="BF1140" s="3">
        <f t="shared" si="441"/>
        <v>14173909.860900002</v>
      </c>
      <c r="BG1140" s="2">
        <f t="shared" si="430"/>
        <v>2673.6790184309766</v>
      </c>
      <c r="BH1140" s="6">
        <f t="shared" si="431"/>
        <v>1.4999999999999999E-2</v>
      </c>
      <c r="BI1140" s="3">
        <f t="shared" si="442"/>
        <v>6156713.7053413196</v>
      </c>
      <c r="BJ1140" s="3">
        <f t="shared" si="432"/>
        <v>1374271015.4735219</v>
      </c>
      <c r="BK1140" s="3">
        <f t="shared" si="443"/>
        <v>0</v>
      </c>
      <c r="BL1140" s="3">
        <f t="shared" si="444"/>
        <v>0</v>
      </c>
      <c r="BM1140" s="3">
        <f t="shared" si="433"/>
        <v>0</v>
      </c>
      <c r="BN1140" s="3">
        <f t="shared" si="434"/>
        <v>0</v>
      </c>
      <c r="BO1140" s="3">
        <f t="shared" si="445"/>
        <v>0</v>
      </c>
      <c r="BP1140" s="3">
        <f t="shared" si="446"/>
        <v>0</v>
      </c>
      <c r="BQ1140" s="3">
        <f t="shared" si="435"/>
        <v>854240446.38869703</v>
      </c>
      <c r="BR1140" s="3">
        <f t="shared" si="447"/>
        <v>0</v>
      </c>
      <c r="BS1140" s="3">
        <f t="shared" si="448"/>
        <v>0</v>
      </c>
      <c r="BT1140" s="3">
        <f t="shared" si="436"/>
        <v>0</v>
      </c>
      <c r="BU1140" s="3">
        <f t="shared" si="437"/>
        <v>0</v>
      </c>
      <c r="BV1140" s="3">
        <f t="shared" si="438"/>
        <v>0</v>
      </c>
      <c r="BW1140" s="3">
        <f t="shared" si="449"/>
        <v>0</v>
      </c>
      <c r="BX1140" s="3">
        <f t="shared" si="439"/>
        <v>0</v>
      </c>
      <c r="BY1140" s="3">
        <f t="shared" si="450"/>
        <v>11906896.890900001</v>
      </c>
    </row>
    <row r="1141" spans="1:77" x14ac:dyDescent="0.25">
      <c r="A1141">
        <v>226908</v>
      </c>
      <c r="B1141" t="s">
        <v>1187</v>
      </c>
      <c r="C1141" s="37">
        <v>42779.493055555555</v>
      </c>
      <c r="D1141" s="5" t="s">
        <v>75</v>
      </c>
      <c r="E1141" s="2">
        <v>232.93</v>
      </c>
      <c r="F1141" s="2">
        <v>37.036999999999999</v>
      </c>
      <c r="G1141" s="2">
        <v>6.2380000000000004</v>
      </c>
      <c r="H1141" s="2">
        <v>0</v>
      </c>
      <c r="I1141" s="2">
        <v>0</v>
      </c>
      <c r="J1141" s="2">
        <v>0</v>
      </c>
      <c r="K1141" s="2">
        <v>0</v>
      </c>
      <c r="L1141" s="2">
        <v>12.812999999999899</v>
      </c>
      <c r="M1141" s="2">
        <v>12.907999999999999</v>
      </c>
      <c r="N1141" s="2">
        <v>148.36099999999999</v>
      </c>
      <c r="O1141" s="2">
        <v>0</v>
      </c>
      <c r="P1141" s="2">
        <v>11.023</v>
      </c>
      <c r="Q1141" s="2">
        <v>0</v>
      </c>
      <c r="R1141" s="3">
        <v>20412</v>
      </c>
      <c r="S1141" s="3">
        <v>0</v>
      </c>
      <c r="T1141" s="3">
        <v>-1371</v>
      </c>
      <c r="U1141" s="3">
        <v>-53</v>
      </c>
      <c r="V1141" s="3">
        <v>0</v>
      </c>
      <c r="W1141" s="3">
        <v>38658</v>
      </c>
      <c r="X1141" s="3">
        <v>7872</v>
      </c>
      <c r="Y1141" s="4">
        <v>1</v>
      </c>
      <c r="Z1141" s="4">
        <v>1.05</v>
      </c>
      <c r="AA1141" s="5" t="s">
        <v>75</v>
      </c>
      <c r="AB1141" s="3">
        <v>124715</v>
      </c>
      <c r="AC1141" s="3">
        <v>545414</v>
      </c>
      <c r="AD1141" s="2">
        <v>311.9669159</v>
      </c>
      <c r="AE1141" s="3">
        <v>49444652</v>
      </c>
      <c r="AF1141" s="3">
        <v>1155332</v>
      </c>
      <c r="AG1141" s="3">
        <v>127086</v>
      </c>
      <c r="AH1141" s="3">
        <v>1351738</v>
      </c>
      <c r="AI1141" s="4">
        <v>1.17</v>
      </c>
      <c r="AJ1141" s="3">
        <v>121925944</v>
      </c>
      <c r="AK1141" s="3">
        <v>91831</v>
      </c>
      <c r="AL1141" s="3">
        <v>0</v>
      </c>
      <c r="AM1141" s="3">
        <v>0</v>
      </c>
      <c r="AN1141" s="3">
        <v>0</v>
      </c>
      <c r="AO1141" s="3">
        <v>0</v>
      </c>
      <c r="AP1141" s="3">
        <v>0</v>
      </c>
      <c r="AQ1141" s="3">
        <v>5140</v>
      </c>
      <c r="AR1141" s="3">
        <v>5322</v>
      </c>
      <c r="AS1141" s="3">
        <v>2388824</v>
      </c>
      <c r="AT1141" s="2">
        <v>445.78199999999998</v>
      </c>
      <c r="AV1141" s="5" t="s">
        <v>1929</v>
      </c>
      <c r="BA1141" s="3">
        <f t="shared" si="440"/>
        <v>7141</v>
      </c>
      <c r="BB1141" s="3">
        <f t="shared" si="426"/>
        <v>5140</v>
      </c>
      <c r="BC1141" s="3">
        <f t="shared" si="427"/>
        <v>5322</v>
      </c>
      <c r="BD1141" s="3">
        <f t="shared" si="428"/>
        <v>7141</v>
      </c>
      <c r="BE1141" s="3">
        <f t="shared" si="429"/>
        <v>2388824.0932099991</v>
      </c>
      <c r="BF1141" s="3">
        <f t="shared" si="441"/>
        <v>2331125.0932099991</v>
      </c>
      <c r="BG1141" s="2">
        <f t="shared" si="430"/>
        <v>445.77151163811277</v>
      </c>
      <c r="BH1141" s="6">
        <f t="shared" si="431"/>
        <v>1.4999999999999999E-2</v>
      </c>
      <c r="BI1141" s="3">
        <f t="shared" si="442"/>
        <v>865720.59312563785</v>
      </c>
      <c r="BJ1141" s="3">
        <f t="shared" si="432"/>
        <v>229126556.98198995</v>
      </c>
      <c r="BK1141" s="3">
        <f t="shared" si="443"/>
        <v>0</v>
      </c>
      <c r="BL1141" s="3">
        <f t="shared" si="444"/>
        <v>0</v>
      </c>
      <c r="BM1141" s="3">
        <f t="shared" si="433"/>
        <v>0</v>
      </c>
      <c r="BN1141" s="3">
        <f t="shared" si="434"/>
        <v>0</v>
      </c>
      <c r="BO1141" s="3">
        <f t="shared" si="445"/>
        <v>0</v>
      </c>
      <c r="BP1141" s="3">
        <f t="shared" si="446"/>
        <v>0</v>
      </c>
      <c r="BQ1141" s="3">
        <f t="shared" si="435"/>
        <v>142423997.96837702</v>
      </c>
      <c r="BR1141" s="3">
        <f t="shared" si="447"/>
        <v>0</v>
      </c>
      <c r="BS1141" s="3">
        <f t="shared" si="448"/>
        <v>0</v>
      </c>
      <c r="BT1141" s="3">
        <f t="shared" si="436"/>
        <v>0</v>
      </c>
      <c r="BU1141" s="3">
        <f t="shared" si="437"/>
        <v>0</v>
      </c>
      <c r="BV1141" s="3">
        <f t="shared" si="438"/>
        <v>0</v>
      </c>
      <c r="BW1141" s="3">
        <f t="shared" si="449"/>
        <v>0</v>
      </c>
      <c r="BX1141" s="3">
        <f t="shared" si="439"/>
        <v>0</v>
      </c>
      <c r="BY1141" s="3">
        <f t="shared" si="450"/>
        <v>1169564.6532099992</v>
      </c>
    </row>
    <row r="1142" spans="1:77" x14ac:dyDescent="0.25">
      <c r="A1142">
        <v>244903</v>
      </c>
      <c r="B1142" t="s">
        <v>1188</v>
      </c>
      <c r="C1142" s="37">
        <v>42779.493055555555</v>
      </c>
      <c r="D1142" s="5" t="s">
        <v>75</v>
      </c>
      <c r="E1142" s="2">
        <v>1749.4169999999999</v>
      </c>
      <c r="F1142" s="2">
        <v>174.65100000000001</v>
      </c>
      <c r="G1142" s="2">
        <v>32.799999999999997</v>
      </c>
      <c r="H1142" s="2">
        <v>9.4239999999999995</v>
      </c>
      <c r="I1142" s="2">
        <v>0</v>
      </c>
      <c r="J1142" s="2">
        <v>0</v>
      </c>
      <c r="K1142" s="2">
        <v>0</v>
      </c>
      <c r="L1142" s="2">
        <v>50.686</v>
      </c>
      <c r="M1142" s="2">
        <v>93.320999999999998</v>
      </c>
      <c r="N1142" s="2">
        <v>1434.1869999999999</v>
      </c>
      <c r="O1142" s="2">
        <v>0.14099999999999999</v>
      </c>
      <c r="P1142" s="2">
        <v>131.102</v>
      </c>
      <c r="Q1142" s="2">
        <v>0</v>
      </c>
      <c r="R1142" s="3">
        <v>139649</v>
      </c>
      <c r="S1142" s="3">
        <v>0</v>
      </c>
      <c r="T1142" s="3">
        <v>-9907</v>
      </c>
      <c r="U1142" s="3">
        <v>-383</v>
      </c>
      <c r="V1142" s="3">
        <v>0</v>
      </c>
      <c r="W1142" s="3">
        <v>107190</v>
      </c>
      <c r="X1142" s="3">
        <v>78569</v>
      </c>
      <c r="Y1142" s="4">
        <v>1</v>
      </c>
      <c r="Z1142" s="4">
        <v>1.1104000000000001</v>
      </c>
      <c r="AA1142" s="5" t="s">
        <v>76</v>
      </c>
      <c r="AB1142" s="3">
        <v>1192696</v>
      </c>
      <c r="AC1142" s="3">
        <v>7728029</v>
      </c>
      <c r="AD1142" s="2">
        <v>3461.8025259999999</v>
      </c>
      <c r="AE1142" s="3">
        <v>676795396</v>
      </c>
      <c r="AF1142" s="3">
        <v>9351758</v>
      </c>
      <c r="AG1142" s="3">
        <v>0</v>
      </c>
      <c r="AH1142" s="3">
        <v>9725828</v>
      </c>
      <c r="AI1142" s="4">
        <v>1.04</v>
      </c>
      <c r="AJ1142" s="3">
        <v>881601237</v>
      </c>
      <c r="AK1142" s="3">
        <v>762714</v>
      </c>
      <c r="AL1142" s="3">
        <v>0</v>
      </c>
      <c r="AM1142" s="3">
        <v>0</v>
      </c>
      <c r="AN1142" s="3">
        <v>50106</v>
      </c>
      <c r="AO1142" s="3">
        <v>0</v>
      </c>
      <c r="AP1142" s="3">
        <v>0</v>
      </c>
      <c r="AQ1142" s="3">
        <v>5140</v>
      </c>
      <c r="AR1142" s="3">
        <v>5543</v>
      </c>
      <c r="AS1142" s="3">
        <v>14486440</v>
      </c>
      <c r="AT1142" s="2">
        <v>2671.5709999999999</v>
      </c>
      <c r="AU1142" s="2">
        <v>2804.2310000000002</v>
      </c>
      <c r="AV1142" s="5" t="s">
        <v>1967</v>
      </c>
      <c r="AW1142" s="3">
        <v>0</v>
      </c>
      <c r="AX1142" s="3">
        <v>0</v>
      </c>
      <c r="AY1142" s="3">
        <v>0</v>
      </c>
      <c r="AZ1142" s="3">
        <v>0</v>
      </c>
      <c r="BA1142" s="3">
        <f t="shared" si="440"/>
        <v>5993</v>
      </c>
      <c r="BB1142" s="3">
        <f t="shared" si="426"/>
        <v>5140</v>
      </c>
      <c r="BC1142" s="3">
        <f t="shared" si="427"/>
        <v>5543</v>
      </c>
      <c r="BD1142" s="3">
        <f t="shared" si="428"/>
        <v>5993</v>
      </c>
      <c r="BE1142" s="3">
        <f t="shared" si="429"/>
        <v>14486440.887789998</v>
      </c>
      <c r="BF1142" s="3">
        <f t="shared" si="441"/>
        <v>14249508.887789998</v>
      </c>
      <c r="BG1142" s="2">
        <f t="shared" si="430"/>
        <v>2671.4997119839959</v>
      </c>
      <c r="BH1142" s="6">
        <f t="shared" si="431"/>
        <v>1.4999999999999999E-2</v>
      </c>
      <c r="BI1142" s="3">
        <f t="shared" si="442"/>
        <v>6121478.2926566238</v>
      </c>
      <c r="BJ1142" s="3">
        <f t="shared" si="432"/>
        <v>1373150851.9597738</v>
      </c>
      <c r="BK1142" s="3">
        <f t="shared" si="443"/>
        <v>0</v>
      </c>
      <c r="BL1142" s="3">
        <f t="shared" si="444"/>
        <v>0</v>
      </c>
      <c r="BM1142" s="3">
        <f t="shared" si="433"/>
        <v>0</v>
      </c>
      <c r="BN1142" s="3">
        <f t="shared" si="434"/>
        <v>0</v>
      </c>
      <c r="BO1142" s="3">
        <f t="shared" si="445"/>
        <v>0</v>
      </c>
      <c r="BP1142" s="3">
        <f t="shared" si="446"/>
        <v>0</v>
      </c>
      <c r="BQ1142" s="3">
        <f t="shared" si="435"/>
        <v>853544157.97888672</v>
      </c>
      <c r="BR1142" s="3">
        <f t="shared" si="447"/>
        <v>28057079.021113276</v>
      </c>
      <c r="BS1142" s="3">
        <f t="shared" si="448"/>
        <v>0</v>
      </c>
      <c r="BT1142" s="3">
        <f t="shared" si="436"/>
        <v>0</v>
      </c>
      <c r="BU1142" s="3">
        <f t="shared" si="437"/>
        <v>0</v>
      </c>
      <c r="BV1142" s="3">
        <f t="shared" si="438"/>
        <v>0</v>
      </c>
      <c r="BW1142" s="3">
        <f t="shared" si="449"/>
        <v>0</v>
      </c>
      <c r="BX1142" s="3">
        <f t="shared" si="439"/>
        <v>0</v>
      </c>
      <c r="BY1142" s="3">
        <f t="shared" si="450"/>
        <v>5670428.517789999</v>
      </c>
    </row>
    <row r="1143" spans="1:77" x14ac:dyDescent="0.25">
      <c r="A1143">
        <v>235902</v>
      </c>
      <c r="B1143" t="s">
        <v>1189</v>
      </c>
      <c r="C1143" s="37">
        <v>42779.493055555555</v>
      </c>
      <c r="D1143" s="5" t="s">
        <v>75</v>
      </c>
      <c r="E1143" s="2">
        <v>12645.64</v>
      </c>
      <c r="F1143" s="2">
        <v>997.52200000000005</v>
      </c>
      <c r="G1143" s="2">
        <v>266</v>
      </c>
      <c r="H1143" s="2">
        <v>24.97</v>
      </c>
      <c r="I1143" s="2">
        <v>0</v>
      </c>
      <c r="J1143" s="2">
        <v>0</v>
      </c>
      <c r="K1143" s="2">
        <v>0</v>
      </c>
      <c r="L1143" s="2">
        <v>548</v>
      </c>
      <c r="M1143" s="2">
        <v>663</v>
      </c>
      <c r="N1143" s="2">
        <v>9349</v>
      </c>
      <c r="O1143" s="2">
        <v>4.9400000000000004</v>
      </c>
      <c r="P1143" s="2">
        <v>584</v>
      </c>
      <c r="Q1143" s="2">
        <v>0</v>
      </c>
      <c r="R1143" s="3">
        <v>981475</v>
      </c>
      <c r="S1143" s="3">
        <v>0</v>
      </c>
      <c r="T1143" s="3">
        <v>-66037</v>
      </c>
      <c r="U1143" s="3">
        <v>-2552</v>
      </c>
      <c r="V1143" s="3">
        <v>0</v>
      </c>
      <c r="W1143" s="3">
        <v>829739</v>
      </c>
      <c r="X1143" s="3">
        <v>315068</v>
      </c>
      <c r="Y1143" s="4">
        <v>0.98</v>
      </c>
      <c r="Z1143" s="4">
        <v>1.1000000000000001</v>
      </c>
      <c r="AA1143" s="5" t="s">
        <v>76</v>
      </c>
      <c r="AB1143" s="3">
        <v>5702670</v>
      </c>
      <c r="AC1143" s="3">
        <v>38367430</v>
      </c>
      <c r="AD1143" s="2">
        <v>16393.722335400002</v>
      </c>
      <c r="AE1143" s="3">
        <v>2364422849</v>
      </c>
      <c r="AF1143" s="3">
        <v>60902754</v>
      </c>
      <c r="AG1143" s="3">
        <v>0</v>
      </c>
      <c r="AH1143" s="3">
        <v>64631494</v>
      </c>
      <c r="AI1143" s="4">
        <v>1.04</v>
      </c>
      <c r="AJ1143" s="3">
        <v>5876717398</v>
      </c>
      <c r="AK1143" s="3">
        <v>5166299</v>
      </c>
      <c r="AL1143" s="3">
        <v>0</v>
      </c>
      <c r="AM1143" s="3">
        <v>0</v>
      </c>
      <c r="AN1143" s="3">
        <v>1073312</v>
      </c>
      <c r="AO1143" s="3">
        <v>0</v>
      </c>
      <c r="AP1143" s="3">
        <v>0</v>
      </c>
      <c r="AQ1143" s="3">
        <v>5037</v>
      </c>
      <c r="AR1143" s="3">
        <v>5395</v>
      </c>
      <c r="AS1143" s="3">
        <v>92352230</v>
      </c>
      <c r="AT1143" s="2">
        <v>17391.598999999998</v>
      </c>
      <c r="AU1143" s="2">
        <v>17232.365000000002</v>
      </c>
      <c r="AV1143" s="5" t="s">
        <v>1311</v>
      </c>
      <c r="AW1143" s="3">
        <v>0</v>
      </c>
      <c r="AX1143" s="3">
        <v>0</v>
      </c>
      <c r="AY1143" s="3">
        <v>0</v>
      </c>
      <c r="AZ1143" s="3">
        <v>0</v>
      </c>
      <c r="BA1143" s="3">
        <f t="shared" si="440"/>
        <v>5395</v>
      </c>
      <c r="BB1143" s="3">
        <f t="shared" si="426"/>
        <v>5037</v>
      </c>
      <c r="BC1143" s="3">
        <f t="shared" si="427"/>
        <v>5395</v>
      </c>
      <c r="BD1143" s="3">
        <f t="shared" si="428"/>
        <v>5395</v>
      </c>
      <c r="BE1143" s="3">
        <f t="shared" si="429"/>
        <v>92352229.423000008</v>
      </c>
      <c r="BF1143" s="3">
        <f t="shared" si="441"/>
        <v>90607052.423000008</v>
      </c>
      <c r="BG1143" s="2">
        <f t="shared" si="430"/>
        <v>17391.465727789262</v>
      </c>
      <c r="BH1143" s="6">
        <f t="shared" si="431"/>
        <v>1.4999999999999999E-2</v>
      </c>
      <c r="BI1143" s="3">
        <f t="shared" si="442"/>
        <v>41585964.951379448</v>
      </c>
      <c r="BJ1143" s="3">
        <f t="shared" si="432"/>
        <v>8939213384.0836811</v>
      </c>
      <c r="BK1143" s="3">
        <f t="shared" si="443"/>
        <v>0</v>
      </c>
      <c r="BL1143" s="3">
        <f t="shared" si="444"/>
        <v>0</v>
      </c>
      <c r="BM1143" s="3">
        <f t="shared" si="433"/>
        <v>0</v>
      </c>
      <c r="BN1143" s="3">
        <f t="shared" si="434"/>
        <v>0</v>
      </c>
      <c r="BO1143" s="3">
        <f t="shared" si="445"/>
        <v>0</v>
      </c>
      <c r="BP1143" s="3">
        <f t="shared" si="446"/>
        <v>0</v>
      </c>
      <c r="BQ1143" s="3">
        <f t="shared" si="435"/>
        <v>5556573300.0286694</v>
      </c>
      <c r="BR1143" s="3">
        <f t="shared" si="447"/>
        <v>320144097.97133064</v>
      </c>
      <c r="BS1143" s="3">
        <f t="shared" si="448"/>
        <v>0</v>
      </c>
      <c r="BT1143" s="3">
        <f t="shared" si="436"/>
        <v>0</v>
      </c>
      <c r="BU1143" s="3">
        <f t="shared" si="437"/>
        <v>0</v>
      </c>
      <c r="BV1143" s="3">
        <f t="shared" si="438"/>
        <v>0</v>
      </c>
      <c r="BW1143" s="3">
        <f t="shared" si="449"/>
        <v>0</v>
      </c>
      <c r="BX1143" s="3">
        <f t="shared" si="439"/>
        <v>0</v>
      </c>
      <c r="BY1143" s="3">
        <f t="shared" si="450"/>
        <v>34760398.922600009</v>
      </c>
    </row>
    <row r="1144" spans="1:77" x14ac:dyDescent="0.25">
      <c r="A1144">
        <v>101865</v>
      </c>
      <c r="B1144" t="s">
        <v>1190</v>
      </c>
      <c r="C1144" s="37">
        <v>42613.316666666666</v>
      </c>
      <c r="D1144" s="5" t="s">
        <v>76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 s="2">
        <v>0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4">
        <v>0</v>
      </c>
      <c r="Z1144" s="4">
        <v>1</v>
      </c>
      <c r="AA1144" s="5" t="s">
        <v>75</v>
      </c>
      <c r="AB1144" s="3">
        <v>0</v>
      </c>
      <c r="AC1144" s="3">
        <v>0</v>
      </c>
      <c r="AD1144" s="2">
        <v>0</v>
      </c>
      <c r="AE1144" s="3">
        <v>0</v>
      </c>
      <c r="AF1144" s="3">
        <v>0</v>
      </c>
      <c r="AG1144" s="3">
        <v>0</v>
      </c>
      <c r="AH1144" s="3">
        <v>0</v>
      </c>
      <c r="AI1144" s="4">
        <v>0</v>
      </c>
      <c r="AJ1144" s="3">
        <v>0</v>
      </c>
      <c r="AK1144" s="3">
        <v>0</v>
      </c>
      <c r="AL1144" s="3">
        <v>0</v>
      </c>
      <c r="AM1144" s="3">
        <v>0</v>
      </c>
      <c r="AN1144" s="3">
        <v>0</v>
      </c>
      <c r="AO1144" s="3">
        <v>0</v>
      </c>
      <c r="AP1144" s="3">
        <v>0</v>
      </c>
      <c r="AQ1144" s="3">
        <v>4990</v>
      </c>
      <c r="AR1144" s="3">
        <v>5272</v>
      </c>
      <c r="AS1144" s="3">
        <v>0</v>
      </c>
      <c r="AT1144" s="2">
        <v>0</v>
      </c>
      <c r="AV1144" s="5" t="s">
        <v>1316</v>
      </c>
      <c r="AX1144" s="3">
        <v>0</v>
      </c>
      <c r="AZ1144" s="3">
        <v>0</v>
      </c>
      <c r="BA1144" s="3">
        <f t="shared" si="440"/>
        <v>6386</v>
      </c>
      <c r="BB1144" s="3">
        <f t="shared" si="426"/>
        <v>4990</v>
      </c>
      <c r="BC1144" s="3">
        <f t="shared" si="427"/>
        <v>5272</v>
      </c>
      <c r="BD1144" s="3">
        <f t="shared" si="428"/>
        <v>6386</v>
      </c>
      <c r="BE1144" s="3">
        <f t="shared" si="429"/>
        <v>0</v>
      </c>
      <c r="BF1144" s="3">
        <f t="shared" si="441"/>
        <v>0</v>
      </c>
      <c r="BG1144" s="2">
        <f t="shared" si="430"/>
        <v>0</v>
      </c>
      <c r="BH1144" s="6">
        <f t="shared" si="431"/>
        <v>1.4999999999999999E-2</v>
      </c>
      <c r="BI1144" s="3">
        <f t="shared" si="442"/>
        <v>0</v>
      </c>
      <c r="BJ1144" s="3">
        <f t="shared" si="432"/>
        <v>0</v>
      </c>
      <c r="BK1144" s="3">
        <f t="shared" si="443"/>
        <v>0</v>
      </c>
      <c r="BL1144" s="3">
        <f t="shared" si="444"/>
        <v>0</v>
      </c>
      <c r="BM1144" s="3">
        <f t="shared" si="433"/>
        <v>0</v>
      </c>
      <c r="BN1144" s="3">
        <f t="shared" si="434"/>
        <v>0</v>
      </c>
      <c r="BO1144" s="3">
        <f t="shared" si="445"/>
        <v>0</v>
      </c>
      <c r="BP1144" s="3">
        <f t="shared" si="446"/>
        <v>0</v>
      </c>
      <c r="BQ1144" s="3">
        <f t="shared" si="435"/>
        <v>0</v>
      </c>
      <c r="BR1144" s="3">
        <f t="shared" si="447"/>
        <v>0</v>
      </c>
      <c r="BS1144" s="3">
        <f t="shared" si="448"/>
        <v>0</v>
      </c>
      <c r="BT1144" s="3">
        <f t="shared" si="436"/>
        <v>0</v>
      </c>
      <c r="BU1144" s="3">
        <f t="shared" si="437"/>
        <v>0</v>
      </c>
      <c r="BV1144" s="3">
        <f t="shared" si="438"/>
        <v>0</v>
      </c>
      <c r="BW1144" s="3">
        <f t="shared" si="449"/>
        <v>0</v>
      </c>
      <c r="BX1144" s="3">
        <f t="shared" si="439"/>
        <v>0</v>
      </c>
      <c r="BY1144" s="3">
        <f t="shared" si="450"/>
        <v>0</v>
      </c>
    </row>
    <row r="1145" spans="1:77" x14ac:dyDescent="0.25">
      <c r="A1145">
        <v>181907</v>
      </c>
      <c r="B1145" t="s">
        <v>1191</v>
      </c>
      <c r="C1145" s="37">
        <v>42779.493055555555</v>
      </c>
      <c r="D1145" s="5" t="s">
        <v>75</v>
      </c>
      <c r="E1145" s="2">
        <v>4039.5390000000002</v>
      </c>
      <c r="F1145" s="2">
        <v>626.41700000000003</v>
      </c>
      <c r="G1145" s="2">
        <v>88.966999999999999</v>
      </c>
      <c r="H1145" s="2">
        <v>0</v>
      </c>
      <c r="I1145" s="2">
        <v>0</v>
      </c>
      <c r="J1145" s="2">
        <v>0</v>
      </c>
      <c r="K1145" s="2">
        <v>0</v>
      </c>
      <c r="L1145" s="2">
        <v>394.95299999999997</v>
      </c>
      <c r="M1145" s="2">
        <v>215.261</v>
      </c>
      <c r="N1145" s="2">
        <v>3163.8119999999999</v>
      </c>
      <c r="O1145" s="2">
        <v>1.411</v>
      </c>
      <c r="P1145" s="2">
        <v>25.805999999999901</v>
      </c>
      <c r="Q1145" s="2">
        <v>0</v>
      </c>
      <c r="R1145" s="3">
        <v>359765</v>
      </c>
      <c r="S1145" s="3">
        <v>0</v>
      </c>
      <c r="T1145" s="3">
        <v>-11758</v>
      </c>
      <c r="U1145" s="3">
        <v>-455</v>
      </c>
      <c r="V1145" s="3">
        <v>0</v>
      </c>
      <c r="W1145" s="3">
        <v>384121</v>
      </c>
      <c r="X1145" s="3">
        <v>14547</v>
      </c>
      <c r="Y1145" s="4">
        <v>1</v>
      </c>
      <c r="Z1145" s="4">
        <v>1.1000000000000001</v>
      </c>
      <c r="AA1145" s="5" t="s">
        <v>75</v>
      </c>
      <c r="AB1145" s="3">
        <v>1317672</v>
      </c>
      <c r="AC1145" s="3">
        <v>15628240</v>
      </c>
      <c r="AD1145" s="2">
        <v>6550.8696338999898</v>
      </c>
      <c r="AE1145" s="3">
        <v>506476610</v>
      </c>
      <c r="AF1145" s="3">
        <v>10968641</v>
      </c>
      <c r="AG1145" s="3">
        <v>712962</v>
      </c>
      <c r="AH1145" s="3">
        <v>12339721</v>
      </c>
      <c r="AI1145" s="4">
        <v>1.125</v>
      </c>
      <c r="AJ1145" s="3">
        <v>1046321547</v>
      </c>
      <c r="AK1145" s="3">
        <v>1765791</v>
      </c>
      <c r="AL1145" s="3">
        <v>0</v>
      </c>
      <c r="AM1145" s="3">
        <v>0</v>
      </c>
      <c r="AN1145" s="3">
        <v>0</v>
      </c>
      <c r="AO1145" s="3">
        <v>0</v>
      </c>
      <c r="AP1145" s="3">
        <v>0</v>
      </c>
      <c r="AQ1145" s="3">
        <v>5140</v>
      </c>
      <c r="AR1145" s="3">
        <v>5505</v>
      </c>
      <c r="AS1145" s="3">
        <v>34337107</v>
      </c>
      <c r="AT1145" s="2">
        <v>6321.2759999999998</v>
      </c>
      <c r="AV1145" s="5" t="s">
        <v>1322</v>
      </c>
      <c r="BA1145" s="3">
        <f t="shared" si="440"/>
        <v>5637</v>
      </c>
      <c r="BB1145" s="3">
        <f t="shared" si="426"/>
        <v>5140</v>
      </c>
      <c r="BC1145" s="3">
        <f t="shared" si="427"/>
        <v>5505</v>
      </c>
      <c r="BD1145" s="3">
        <f t="shared" si="428"/>
        <v>5637</v>
      </c>
      <c r="BE1145" s="3">
        <f t="shared" si="429"/>
        <v>34337105.547960013</v>
      </c>
      <c r="BF1145" s="3">
        <f t="shared" si="441"/>
        <v>33604977.547960013</v>
      </c>
      <c r="BG1145" s="2">
        <f t="shared" si="430"/>
        <v>6321.1898980769929</v>
      </c>
      <c r="BH1145" s="6">
        <f t="shared" si="431"/>
        <v>1.4999999999999999E-2</v>
      </c>
      <c r="BI1145" s="3">
        <f t="shared" si="442"/>
        <v>14585981.166824505</v>
      </c>
      <c r="BJ1145" s="3">
        <f t="shared" si="432"/>
        <v>3249091607.6115742</v>
      </c>
      <c r="BK1145" s="3">
        <f t="shared" si="443"/>
        <v>0</v>
      </c>
      <c r="BL1145" s="3">
        <f t="shared" si="444"/>
        <v>0</v>
      </c>
      <c r="BM1145" s="3">
        <f t="shared" si="433"/>
        <v>0</v>
      </c>
      <c r="BN1145" s="3">
        <f t="shared" si="434"/>
        <v>0</v>
      </c>
      <c r="BO1145" s="3">
        <f t="shared" si="445"/>
        <v>0</v>
      </c>
      <c r="BP1145" s="3">
        <f t="shared" si="446"/>
        <v>0</v>
      </c>
      <c r="BQ1145" s="3">
        <f t="shared" si="435"/>
        <v>2019620172.4355993</v>
      </c>
      <c r="BR1145" s="3">
        <f t="shared" si="447"/>
        <v>0</v>
      </c>
      <c r="BS1145" s="3">
        <f t="shared" si="448"/>
        <v>0</v>
      </c>
      <c r="BT1145" s="3">
        <f t="shared" si="436"/>
        <v>0</v>
      </c>
      <c r="BU1145" s="3">
        <f t="shared" si="437"/>
        <v>0</v>
      </c>
      <c r="BV1145" s="3">
        <f t="shared" si="438"/>
        <v>0</v>
      </c>
      <c r="BW1145" s="3">
        <f t="shared" si="449"/>
        <v>0</v>
      </c>
      <c r="BX1145" s="3">
        <f t="shared" si="439"/>
        <v>0</v>
      </c>
      <c r="BY1145" s="3">
        <f t="shared" si="450"/>
        <v>23873890.077960014</v>
      </c>
    </row>
    <row r="1146" spans="1:77" x14ac:dyDescent="0.25">
      <c r="A1146">
        <v>57847</v>
      </c>
      <c r="B1146" t="s">
        <v>1192</v>
      </c>
      <c r="C1146" s="37">
        <v>42776.52847222222</v>
      </c>
      <c r="D1146" s="5" t="s">
        <v>76</v>
      </c>
      <c r="E1146" s="2">
        <v>729.33199999999999</v>
      </c>
      <c r="F1146" s="2">
        <v>27.495000000000001</v>
      </c>
      <c r="G1146" s="2">
        <v>3.8170000000000002</v>
      </c>
      <c r="H1146" s="2">
        <v>0</v>
      </c>
      <c r="I1146" s="2">
        <v>0</v>
      </c>
      <c r="J1146" s="2">
        <v>0</v>
      </c>
      <c r="K1146" s="2">
        <v>0</v>
      </c>
      <c r="L1146" s="2">
        <v>35.610999999999997</v>
      </c>
      <c r="M1146" s="2">
        <v>0</v>
      </c>
      <c r="N1146" s="2">
        <v>255.5</v>
      </c>
      <c r="O1146" s="2">
        <v>0</v>
      </c>
      <c r="P1146" s="2">
        <v>14.766999999999999</v>
      </c>
      <c r="Q1146" s="2">
        <v>0</v>
      </c>
      <c r="R1146" s="3">
        <v>47520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9547</v>
      </c>
      <c r="Y1146" s="4">
        <v>0</v>
      </c>
      <c r="Z1146" s="4">
        <v>1</v>
      </c>
      <c r="AA1146" s="5" t="s">
        <v>75</v>
      </c>
      <c r="AB1146" s="3">
        <v>0</v>
      </c>
      <c r="AC1146" s="3">
        <v>0</v>
      </c>
      <c r="AD1146" s="2">
        <v>0</v>
      </c>
      <c r="AE1146" s="3">
        <v>0</v>
      </c>
      <c r="AF1146" s="3">
        <v>0</v>
      </c>
      <c r="AG1146" s="3">
        <v>0</v>
      </c>
      <c r="AH1146" s="3">
        <v>0</v>
      </c>
      <c r="AI1146" s="4">
        <v>0</v>
      </c>
      <c r="AJ1146" s="3">
        <v>0</v>
      </c>
      <c r="AK1146" s="3">
        <v>267750</v>
      </c>
      <c r="AL1146" s="3">
        <v>0</v>
      </c>
      <c r="AM1146" s="3">
        <v>0</v>
      </c>
      <c r="AN1146" s="3">
        <v>0</v>
      </c>
      <c r="AO1146" s="3">
        <v>0</v>
      </c>
      <c r="AP1146" s="3">
        <v>0</v>
      </c>
      <c r="AQ1146" s="3">
        <v>5050</v>
      </c>
      <c r="AR1146" s="3">
        <v>5334</v>
      </c>
      <c r="AS1146" s="3">
        <v>5618264</v>
      </c>
      <c r="AT1146" s="2">
        <v>1073.7809999999999</v>
      </c>
      <c r="AV1146" s="5" t="s">
        <v>2031</v>
      </c>
      <c r="AX1146" s="3">
        <v>0</v>
      </c>
      <c r="AZ1146" s="3">
        <v>0</v>
      </c>
      <c r="BA1146" s="3">
        <f t="shared" si="440"/>
        <v>6465</v>
      </c>
      <c r="BB1146" s="3">
        <f t="shared" si="426"/>
        <v>5050</v>
      </c>
      <c r="BC1146" s="3">
        <f t="shared" si="427"/>
        <v>5335</v>
      </c>
      <c r="BD1146" s="3">
        <f t="shared" si="428"/>
        <v>6465</v>
      </c>
      <c r="BE1146" s="3">
        <f t="shared" si="429"/>
        <v>5618263.4212500006</v>
      </c>
      <c r="BF1146" s="3">
        <f t="shared" si="441"/>
        <v>5570743.4212500006</v>
      </c>
      <c r="BG1146" s="2">
        <f t="shared" si="430"/>
        <v>1073.6527959334724</v>
      </c>
      <c r="BH1146" s="6">
        <f t="shared" si="431"/>
        <v>1.4999999999999999E-2</v>
      </c>
      <c r="BI1146" s="3">
        <f t="shared" si="442"/>
        <v>0</v>
      </c>
      <c r="BJ1146" s="3">
        <f t="shared" si="432"/>
        <v>551857537.10980475</v>
      </c>
      <c r="BK1146" s="3">
        <f t="shared" si="443"/>
        <v>0</v>
      </c>
      <c r="BL1146" s="3">
        <f t="shared" si="444"/>
        <v>0</v>
      </c>
      <c r="BM1146" s="3">
        <f t="shared" si="433"/>
        <v>0</v>
      </c>
      <c r="BN1146" s="3">
        <f t="shared" si="434"/>
        <v>0</v>
      </c>
      <c r="BO1146" s="3">
        <f t="shared" si="445"/>
        <v>0</v>
      </c>
      <c r="BP1146" s="3">
        <f t="shared" si="446"/>
        <v>0</v>
      </c>
      <c r="BQ1146" s="3">
        <f t="shared" si="435"/>
        <v>343032068.30074441</v>
      </c>
      <c r="BR1146" s="3">
        <f t="shared" si="447"/>
        <v>0</v>
      </c>
      <c r="BS1146" s="3">
        <f t="shared" si="448"/>
        <v>0</v>
      </c>
      <c r="BT1146" s="3">
        <f t="shared" si="436"/>
        <v>0</v>
      </c>
      <c r="BU1146" s="3">
        <f t="shared" si="437"/>
        <v>0</v>
      </c>
      <c r="BV1146" s="3">
        <f t="shared" si="438"/>
        <v>0</v>
      </c>
      <c r="BW1146" s="3">
        <f t="shared" si="449"/>
        <v>0</v>
      </c>
      <c r="BX1146" s="3">
        <f t="shared" si="439"/>
        <v>0</v>
      </c>
      <c r="BY1146" s="3">
        <f t="shared" si="450"/>
        <v>5618263.4212500006</v>
      </c>
    </row>
    <row r="1147" spans="1:77" x14ac:dyDescent="0.25">
      <c r="A1147">
        <v>71809</v>
      </c>
      <c r="B1147" t="s">
        <v>1193</v>
      </c>
      <c r="C1147" s="37">
        <v>42776.52847222222</v>
      </c>
      <c r="D1147" s="5" t="s">
        <v>76</v>
      </c>
      <c r="E1147" s="2">
        <v>343.37</v>
      </c>
      <c r="F1147" s="2">
        <v>6.5389999999999997</v>
      </c>
      <c r="G1147" s="2">
        <v>2.1850000000000001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183.67</v>
      </c>
      <c r="O1147" s="2">
        <v>0</v>
      </c>
      <c r="P1147" s="2">
        <v>88.477000000000004</v>
      </c>
      <c r="Q1147" s="2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57200</v>
      </c>
      <c r="Y1147" s="4">
        <v>0</v>
      </c>
      <c r="Z1147" s="4">
        <v>1</v>
      </c>
      <c r="AA1147" s="5" t="s">
        <v>75</v>
      </c>
      <c r="AB1147" s="3">
        <v>0</v>
      </c>
      <c r="AC1147" s="3">
        <v>0</v>
      </c>
      <c r="AD1147" s="2">
        <v>0</v>
      </c>
      <c r="AE1147" s="3">
        <v>0</v>
      </c>
      <c r="AF1147" s="3">
        <v>0</v>
      </c>
      <c r="AG1147" s="3">
        <v>0</v>
      </c>
      <c r="AH1147" s="3">
        <v>0</v>
      </c>
      <c r="AI1147" s="4">
        <v>0</v>
      </c>
      <c r="AJ1147" s="3">
        <v>0</v>
      </c>
      <c r="AK1147" s="3">
        <v>135338</v>
      </c>
      <c r="AL1147" s="3">
        <v>0</v>
      </c>
      <c r="AM1147" s="3">
        <v>0</v>
      </c>
      <c r="AN1147" s="3">
        <v>0</v>
      </c>
      <c r="AO1147" s="3">
        <v>0</v>
      </c>
      <c r="AP1147" s="3">
        <v>0</v>
      </c>
      <c r="AQ1147" s="3">
        <v>5050</v>
      </c>
      <c r="AR1147" s="3">
        <v>5334</v>
      </c>
      <c r="AS1147" s="3">
        <v>2572386</v>
      </c>
      <c r="AT1147" s="2">
        <v>495.83699999999999</v>
      </c>
      <c r="AV1147" s="5" t="s">
        <v>2031</v>
      </c>
      <c r="AX1147" s="3">
        <v>0</v>
      </c>
      <c r="AZ1147" s="3">
        <v>0</v>
      </c>
      <c r="BA1147" s="3">
        <f t="shared" si="440"/>
        <v>6465</v>
      </c>
      <c r="BB1147" s="3">
        <f t="shared" si="426"/>
        <v>5050</v>
      </c>
      <c r="BC1147" s="3">
        <f t="shared" si="427"/>
        <v>5335</v>
      </c>
      <c r="BD1147" s="3">
        <f t="shared" si="428"/>
        <v>6465</v>
      </c>
      <c r="BE1147" s="3">
        <f t="shared" si="429"/>
        <v>2572386.0029999996</v>
      </c>
      <c r="BF1147" s="3">
        <f t="shared" si="441"/>
        <v>2572386.0029999996</v>
      </c>
      <c r="BG1147" s="2">
        <f t="shared" si="430"/>
        <v>495.77753191895471</v>
      </c>
      <c r="BH1147" s="6">
        <f t="shared" si="431"/>
        <v>1.4999999999999999E-2</v>
      </c>
      <c r="BI1147" s="3">
        <f t="shared" si="442"/>
        <v>0</v>
      </c>
      <c r="BJ1147" s="3">
        <f t="shared" si="432"/>
        <v>254829651.40634272</v>
      </c>
      <c r="BK1147" s="3">
        <f t="shared" si="443"/>
        <v>0</v>
      </c>
      <c r="BL1147" s="3">
        <f t="shared" si="444"/>
        <v>0</v>
      </c>
      <c r="BM1147" s="3">
        <f t="shared" si="433"/>
        <v>0</v>
      </c>
      <c r="BN1147" s="3">
        <f t="shared" si="434"/>
        <v>0</v>
      </c>
      <c r="BO1147" s="3">
        <f t="shared" si="445"/>
        <v>0</v>
      </c>
      <c r="BP1147" s="3">
        <f t="shared" si="446"/>
        <v>0</v>
      </c>
      <c r="BQ1147" s="3">
        <f t="shared" si="435"/>
        <v>158400921.44810602</v>
      </c>
      <c r="BR1147" s="3">
        <f t="shared" si="447"/>
        <v>0</v>
      </c>
      <c r="BS1147" s="3">
        <f t="shared" si="448"/>
        <v>0</v>
      </c>
      <c r="BT1147" s="3">
        <f t="shared" si="436"/>
        <v>0</v>
      </c>
      <c r="BU1147" s="3">
        <f t="shared" si="437"/>
        <v>0</v>
      </c>
      <c r="BV1147" s="3">
        <f t="shared" si="438"/>
        <v>0</v>
      </c>
      <c r="BW1147" s="3">
        <f t="shared" si="449"/>
        <v>0</v>
      </c>
      <c r="BX1147" s="3">
        <f t="shared" si="439"/>
        <v>0</v>
      </c>
      <c r="BY1147" s="3">
        <f t="shared" si="450"/>
        <v>2572386.0029999996</v>
      </c>
    </row>
    <row r="1148" spans="1:77" x14ac:dyDescent="0.25">
      <c r="A1148">
        <v>143904</v>
      </c>
      <c r="B1148" t="s">
        <v>1194</v>
      </c>
      <c r="C1148" s="37">
        <v>42776.52847222222</v>
      </c>
      <c r="D1148" s="5" t="s">
        <v>75</v>
      </c>
      <c r="E1148" s="2">
        <v>111.096</v>
      </c>
      <c r="F1148" s="2">
        <v>12.084</v>
      </c>
      <c r="G1148" s="2">
        <v>6.0999999999999999E-2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5.6369999999999996</v>
      </c>
      <c r="N1148" s="2">
        <v>45.771999999999998</v>
      </c>
      <c r="O1148" s="2">
        <v>0</v>
      </c>
      <c r="P1148" s="2">
        <v>0</v>
      </c>
      <c r="Q1148" s="2">
        <v>0</v>
      </c>
      <c r="R1148" s="3">
        <v>0</v>
      </c>
      <c r="S1148" s="3">
        <v>0</v>
      </c>
      <c r="T1148" s="3">
        <v>-639</v>
      </c>
      <c r="U1148" s="3">
        <v>-25</v>
      </c>
      <c r="V1148" s="3">
        <v>0</v>
      </c>
      <c r="W1148" s="3">
        <v>10988</v>
      </c>
      <c r="X1148" s="3">
        <v>0</v>
      </c>
      <c r="Y1148" s="4">
        <v>0.85329999999999995</v>
      </c>
      <c r="Z1148" s="4">
        <v>1.07</v>
      </c>
      <c r="AA1148" s="5" t="s">
        <v>75</v>
      </c>
      <c r="AB1148" s="3">
        <v>21250</v>
      </c>
      <c r="AC1148" s="3">
        <v>317939</v>
      </c>
      <c r="AD1148" s="2">
        <v>219.8990944</v>
      </c>
      <c r="AE1148" s="3">
        <v>36063330</v>
      </c>
      <c r="AF1148" s="3">
        <v>446895</v>
      </c>
      <c r="AG1148" s="3">
        <v>66355</v>
      </c>
      <c r="AH1148" s="3">
        <v>544674</v>
      </c>
      <c r="AI1148" s="4">
        <v>1.04</v>
      </c>
      <c r="AJ1148" s="3">
        <v>56822830</v>
      </c>
      <c r="AK1148" s="3">
        <v>37669</v>
      </c>
      <c r="AL1148" s="3">
        <v>0</v>
      </c>
      <c r="AM1148" s="3">
        <v>0</v>
      </c>
      <c r="AN1148" s="3">
        <v>0</v>
      </c>
      <c r="AO1148" s="3">
        <v>0</v>
      </c>
      <c r="AP1148" s="3">
        <v>0</v>
      </c>
      <c r="AQ1148" s="3">
        <v>4386</v>
      </c>
      <c r="AR1148" s="3">
        <v>4604</v>
      </c>
      <c r="AS1148" s="3">
        <v>851111</v>
      </c>
      <c r="AT1148" s="2">
        <v>187.16</v>
      </c>
      <c r="AV1148" s="5" t="s">
        <v>1728</v>
      </c>
      <c r="BA1148" s="3">
        <f t="shared" si="440"/>
        <v>6318</v>
      </c>
      <c r="BB1148" s="3">
        <f t="shared" si="426"/>
        <v>4386</v>
      </c>
      <c r="BC1148" s="3">
        <f t="shared" si="427"/>
        <v>4604</v>
      </c>
      <c r="BD1148" s="3">
        <f t="shared" si="428"/>
        <v>6318</v>
      </c>
      <c r="BE1148" s="3">
        <f t="shared" si="429"/>
        <v>851110.42492000014</v>
      </c>
      <c r="BF1148" s="3">
        <f t="shared" si="441"/>
        <v>840761.42492000014</v>
      </c>
      <c r="BG1148" s="2">
        <f t="shared" si="430"/>
        <v>187.15374906529664</v>
      </c>
      <c r="BH1148" s="6">
        <f t="shared" si="431"/>
        <v>1.4999999999999999E-2</v>
      </c>
      <c r="BI1148" s="3">
        <f t="shared" si="442"/>
        <v>251011.10195729532</v>
      </c>
      <c r="BJ1148" s="3">
        <f t="shared" si="432"/>
        <v>96197027.019562468</v>
      </c>
      <c r="BK1148" s="3">
        <f t="shared" si="443"/>
        <v>0</v>
      </c>
      <c r="BL1148" s="3">
        <f t="shared" si="444"/>
        <v>0</v>
      </c>
      <c r="BM1148" s="3">
        <f t="shared" si="433"/>
        <v>0</v>
      </c>
      <c r="BN1148" s="3">
        <f t="shared" si="434"/>
        <v>0</v>
      </c>
      <c r="BO1148" s="3">
        <f t="shared" si="445"/>
        <v>0</v>
      </c>
      <c r="BP1148" s="3">
        <f t="shared" si="446"/>
        <v>0</v>
      </c>
      <c r="BQ1148" s="3">
        <f t="shared" si="435"/>
        <v>59795622.826362275</v>
      </c>
      <c r="BR1148" s="3">
        <f t="shared" si="447"/>
        <v>0</v>
      </c>
      <c r="BS1148" s="3">
        <f t="shared" si="448"/>
        <v>0</v>
      </c>
      <c r="BT1148" s="3">
        <f t="shared" si="436"/>
        <v>0</v>
      </c>
      <c r="BU1148" s="3">
        <f t="shared" si="437"/>
        <v>0</v>
      </c>
      <c r="BV1148" s="3">
        <f t="shared" si="438"/>
        <v>0</v>
      </c>
      <c r="BW1148" s="3">
        <f t="shared" si="449"/>
        <v>0</v>
      </c>
      <c r="BX1148" s="3">
        <f t="shared" si="439"/>
        <v>0</v>
      </c>
      <c r="BY1148" s="3">
        <f t="shared" si="450"/>
        <v>366241.21653000021</v>
      </c>
    </row>
    <row r="1149" spans="1:77" x14ac:dyDescent="0.25">
      <c r="A1149">
        <v>161801</v>
      </c>
      <c r="B1149" t="s">
        <v>1195</v>
      </c>
      <c r="C1149" s="37">
        <v>42776.52847222222</v>
      </c>
      <c r="D1149" s="5" t="s">
        <v>76</v>
      </c>
      <c r="E1149" s="2">
        <v>185.417</v>
      </c>
      <c r="F1149" s="2">
        <v>14.000999999999999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6</v>
      </c>
      <c r="N1149" s="2">
        <v>219</v>
      </c>
      <c r="O1149" s="2">
        <v>0</v>
      </c>
      <c r="P1149" s="2">
        <v>48.337000000000003</v>
      </c>
      <c r="Q1149" s="2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31250</v>
      </c>
      <c r="Y1149" s="4">
        <v>0</v>
      </c>
      <c r="Z1149" s="4">
        <v>1</v>
      </c>
      <c r="AA1149" s="5" t="s">
        <v>75</v>
      </c>
      <c r="AB1149" s="3">
        <v>0</v>
      </c>
      <c r="AC1149" s="3">
        <v>0</v>
      </c>
      <c r="AD1149" s="2">
        <v>0</v>
      </c>
      <c r="AE1149" s="3">
        <v>0</v>
      </c>
      <c r="AF1149" s="3">
        <v>0</v>
      </c>
      <c r="AG1149" s="3">
        <v>0</v>
      </c>
      <c r="AH1149" s="3">
        <v>0</v>
      </c>
      <c r="AI1149" s="4">
        <v>0</v>
      </c>
      <c r="AJ1149" s="3">
        <v>0</v>
      </c>
      <c r="AK1149" s="3">
        <v>79355</v>
      </c>
      <c r="AL1149" s="3">
        <v>0</v>
      </c>
      <c r="AM1149" s="3">
        <v>0</v>
      </c>
      <c r="AN1149" s="3">
        <v>0</v>
      </c>
      <c r="AO1149" s="3">
        <v>0</v>
      </c>
      <c r="AP1149" s="3">
        <v>0</v>
      </c>
      <c r="AQ1149" s="3">
        <v>5050</v>
      </c>
      <c r="AR1149" s="3">
        <v>5334</v>
      </c>
      <c r="AS1149" s="3">
        <v>1608309</v>
      </c>
      <c r="AT1149" s="2">
        <v>310.00700000000001</v>
      </c>
      <c r="AV1149" s="5" t="s">
        <v>2031</v>
      </c>
      <c r="AX1149" s="3">
        <v>0</v>
      </c>
      <c r="AZ1149" s="3">
        <v>0</v>
      </c>
      <c r="BA1149" s="3">
        <f t="shared" si="440"/>
        <v>6465</v>
      </c>
      <c r="BB1149" s="3">
        <f t="shared" si="426"/>
        <v>5050</v>
      </c>
      <c r="BC1149" s="3">
        <f t="shared" si="427"/>
        <v>5335</v>
      </c>
      <c r="BD1149" s="3">
        <f t="shared" si="428"/>
        <v>6465</v>
      </c>
      <c r="BE1149" s="3">
        <f t="shared" si="429"/>
        <v>1608309.0405000001</v>
      </c>
      <c r="BF1149" s="3">
        <f t="shared" si="441"/>
        <v>1608309.0405000001</v>
      </c>
      <c r="BG1149" s="2">
        <f t="shared" si="430"/>
        <v>309.97038769924933</v>
      </c>
      <c r="BH1149" s="6">
        <f t="shared" si="431"/>
        <v>1.4999999999999999E-2</v>
      </c>
      <c r="BI1149" s="3">
        <f t="shared" si="442"/>
        <v>0</v>
      </c>
      <c r="BJ1149" s="3">
        <f t="shared" si="432"/>
        <v>159324779.27741414</v>
      </c>
      <c r="BK1149" s="3">
        <f t="shared" si="443"/>
        <v>0</v>
      </c>
      <c r="BL1149" s="3">
        <f t="shared" si="444"/>
        <v>0</v>
      </c>
      <c r="BM1149" s="3">
        <f t="shared" si="433"/>
        <v>0</v>
      </c>
      <c r="BN1149" s="3">
        <f t="shared" si="434"/>
        <v>0</v>
      </c>
      <c r="BO1149" s="3">
        <f t="shared" si="445"/>
        <v>0</v>
      </c>
      <c r="BP1149" s="3">
        <f t="shared" si="446"/>
        <v>0</v>
      </c>
      <c r="BQ1149" s="3">
        <f t="shared" si="435"/>
        <v>99035538.869910166</v>
      </c>
      <c r="BR1149" s="3">
        <f t="shared" si="447"/>
        <v>0</v>
      </c>
      <c r="BS1149" s="3">
        <f t="shared" si="448"/>
        <v>0</v>
      </c>
      <c r="BT1149" s="3">
        <f t="shared" si="436"/>
        <v>0</v>
      </c>
      <c r="BU1149" s="3">
        <f t="shared" si="437"/>
        <v>0</v>
      </c>
      <c r="BV1149" s="3">
        <f t="shared" si="438"/>
        <v>0</v>
      </c>
      <c r="BW1149" s="3">
        <f t="shared" si="449"/>
        <v>0</v>
      </c>
      <c r="BX1149" s="3">
        <f t="shared" si="439"/>
        <v>0</v>
      </c>
      <c r="BY1149" s="3">
        <f t="shared" si="450"/>
        <v>1608309.0405000001</v>
      </c>
    </row>
    <row r="1150" spans="1:77" x14ac:dyDescent="0.25">
      <c r="A1150">
        <v>161914</v>
      </c>
      <c r="B1150" t="s">
        <v>1196</v>
      </c>
      <c r="C1150" s="37">
        <v>42779.493055555555</v>
      </c>
      <c r="D1150" s="5" t="s">
        <v>75</v>
      </c>
      <c r="E1150" s="2">
        <v>12413.404</v>
      </c>
      <c r="F1150" s="2">
        <v>821.32100000000003</v>
      </c>
      <c r="G1150" s="2">
        <v>619.89800000000002</v>
      </c>
      <c r="H1150" s="2">
        <v>1.5640000000000001</v>
      </c>
      <c r="I1150" s="2">
        <v>0</v>
      </c>
      <c r="J1150" s="2">
        <v>0</v>
      </c>
      <c r="K1150" s="2">
        <v>0</v>
      </c>
      <c r="L1150" s="2">
        <v>743.44799999999998</v>
      </c>
      <c r="M1150" s="2">
        <v>670.96299999999997</v>
      </c>
      <c r="N1150" s="2">
        <v>13576.207</v>
      </c>
      <c r="O1150" s="2">
        <v>8.3960000000000008</v>
      </c>
      <c r="P1150" s="2">
        <v>2520.6480000000001</v>
      </c>
      <c r="Q1150" s="2">
        <v>0</v>
      </c>
      <c r="R1150" s="3">
        <v>847307</v>
      </c>
      <c r="S1150" s="3">
        <v>0</v>
      </c>
      <c r="T1150" s="3">
        <v>-48522</v>
      </c>
      <c r="U1150" s="3">
        <v>-1875</v>
      </c>
      <c r="V1150" s="3">
        <v>0</v>
      </c>
      <c r="W1150" s="3">
        <v>661819</v>
      </c>
      <c r="X1150" s="3">
        <v>1396691</v>
      </c>
      <c r="Y1150" s="4">
        <v>1</v>
      </c>
      <c r="Z1150" s="4">
        <v>1.1100000000000001</v>
      </c>
      <c r="AA1150" s="5" t="s">
        <v>75</v>
      </c>
      <c r="AB1150" s="3">
        <v>9162081</v>
      </c>
      <c r="AC1150" s="3">
        <v>41990392</v>
      </c>
      <c r="AD1150" s="2">
        <v>17908.410461799998</v>
      </c>
      <c r="AE1150" s="3">
        <v>1915599445</v>
      </c>
      <c r="AF1150" s="3">
        <v>44912852</v>
      </c>
      <c r="AG1150" s="3">
        <v>4940414</v>
      </c>
      <c r="AH1150" s="3">
        <v>52548037</v>
      </c>
      <c r="AI1150" s="4">
        <v>1.17</v>
      </c>
      <c r="AJ1150" s="3">
        <v>4317987992</v>
      </c>
      <c r="AK1150" s="3">
        <v>5278548</v>
      </c>
      <c r="AL1150" s="3">
        <v>0</v>
      </c>
      <c r="AM1150" s="3">
        <v>0</v>
      </c>
      <c r="AN1150" s="3">
        <v>0</v>
      </c>
      <c r="AO1150" s="3">
        <v>0</v>
      </c>
      <c r="AP1150" s="3">
        <v>0</v>
      </c>
      <c r="AQ1150" s="3">
        <v>5140</v>
      </c>
      <c r="AR1150" s="3">
        <v>5541</v>
      </c>
      <c r="AS1150" s="3">
        <v>101166693</v>
      </c>
      <c r="AT1150" s="2">
        <v>18696.508000000002</v>
      </c>
      <c r="AV1150" s="5" t="s">
        <v>1323</v>
      </c>
      <c r="BA1150" s="3">
        <f t="shared" si="440"/>
        <v>5541</v>
      </c>
      <c r="BB1150" s="3">
        <f t="shared" si="426"/>
        <v>5140</v>
      </c>
      <c r="BC1150" s="3">
        <f t="shared" si="427"/>
        <v>5541</v>
      </c>
      <c r="BD1150" s="3">
        <f t="shared" si="428"/>
        <v>5541</v>
      </c>
      <c r="BE1150" s="3">
        <f t="shared" si="429"/>
        <v>101166695.22851999</v>
      </c>
      <c r="BF1150" s="3">
        <f t="shared" si="441"/>
        <v>99706091.228519991</v>
      </c>
      <c r="BG1150" s="2">
        <f t="shared" si="430"/>
        <v>18696.156778437326</v>
      </c>
      <c r="BH1150" s="6">
        <f t="shared" si="431"/>
        <v>1.4999999999999999E-2</v>
      </c>
      <c r="BI1150" s="3">
        <f t="shared" si="442"/>
        <v>48123994.724423222</v>
      </c>
      <c r="BJ1150" s="3">
        <f t="shared" si="432"/>
        <v>9609824584.116785</v>
      </c>
      <c r="BK1150" s="3">
        <f t="shared" si="443"/>
        <v>0</v>
      </c>
      <c r="BL1150" s="3">
        <f t="shared" si="444"/>
        <v>0</v>
      </c>
      <c r="BM1150" s="3">
        <f t="shared" si="433"/>
        <v>0</v>
      </c>
      <c r="BN1150" s="3">
        <f t="shared" si="434"/>
        <v>0</v>
      </c>
      <c r="BO1150" s="3">
        <f t="shared" si="445"/>
        <v>0</v>
      </c>
      <c r="BP1150" s="3">
        <f t="shared" si="446"/>
        <v>0</v>
      </c>
      <c r="BQ1150" s="3">
        <f t="shared" si="435"/>
        <v>5973422090.7107258</v>
      </c>
      <c r="BR1150" s="3">
        <f t="shared" si="447"/>
        <v>0</v>
      </c>
      <c r="BS1150" s="3">
        <f t="shared" si="448"/>
        <v>0</v>
      </c>
      <c r="BT1150" s="3">
        <f t="shared" si="436"/>
        <v>0</v>
      </c>
      <c r="BU1150" s="3">
        <f t="shared" si="437"/>
        <v>0</v>
      </c>
      <c r="BV1150" s="3">
        <f t="shared" si="438"/>
        <v>0</v>
      </c>
      <c r="BW1150" s="3">
        <f t="shared" si="449"/>
        <v>0</v>
      </c>
      <c r="BX1150" s="3">
        <f t="shared" si="439"/>
        <v>0</v>
      </c>
      <c r="BY1150" s="3">
        <f t="shared" si="450"/>
        <v>57986815.308519989</v>
      </c>
    </row>
    <row r="1151" spans="1:77" x14ac:dyDescent="0.25">
      <c r="A1151">
        <v>89905</v>
      </c>
      <c r="B1151" t="s">
        <v>1197</v>
      </c>
      <c r="C1151" s="37">
        <v>42779.493055555555</v>
      </c>
      <c r="D1151" s="5" t="s">
        <v>75</v>
      </c>
      <c r="E1151" s="2">
        <v>257.2</v>
      </c>
      <c r="F1151" s="2">
        <v>15.4</v>
      </c>
      <c r="G1151" s="2">
        <v>7</v>
      </c>
      <c r="H1151" s="2">
        <v>0</v>
      </c>
      <c r="I1151" s="2">
        <v>0</v>
      </c>
      <c r="J1151" s="2">
        <v>0</v>
      </c>
      <c r="K1151" s="2">
        <v>0</v>
      </c>
      <c r="L1151" s="2">
        <v>13</v>
      </c>
      <c r="M1151" s="2">
        <v>13.75</v>
      </c>
      <c r="N1151" s="2">
        <v>273</v>
      </c>
      <c r="O1151" s="2">
        <v>0</v>
      </c>
      <c r="P1151" s="2">
        <v>80</v>
      </c>
      <c r="Q1151" s="2">
        <v>0</v>
      </c>
      <c r="R1151" s="3">
        <v>17875</v>
      </c>
      <c r="S1151" s="3">
        <v>0</v>
      </c>
      <c r="T1151" s="3">
        <v>-2374</v>
      </c>
      <c r="U1151" s="3">
        <v>-92</v>
      </c>
      <c r="V1151" s="3">
        <v>0</v>
      </c>
      <c r="W1151" s="3">
        <v>18249</v>
      </c>
      <c r="X1151" s="3">
        <v>56504</v>
      </c>
      <c r="Y1151" s="4">
        <v>0.98</v>
      </c>
      <c r="Z1151" s="4">
        <v>1.07</v>
      </c>
      <c r="AA1151" s="5" t="s">
        <v>75</v>
      </c>
      <c r="AB1151" s="3">
        <v>149986</v>
      </c>
      <c r="AC1151" s="3">
        <v>902145</v>
      </c>
      <c r="AD1151" s="2">
        <v>391.13175699999999</v>
      </c>
      <c r="AE1151" s="3">
        <v>35009836</v>
      </c>
      <c r="AF1151" s="3">
        <v>2161264</v>
      </c>
      <c r="AG1151" s="3">
        <v>0</v>
      </c>
      <c r="AH1151" s="3">
        <v>2293586</v>
      </c>
      <c r="AI1151" s="4">
        <v>1.04</v>
      </c>
      <c r="AJ1151" s="3">
        <v>211206711</v>
      </c>
      <c r="AK1151" s="3">
        <v>112919</v>
      </c>
      <c r="AL1151" s="3">
        <v>0</v>
      </c>
      <c r="AM1151" s="3">
        <v>0</v>
      </c>
      <c r="AN1151" s="3">
        <v>75000</v>
      </c>
      <c r="AO1151" s="3">
        <v>0</v>
      </c>
      <c r="AP1151" s="3">
        <v>0</v>
      </c>
      <c r="AQ1151" s="3">
        <v>5037</v>
      </c>
      <c r="AR1151" s="3">
        <v>5288</v>
      </c>
      <c r="AS1151" s="3">
        <v>2591171</v>
      </c>
      <c r="AT1151" s="2">
        <v>495.685</v>
      </c>
      <c r="AU1151" s="2">
        <v>521.23599999999999</v>
      </c>
      <c r="AV1151" s="5" t="s">
        <v>1551</v>
      </c>
      <c r="AW1151" s="3">
        <v>0</v>
      </c>
      <c r="AX1151" s="3">
        <v>0</v>
      </c>
      <c r="AY1151" s="3">
        <v>0</v>
      </c>
      <c r="AZ1151" s="3">
        <v>0</v>
      </c>
      <c r="BA1151" s="3">
        <f t="shared" si="440"/>
        <v>7063</v>
      </c>
      <c r="BB1151" s="3">
        <f t="shared" si="426"/>
        <v>5037</v>
      </c>
      <c r="BC1151" s="3">
        <f t="shared" si="427"/>
        <v>5288</v>
      </c>
      <c r="BD1151" s="3">
        <f t="shared" si="428"/>
        <v>7063</v>
      </c>
      <c r="BE1151" s="3">
        <f t="shared" si="429"/>
        <v>2591170.2999999998</v>
      </c>
      <c r="BF1151" s="3">
        <f t="shared" si="441"/>
        <v>2557420.2999999998</v>
      </c>
      <c r="BG1151" s="2">
        <f t="shared" si="430"/>
        <v>495.67700899688742</v>
      </c>
      <c r="BH1151" s="6">
        <f t="shared" si="431"/>
        <v>1.4999999999999999E-2</v>
      </c>
      <c r="BI1151" s="3">
        <f t="shared" si="442"/>
        <v>1220435.139160079</v>
      </c>
      <c r="BJ1151" s="3">
        <f t="shared" si="432"/>
        <v>254777982.62440014</v>
      </c>
      <c r="BK1151" s="3">
        <f t="shared" si="443"/>
        <v>0</v>
      </c>
      <c r="BL1151" s="3">
        <f t="shared" si="444"/>
        <v>0</v>
      </c>
      <c r="BM1151" s="3">
        <f t="shared" si="433"/>
        <v>0</v>
      </c>
      <c r="BN1151" s="3">
        <f t="shared" si="434"/>
        <v>0</v>
      </c>
      <c r="BO1151" s="3">
        <f t="shared" si="445"/>
        <v>0</v>
      </c>
      <c r="BP1151" s="3">
        <f t="shared" si="446"/>
        <v>0</v>
      </c>
      <c r="BQ1151" s="3">
        <f t="shared" si="435"/>
        <v>158368804.37450552</v>
      </c>
      <c r="BR1151" s="3">
        <f t="shared" si="447"/>
        <v>52837906.62549448</v>
      </c>
      <c r="BS1151" s="3">
        <f t="shared" si="448"/>
        <v>0</v>
      </c>
      <c r="BT1151" s="3">
        <f t="shared" si="436"/>
        <v>0</v>
      </c>
      <c r="BU1151" s="3">
        <f t="shared" si="437"/>
        <v>0</v>
      </c>
      <c r="BV1151" s="3">
        <f t="shared" si="438"/>
        <v>0</v>
      </c>
      <c r="BW1151" s="3">
        <f t="shared" si="449"/>
        <v>0</v>
      </c>
      <c r="BX1151" s="3">
        <f t="shared" si="439"/>
        <v>0</v>
      </c>
      <c r="BY1151" s="3">
        <f t="shared" si="450"/>
        <v>521344.53219999978</v>
      </c>
    </row>
    <row r="1152" spans="1:77" x14ac:dyDescent="0.25">
      <c r="A1152">
        <v>59902</v>
      </c>
      <c r="B1152" t="s">
        <v>1198</v>
      </c>
      <c r="C1152" s="37">
        <v>42776.52847222222</v>
      </c>
      <c r="D1152" s="5" t="s">
        <v>75</v>
      </c>
      <c r="E1152" s="2">
        <v>135.375</v>
      </c>
      <c r="F1152" s="2">
        <v>8.4440000000000008</v>
      </c>
      <c r="G1152" s="2">
        <v>0.92900000000000005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2.0880000000000001</v>
      </c>
      <c r="N1152" s="2">
        <v>99.209000000000003</v>
      </c>
      <c r="O1152" s="2">
        <v>0</v>
      </c>
      <c r="P1152" s="2">
        <v>9.8390000000000004</v>
      </c>
      <c r="Q1152" s="2">
        <v>0</v>
      </c>
      <c r="R1152" s="3">
        <v>0</v>
      </c>
      <c r="S1152" s="3">
        <v>0</v>
      </c>
      <c r="T1152" s="3">
        <v>-485</v>
      </c>
      <c r="U1152" s="3">
        <v>-19</v>
      </c>
      <c r="V1152" s="3">
        <v>0</v>
      </c>
      <c r="W1152" s="3">
        <v>160844</v>
      </c>
      <c r="X1152" s="3">
        <v>5402</v>
      </c>
      <c r="Y1152" s="4">
        <v>0.65039999999999898</v>
      </c>
      <c r="Z1152" s="4">
        <v>1.05</v>
      </c>
      <c r="AA1152" s="5" t="s">
        <v>76</v>
      </c>
      <c r="AB1152" s="3">
        <v>44030</v>
      </c>
      <c r="AC1152" s="3">
        <v>480512</v>
      </c>
      <c r="AD1152" s="2">
        <v>143.6242421</v>
      </c>
      <c r="AE1152" s="3">
        <v>25924547</v>
      </c>
      <c r="AF1152" s="3">
        <v>289203</v>
      </c>
      <c r="AG1152" s="3">
        <v>102093</v>
      </c>
      <c r="AH1152" s="3">
        <v>417975</v>
      </c>
      <c r="AI1152" s="4">
        <v>0.94</v>
      </c>
      <c r="AJ1152" s="3">
        <v>43075236</v>
      </c>
      <c r="AK1152" s="3">
        <v>47687</v>
      </c>
      <c r="AL1152" s="3">
        <v>0</v>
      </c>
      <c r="AM1152" s="3">
        <v>0</v>
      </c>
      <c r="AN1152" s="3">
        <v>0</v>
      </c>
      <c r="AO1152" s="3">
        <v>0</v>
      </c>
      <c r="AP1152" s="3">
        <v>0</v>
      </c>
      <c r="AQ1152" s="3">
        <v>3343</v>
      </c>
      <c r="AR1152" s="3">
        <v>3462</v>
      </c>
      <c r="AS1152" s="3">
        <v>1071226</v>
      </c>
      <c r="AT1152" s="2">
        <v>267.79000000000002</v>
      </c>
      <c r="AV1152" s="5" t="s">
        <v>2056</v>
      </c>
      <c r="BA1152" s="3">
        <f t="shared" si="440"/>
        <v>5490</v>
      </c>
      <c r="BB1152" s="3">
        <f t="shared" si="426"/>
        <v>3343</v>
      </c>
      <c r="BC1152" s="3">
        <f t="shared" si="427"/>
        <v>3462</v>
      </c>
      <c r="BD1152" s="3">
        <f t="shared" si="428"/>
        <v>5490</v>
      </c>
      <c r="BE1152" s="3">
        <f t="shared" si="429"/>
        <v>1071225.2083999999</v>
      </c>
      <c r="BF1152" s="3">
        <f t="shared" si="441"/>
        <v>910866.20839999989</v>
      </c>
      <c r="BG1152" s="2">
        <f t="shared" si="430"/>
        <v>267.7868733602362</v>
      </c>
      <c r="BH1152" s="6">
        <f t="shared" si="431"/>
        <v>1.4999999999999999E-2</v>
      </c>
      <c r="BI1152" s="3">
        <f t="shared" si="442"/>
        <v>930319.63782319101</v>
      </c>
      <c r="BJ1152" s="3">
        <f t="shared" si="432"/>
        <v>137642452.90716141</v>
      </c>
      <c r="BK1152" s="3">
        <f t="shared" si="443"/>
        <v>0</v>
      </c>
      <c r="BL1152" s="3">
        <f t="shared" si="444"/>
        <v>0</v>
      </c>
      <c r="BM1152" s="3">
        <f t="shared" si="433"/>
        <v>0</v>
      </c>
      <c r="BN1152" s="3">
        <f t="shared" si="434"/>
        <v>0</v>
      </c>
      <c r="BO1152" s="3">
        <f t="shared" si="445"/>
        <v>0</v>
      </c>
      <c r="BP1152" s="3">
        <f t="shared" si="446"/>
        <v>0</v>
      </c>
      <c r="BQ1152" s="3">
        <f t="shared" si="435"/>
        <v>85557906.038595468</v>
      </c>
      <c r="BR1152" s="3">
        <f t="shared" si="447"/>
        <v>0</v>
      </c>
      <c r="BS1152" s="3">
        <f t="shared" si="448"/>
        <v>0</v>
      </c>
      <c r="BT1152" s="3">
        <f t="shared" si="436"/>
        <v>0</v>
      </c>
      <c r="BU1152" s="3">
        <f t="shared" si="437"/>
        <v>0</v>
      </c>
      <c r="BV1152" s="3">
        <f t="shared" si="438"/>
        <v>0</v>
      </c>
      <c r="BW1152" s="3">
        <f t="shared" si="449"/>
        <v>0</v>
      </c>
      <c r="BX1152" s="3">
        <f t="shared" si="439"/>
        <v>0</v>
      </c>
      <c r="BY1152" s="3">
        <f t="shared" si="450"/>
        <v>791063.87345600035</v>
      </c>
    </row>
    <row r="1153" spans="1:77" x14ac:dyDescent="0.25">
      <c r="A1153">
        <v>101864</v>
      </c>
      <c r="B1153" t="s">
        <v>1135</v>
      </c>
      <c r="C1153" s="37">
        <v>42776.52847222222</v>
      </c>
      <c r="D1153" s="5" t="s">
        <v>76</v>
      </c>
      <c r="E1153" s="2">
        <v>223.28200000000001</v>
      </c>
      <c r="F1153" s="2">
        <v>20.164999999999999</v>
      </c>
      <c r="G1153" s="2">
        <v>9.1890000000000001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133</v>
      </c>
      <c r="O1153" s="2">
        <v>0</v>
      </c>
      <c r="P1153" s="2">
        <v>0</v>
      </c>
      <c r="Q1153" s="2">
        <v>0</v>
      </c>
      <c r="R1153" s="3">
        <v>0</v>
      </c>
      <c r="S1153" s="3">
        <v>0</v>
      </c>
      <c r="T1153" s="3">
        <v>0</v>
      </c>
      <c r="U1153" s="3">
        <v>0</v>
      </c>
      <c r="V1153" s="3">
        <v>29290</v>
      </c>
      <c r="W1153" s="3">
        <v>12637</v>
      </c>
      <c r="X1153" s="3">
        <v>0</v>
      </c>
      <c r="Y1153" s="4">
        <v>0</v>
      </c>
      <c r="Z1153" s="4">
        <v>1</v>
      </c>
      <c r="AA1153" s="5" t="s">
        <v>75</v>
      </c>
      <c r="AB1153" s="3">
        <v>0</v>
      </c>
      <c r="AC1153" s="3">
        <v>0</v>
      </c>
      <c r="AD1153" s="2">
        <v>0</v>
      </c>
      <c r="AE1153" s="3">
        <v>0</v>
      </c>
      <c r="AF1153" s="3">
        <v>0</v>
      </c>
      <c r="AG1153" s="3">
        <v>0</v>
      </c>
      <c r="AH1153" s="3">
        <v>0</v>
      </c>
      <c r="AI1153" s="4">
        <v>0</v>
      </c>
      <c r="AJ1153" s="3">
        <v>0</v>
      </c>
      <c r="AK1153" s="3">
        <v>54944</v>
      </c>
      <c r="AL1153" s="3">
        <v>0</v>
      </c>
      <c r="AM1153" s="3">
        <v>0</v>
      </c>
      <c r="AN1153" s="3">
        <v>0</v>
      </c>
      <c r="AO1153" s="3">
        <v>0</v>
      </c>
      <c r="AP1153" s="3">
        <v>0</v>
      </c>
      <c r="AQ1153" s="3">
        <v>5050</v>
      </c>
      <c r="AR1153" s="3">
        <v>5334</v>
      </c>
      <c r="AS1153" s="3">
        <v>1853129</v>
      </c>
      <c r="AT1153" s="2">
        <v>349.11599999999999</v>
      </c>
      <c r="AV1153" s="5" t="s">
        <v>2031</v>
      </c>
      <c r="AX1153" s="3">
        <v>0</v>
      </c>
      <c r="AZ1153" s="3">
        <v>0</v>
      </c>
      <c r="BA1153" s="3">
        <f t="shared" si="440"/>
        <v>6465</v>
      </c>
      <c r="BB1153" s="3">
        <f t="shared" si="426"/>
        <v>5050</v>
      </c>
      <c r="BC1153" s="3">
        <f t="shared" si="427"/>
        <v>5335</v>
      </c>
      <c r="BD1153" s="3">
        <f t="shared" si="428"/>
        <v>6465</v>
      </c>
      <c r="BE1153" s="3">
        <f t="shared" si="429"/>
        <v>1853128.4284999999</v>
      </c>
      <c r="BF1153" s="3">
        <f t="shared" si="441"/>
        <v>1811201.4284999999</v>
      </c>
      <c r="BG1153" s="2">
        <f t="shared" si="430"/>
        <v>349.07396206579932</v>
      </c>
      <c r="BH1153" s="6">
        <f t="shared" si="431"/>
        <v>1.4999999999999999E-2</v>
      </c>
      <c r="BI1153" s="3">
        <f t="shared" si="442"/>
        <v>0</v>
      </c>
      <c r="BJ1153" s="3">
        <f t="shared" si="432"/>
        <v>179424016.50182086</v>
      </c>
      <c r="BK1153" s="3">
        <f t="shared" si="443"/>
        <v>0</v>
      </c>
      <c r="BL1153" s="3">
        <f t="shared" si="444"/>
        <v>0</v>
      </c>
      <c r="BM1153" s="3">
        <f t="shared" si="433"/>
        <v>0</v>
      </c>
      <c r="BN1153" s="3">
        <f t="shared" si="434"/>
        <v>0</v>
      </c>
      <c r="BO1153" s="3">
        <f t="shared" si="445"/>
        <v>0</v>
      </c>
      <c r="BP1153" s="3">
        <f t="shared" si="446"/>
        <v>0</v>
      </c>
      <c r="BQ1153" s="3">
        <f t="shared" si="435"/>
        <v>111529130.88002288</v>
      </c>
      <c r="BR1153" s="3">
        <f t="shared" si="447"/>
        <v>0</v>
      </c>
      <c r="BS1153" s="3">
        <f t="shared" si="448"/>
        <v>0</v>
      </c>
      <c r="BT1153" s="3">
        <f t="shared" si="436"/>
        <v>0</v>
      </c>
      <c r="BU1153" s="3">
        <f t="shared" si="437"/>
        <v>0</v>
      </c>
      <c r="BV1153" s="3">
        <f t="shared" si="438"/>
        <v>0</v>
      </c>
      <c r="BW1153" s="3">
        <f t="shared" si="449"/>
        <v>0</v>
      </c>
      <c r="BX1153" s="3">
        <f t="shared" si="439"/>
        <v>0</v>
      </c>
      <c r="BY1153" s="3">
        <f t="shared" si="450"/>
        <v>1853128.4284999999</v>
      </c>
    </row>
    <row r="1154" spans="1:77" x14ac:dyDescent="0.25">
      <c r="A1154">
        <v>226906</v>
      </c>
      <c r="B1154" t="s">
        <v>1199</v>
      </c>
      <c r="C1154" s="37">
        <v>42779.493055555555</v>
      </c>
      <c r="D1154" s="5" t="s">
        <v>75</v>
      </c>
      <c r="E1154" s="2">
        <v>1007.375</v>
      </c>
      <c r="F1154" s="2">
        <v>45.320999999999998</v>
      </c>
      <c r="G1154" s="2">
        <v>21.1</v>
      </c>
      <c r="H1154" s="2">
        <v>0.86099999999999999</v>
      </c>
      <c r="I1154" s="2">
        <v>0</v>
      </c>
      <c r="J1154" s="2">
        <v>0</v>
      </c>
      <c r="K1154" s="2">
        <v>0</v>
      </c>
      <c r="L1154" s="2">
        <v>67</v>
      </c>
      <c r="M1154" s="2">
        <v>54.5</v>
      </c>
      <c r="N1154" s="2">
        <v>210.54</v>
      </c>
      <c r="O1154" s="2">
        <v>2.4E-2</v>
      </c>
      <c r="P1154" s="2">
        <v>15.9</v>
      </c>
      <c r="Q1154" s="2">
        <v>0</v>
      </c>
      <c r="R1154" s="3">
        <v>88000</v>
      </c>
      <c r="S1154" s="3">
        <v>0</v>
      </c>
      <c r="T1154" s="3">
        <v>-4379</v>
      </c>
      <c r="U1154" s="3">
        <v>-170</v>
      </c>
      <c r="V1154" s="3">
        <v>0</v>
      </c>
      <c r="W1154" s="3">
        <v>281715</v>
      </c>
      <c r="X1154" s="3">
        <v>10469</v>
      </c>
      <c r="Y1154" s="4">
        <v>1</v>
      </c>
      <c r="Z1154" s="4">
        <v>1.05</v>
      </c>
      <c r="AA1154" s="5" t="s">
        <v>76</v>
      </c>
      <c r="AB1154" s="3">
        <v>49975</v>
      </c>
      <c r="AC1154" s="3">
        <v>3153540</v>
      </c>
      <c r="AD1154" s="2">
        <v>1191.3415852999999</v>
      </c>
      <c r="AE1154" s="3">
        <v>103197518</v>
      </c>
      <c r="AF1154" s="3">
        <v>4145061</v>
      </c>
      <c r="AG1154" s="3">
        <v>0</v>
      </c>
      <c r="AH1154" s="3">
        <v>4310863</v>
      </c>
      <c r="AI1154" s="4">
        <v>1.04</v>
      </c>
      <c r="AJ1154" s="3">
        <v>389624324</v>
      </c>
      <c r="AK1154" s="3">
        <v>419667</v>
      </c>
      <c r="AL1154" s="3">
        <v>0</v>
      </c>
      <c r="AM1154" s="3">
        <v>0</v>
      </c>
      <c r="AN1154" s="3">
        <v>0</v>
      </c>
      <c r="AO1154" s="3">
        <v>0</v>
      </c>
      <c r="AP1154" s="3">
        <v>0</v>
      </c>
      <c r="AQ1154" s="3">
        <v>5140</v>
      </c>
      <c r="AR1154" s="3">
        <v>5322</v>
      </c>
      <c r="AS1154" s="3">
        <v>8398275</v>
      </c>
      <c r="AT1154" s="2">
        <v>1536.1389999999999</v>
      </c>
      <c r="AV1154" s="5" t="s">
        <v>1927</v>
      </c>
      <c r="AX1154" s="3">
        <v>0</v>
      </c>
      <c r="AZ1154" s="3">
        <v>0</v>
      </c>
      <c r="BA1154" s="3">
        <f t="shared" si="440"/>
        <v>6584</v>
      </c>
      <c r="BB1154" s="3">
        <f t="shared" ref="BB1154:BB1202" si="451">IF(D1154="Y",EWLev1/100*AQ1154/5140,ROUND(EWLev1*MIN(1, IF(Y1154&lt;0.1,1,Y1154))/100,0))</f>
        <v>5140</v>
      </c>
      <c r="BC1154" s="3">
        <f t="shared" ref="BC1154:BC1202" si="452">ROUND((IF(D1154="Y",EWLev1/100*AQ1154/5140,EWLev1*MIN(1, IF(Y1154&lt;0.1,1,Y1154))/100))*(1+(IF(D1154="Y",CharterSchoolAdjCEI,Z1154)-1)*0.71),0)</f>
        <v>5322</v>
      </c>
      <c r="BD1154" s="3">
        <f t="shared" ref="BD1154:BD1202" si="453">ROUND(IF(D1154="Y",EWLev1/100*BA1154/5140,BC1154*MAX(1,1 + IF(E1154&lt;SmallDistrictADACap,(SmallDistrictADACap-E1154)*IF(AA1154="Y",SparseSmallDistrictMult,SmallDistrictMult),0),1+IF(E1154&lt;MedDistrictADACap,(MedDistrictADACap-E1154)*MedDistrictMult,0))),0)</f>
        <v>6584</v>
      </c>
      <c r="BE1154" s="3">
        <f t="shared" ref="BE1154:BE1202" si="454">BD1154*(E1154*RegularProgramTIAAWeight+F1154*RegularSpEdTIAAWeight+G1154*MainstreamSpEdTIAAWeight+H1154*ResCareSpEdTIAAWeight+I1154*StateSchoolsSpEdTIAAWeight+J1154*NonPublicContractSpEdTIAAWeight+K1154*ExtYearSpEdTIAAWeight+L1154*RegCTETIAAWeight+M1154*GTTIAAWeight+N1154*StateCompEdTIAAWeight+O1154*PregnantTIAAWeight+P1154*BilingualTIAAWeight+Q1154*PegTIAAWeight)+SUM(R1154:W1154)+IF(P1154=0,X1154*EWLev1/514000,0)</f>
        <v>8398277.0105599985</v>
      </c>
      <c r="BF1154" s="3">
        <f t="shared" si="441"/>
        <v>8032941.0105599985</v>
      </c>
      <c r="BG1154" s="2">
        <f t="shared" ref="BG1154:BG1202" si="455">IF(UseCoRWADA,AU1154,BF1154/BB1154*(BC1154+BB1154)/(2*BC1154))</f>
        <v>1536.1064353034008</v>
      </c>
      <c r="BH1154" s="6">
        <f t="shared" ref="BH1154:BH1202" si="456">MAX(HHTaxRateFloor,IFERROR(AB1154/AE1154,0)+HHCEDRate)</f>
        <v>1.4999999999999999E-2</v>
      </c>
      <c r="BI1154" s="3">
        <f t="shared" si="442"/>
        <v>3710919.9515599911</v>
      </c>
      <c r="BJ1154" s="3">
        <f t="shared" ref="BJ1154:BJ1202" si="457">IFERROR(BG1154*MAX(EWLev1, BI1154/BH1154/BG1154*((EWLev1/HHEWL-1)*AI1154/HHMOTaxRate+1)),0)</f>
        <v>789558707.74594796</v>
      </c>
      <c r="BK1154" s="3">
        <f t="shared" si="443"/>
        <v>0</v>
      </c>
      <c r="BL1154" s="3">
        <f t="shared" si="444"/>
        <v>0</v>
      </c>
      <c r="BM1154" s="3">
        <f t="shared" ref="BM1154:BM1202" si="458">IF(BL1154=0,0,MAX(CostPerWADAFloorLev1,BL1154/(BK1154/(BJ1154/BG1154))))</f>
        <v>0</v>
      </c>
      <c r="BN1154" s="3">
        <f t="shared" ref="BN1154:BN1202" si="459">IFERROR(MIN(BL1154*EarlyAgreementCreditPct,BK1154/(BJ1154/BG1154)*EarlyAgreementCreditPerWADA,AY1154),0)</f>
        <v>0</v>
      </c>
      <c r="BO1154" s="3">
        <f t="shared" si="445"/>
        <v>0</v>
      </c>
      <c r="BP1154" s="3">
        <f t="shared" si="446"/>
        <v>0</v>
      </c>
      <c r="BQ1154" s="3">
        <f t="shared" ref="BQ1154:BQ1202" si="460">IFERROR(BG1154*MAX(EWLev3, BI1154/BH1154/BG1154*((EWLev3/HHEWL-1)*AI1154/HHMOTaxRate+1)),0)</f>
        <v>490786006.07943654</v>
      </c>
      <c r="BR1154" s="3">
        <f t="shared" si="447"/>
        <v>0</v>
      </c>
      <c r="BS1154" s="3">
        <f t="shared" si="448"/>
        <v>0</v>
      </c>
      <c r="BT1154" s="3">
        <f t="shared" ref="BT1154:BT1202" si="461">IF(BS1154=0,0,MAX(CostPerWADAFloorLev3,BS1154/(BR1154/(BQ1154/BG1154))))</f>
        <v>0</v>
      </c>
      <c r="BU1154" s="3">
        <f t="shared" ref="BU1154:BU1202" si="462">IFERROR(MIN(BR1154/(BQ1154/BG1154)*BT1154*EarlyAgreementCreditPct,BR1154/(BQ1154/BG1154)*EarlyAgreementCreditPerWADA,AZ1154),0)</f>
        <v>0</v>
      </c>
      <c r="BV1154" s="3">
        <f t="shared" ref="BV1154:BV1202" si="463">IFERROR(AN1154*BS1154/AH1154+AO1154+AP1154,0)</f>
        <v>0</v>
      </c>
      <c r="BW1154" s="3">
        <f t="shared" si="449"/>
        <v>0</v>
      </c>
      <c r="BX1154" s="3">
        <f t="shared" ref="BX1154:BX1202" si="464">BW1154+BP1154</f>
        <v>0</v>
      </c>
      <c r="BY1154" s="3">
        <f t="shared" si="450"/>
        <v>4502033.7705599982</v>
      </c>
    </row>
    <row r="1155" spans="1:77" x14ac:dyDescent="0.25">
      <c r="A1155">
        <v>237904</v>
      </c>
      <c r="B1155" t="s">
        <v>1200</v>
      </c>
      <c r="C1155" s="37">
        <v>42779.493055555555</v>
      </c>
      <c r="D1155" s="5" t="s">
        <v>75</v>
      </c>
      <c r="E1155" s="2">
        <v>5483.4480000000003</v>
      </c>
      <c r="F1155" s="2">
        <v>238.12299999999999</v>
      </c>
      <c r="G1155" s="2">
        <v>121.435</v>
      </c>
      <c r="H1155" s="2">
        <v>6.0460000000000003</v>
      </c>
      <c r="I1155" s="2">
        <v>0</v>
      </c>
      <c r="J1155" s="2">
        <v>0</v>
      </c>
      <c r="K1155" s="2">
        <v>0</v>
      </c>
      <c r="L1155" s="2">
        <v>334.678</v>
      </c>
      <c r="M1155" s="2">
        <v>294.97800000000001</v>
      </c>
      <c r="N1155" s="2">
        <v>4265.6109999999999</v>
      </c>
      <c r="O1155" s="2">
        <v>1.194</v>
      </c>
      <c r="P1155" s="2">
        <v>1354.42</v>
      </c>
      <c r="Q1155" s="2">
        <v>0</v>
      </c>
      <c r="R1155" s="3">
        <v>439334</v>
      </c>
      <c r="S1155" s="3">
        <v>0</v>
      </c>
      <c r="T1155" s="3">
        <v>-24235</v>
      </c>
      <c r="U1155" s="3">
        <v>-937</v>
      </c>
      <c r="V1155" s="3">
        <v>0</v>
      </c>
      <c r="W1155" s="3">
        <v>1116027</v>
      </c>
      <c r="X1155" s="3">
        <v>765383</v>
      </c>
      <c r="Y1155" s="4">
        <v>1</v>
      </c>
      <c r="Z1155" s="4">
        <v>1.1399999999999999</v>
      </c>
      <c r="AA1155" s="5" t="s">
        <v>76</v>
      </c>
      <c r="AB1155" s="3">
        <v>1899872</v>
      </c>
      <c r="AC1155" s="3">
        <v>7800905</v>
      </c>
      <c r="AD1155" s="2">
        <v>3164.1839894999998</v>
      </c>
      <c r="AE1155" s="3">
        <v>385032873</v>
      </c>
      <c r="AF1155" s="3">
        <v>22761512</v>
      </c>
      <c r="AG1155" s="3">
        <v>0</v>
      </c>
      <c r="AH1155" s="3">
        <v>23671972</v>
      </c>
      <c r="AI1155" s="4">
        <v>1.04</v>
      </c>
      <c r="AJ1155" s="3">
        <v>2156635000</v>
      </c>
      <c r="AK1155" s="3">
        <v>2416256</v>
      </c>
      <c r="AL1155" s="3">
        <v>0</v>
      </c>
      <c r="AM1155" s="3">
        <v>0</v>
      </c>
      <c r="AN1155" s="3">
        <v>0</v>
      </c>
      <c r="AO1155" s="3">
        <v>0</v>
      </c>
      <c r="AP1155" s="3">
        <v>0</v>
      </c>
      <c r="AQ1155" s="3">
        <v>5140</v>
      </c>
      <c r="AR1155" s="3">
        <v>5651</v>
      </c>
      <c r="AS1155" s="3">
        <v>43110179</v>
      </c>
      <c r="AT1155" s="2">
        <v>7723.74</v>
      </c>
      <c r="AV1155" s="5" t="s">
        <v>1321</v>
      </c>
      <c r="AX1155" s="3">
        <v>0</v>
      </c>
      <c r="AZ1155" s="3">
        <v>0</v>
      </c>
      <c r="BA1155" s="3">
        <f t="shared" ref="BA1155:BA1202" si="465">RIGHT(AV1155,6)*1</f>
        <v>5651</v>
      </c>
      <c r="BB1155" s="3">
        <f t="shared" si="451"/>
        <v>5140</v>
      </c>
      <c r="BC1155" s="3">
        <f t="shared" si="452"/>
        <v>5651</v>
      </c>
      <c r="BD1155" s="3">
        <f t="shared" si="453"/>
        <v>5651</v>
      </c>
      <c r="BE1155" s="3">
        <f t="shared" si="454"/>
        <v>43110178.622900002</v>
      </c>
      <c r="BF1155" s="3">
        <f t="shared" ref="BF1155:BF1194" si="466">BE1155-W1155-V1155-R1155-T1155</f>
        <v>41579052.622900002</v>
      </c>
      <c r="BG1155" s="2">
        <f t="shared" si="455"/>
        <v>7723.5659687262041</v>
      </c>
      <c r="BH1155" s="6">
        <f t="shared" si="456"/>
        <v>1.4999999999999999E-2</v>
      </c>
      <c r="BI1155" s="3">
        <f t="shared" ref="BI1155:BI1202" si="467">IFERROR((AB1155+AC1155)*BG1155/AD1155-AK1155,0)</f>
        <v>21262705.576201316</v>
      </c>
      <c r="BJ1155" s="3">
        <f t="shared" si="457"/>
        <v>3969912907.9252691</v>
      </c>
      <c r="BK1155" s="3">
        <f t="shared" ref="BK1155:BK1194" si="468">MAX(0,AJ1155-BJ1155)</f>
        <v>0</v>
      </c>
      <c r="BL1155" s="3">
        <f t="shared" ref="BL1155:BL1194" si="469">IFERROR(BK1155/AJ1155*AF1155,0)</f>
        <v>0</v>
      </c>
      <c r="BM1155" s="3">
        <f t="shared" si="458"/>
        <v>0</v>
      </c>
      <c r="BN1155" s="3">
        <f t="shared" si="459"/>
        <v>0</v>
      </c>
      <c r="BO1155" s="3">
        <f t="shared" ref="BO1155:BO1194" si="470">IFERROR(AN1155*BL1155/AH1155+AO1155+AP1155,0)</f>
        <v>0</v>
      </c>
      <c r="BP1155" s="3">
        <f t="shared" ref="BP1155:BP1218" si="471">MAX(0, IFERROR(BM1155*BK1155/(BJ1155/BG1155)-BN1155-BO1155*0-AL1155*AM1155-V1155,0))</f>
        <v>0</v>
      </c>
      <c r="BQ1155" s="3">
        <f t="shared" si="460"/>
        <v>2467679327.0080223</v>
      </c>
      <c r="BR1155" s="3">
        <f t="shared" ref="BR1155:BR1194" si="472">MAX(0,AJ1155-BQ1155)</f>
        <v>0</v>
      </c>
      <c r="BS1155" s="3">
        <f t="shared" ref="BS1155:BS1194" si="473">IFERROR(BR1155/AJ1155*AG1155,0)</f>
        <v>0</v>
      </c>
      <c r="BT1155" s="3">
        <f t="shared" si="461"/>
        <v>0</v>
      </c>
      <c r="BU1155" s="3">
        <f t="shared" si="462"/>
        <v>0</v>
      </c>
      <c r="BV1155" s="3">
        <f t="shared" si="463"/>
        <v>0</v>
      </c>
      <c r="BW1155" s="3">
        <f t="shared" ref="BW1155:BW1218" si="474">MAX(0, IFERROR(BT1155*BR1155/(BQ1155/BG1155)-BU1155-BV1155-AL1155*AM1155-V1155,0))</f>
        <v>0</v>
      </c>
      <c r="BX1155" s="3">
        <f t="shared" si="464"/>
        <v>0</v>
      </c>
      <c r="BY1155" s="3">
        <f t="shared" ref="BY1155:BY1202" si="475">MAX(0,BE1155-AJ1155*Y1155/100)</f>
        <v>21543828.622900002</v>
      </c>
    </row>
    <row r="1156" spans="1:77" x14ac:dyDescent="0.25">
      <c r="A1156">
        <v>49908</v>
      </c>
      <c r="B1156" t="s">
        <v>1201</v>
      </c>
      <c r="C1156" s="37">
        <v>42776.52847222222</v>
      </c>
      <c r="D1156" s="5" t="s">
        <v>75</v>
      </c>
      <c r="E1156" s="2">
        <v>75</v>
      </c>
      <c r="F1156" s="2">
        <v>1.3</v>
      </c>
      <c r="G1156" s="2">
        <v>0.5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1</v>
      </c>
      <c r="N1156" s="2">
        <v>60</v>
      </c>
      <c r="O1156" s="2">
        <v>0</v>
      </c>
      <c r="P1156" s="2">
        <v>0</v>
      </c>
      <c r="Q1156" s="2">
        <v>0</v>
      </c>
      <c r="R1156" s="3">
        <v>0</v>
      </c>
      <c r="S1156" s="3">
        <v>0</v>
      </c>
      <c r="T1156" s="3">
        <v>-201</v>
      </c>
      <c r="U1156" s="3">
        <v>-8</v>
      </c>
      <c r="V1156" s="3">
        <v>0</v>
      </c>
      <c r="W1156" s="3">
        <v>13877</v>
      </c>
      <c r="X1156" s="3">
        <v>0</v>
      </c>
      <c r="Y1156" s="4">
        <v>1</v>
      </c>
      <c r="Z1156" s="4">
        <v>1.08</v>
      </c>
      <c r="AA1156" s="5" t="s">
        <v>75</v>
      </c>
      <c r="AB1156" s="3">
        <v>45502</v>
      </c>
      <c r="AC1156" s="3">
        <v>258777</v>
      </c>
      <c r="AD1156" s="2">
        <v>92.9270195</v>
      </c>
      <c r="AE1156" s="3">
        <v>21040775</v>
      </c>
      <c r="AF1156" s="3">
        <v>191296</v>
      </c>
      <c r="AG1156" s="3">
        <v>0</v>
      </c>
      <c r="AH1156" s="3">
        <v>198948</v>
      </c>
      <c r="AI1156" s="4">
        <v>1.04</v>
      </c>
      <c r="AJ1156" s="3">
        <v>17810750</v>
      </c>
      <c r="AK1156" s="3">
        <v>29816</v>
      </c>
      <c r="AL1156" s="3">
        <v>0</v>
      </c>
      <c r="AM1156" s="3">
        <v>0</v>
      </c>
      <c r="AN1156" s="3">
        <v>0</v>
      </c>
      <c r="AO1156" s="3">
        <v>0</v>
      </c>
      <c r="AP1156" s="3">
        <v>0</v>
      </c>
      <c r="AQ1156" s="3">
        <v>5140</v>
      </c>
      <c r="AR1156" s="3">
        <v>5432</v>
      </c>
      <c r="AS1156" s="3">
        <v>681210</v>
      </c>
      <c r="AT1156" s="2">
        <v>126.381</v>
      </c>
      <c r="AV1156" s="5" t="s">
        <v>1437</v>
      </c>
      <c r="AX1156" s="3">
        <v>0</v>
      </c>
      <c r="AZ1156" s="3">
        <v>0</v>
      </c>
      <c r="BA1156" s="3">
        <f t="shared" si="465"/>
        <v>7503</v>
      </c>
      <c r="BB1156" s="3">
        <f t="shared" si="451"/>
        <v>5140</v>
      </c>
      <c r="BC1156" s="3">
        <f t="shared" si="452"/>
        <v>5432</v>
      </c>
      <c r="BD1156" s="3">
        <f t="shared" si="453"/>
        <v>7503</v>
      </c>
      <c r="BE1156" s="3">
        <f t="shared" si="454"/>
        <v>681209.91</v>
      </c>
      <c r="BF1156" s="3">
        <f t="shared" si="466"/>
        <v>667533.91</v>
      </c>
      <c r="BG1156" s="2">
        <f t="shared" si="455"/>
        <v>126.37978459754275</v>
      </c>
      <c r="BH1156" s="6">
        <f t="shared" si="456"/>
        <v>1.4999999999999999E-2</v>
      </c>
      <c r="BI1156" s="3">
        <f t="shared" si="467"/>
        <v>384000.29029386566</v>
      </c>
      <c r="BJ1156" s="3">
        <f t="shared" si="457"/>
        <v>64959209.283136971</v>
      </c>
      <c r="BK1156" s="3">
        <f t="shared" si="468"/>
        <v>0</v>
      </c>
      <c r="BL1156" s="3">
        <f t="shared" si="469"/>
        <v>0</v>
      </c>
      <c r="BM1156" s="3">
        <f t="shared" si="458"/>
        <v>0</v>
      </c>
      <c r="BN1156" s="3">
        <f t="shared" si="459"/>
        <v>0</v>
      </c>
      <c r="BO1156" s="3">
        <f t="shared" si="470"/>
        <v>0</v>
      </c>
      <c r="BP1156" s="3">
        <f t="shared" si="471"/>
        <v>0</v>
      </c>
      <c r="BQ1156" s="3">
        <f t="shared" si="460"/>
        <v>40378341.178914912</v>
      </c>
      <c r="BR1156" s="3">
        <f t="shared" si="472"/>
        <v>0</v>
      </c>
      <c r="BS1156" s="3">
        <f t="shared" si="473"/>
        <v>0</v>
      </c>
      <c r="BT1156" s="3">
        <f t="shared" si="461"/>
        <v>0</v>
      </c>
      <c r="BU1156" s="3">
        <f t="shared" si="462"/>
        <v>0</v>
      </c>
      <c r="BV1156" s="3">
        <f t="shared" si="463"/>
        <v>0</v>
      </c>
      <c r="BW1156" s="3">
        <f t="shared" si="474"/>
        <v>0</v>
      </c>
      <c r="BX1156" s="3">
        <f t="shared" si="464"/>
        <v>0</v>
      </c>
      <c r="BY1156" s="3">
        <f t="shared" si="475"/>
        <v>503102.41000000003</v>
      </c>
    </row>
    <row r="1157" spans="1:77" x14ac:dyDescent="0.25">
      <c r="A1157">
        <v>18905</v>
      </c>
      <c r="B1157" t="s">
        <v>1202</v>
      </c>
      <c r="C1157" s="37">
        <v>42776.52847222222</v>
      </c>
      <c r="D1157" s="5" t="s">
        <v>75</v>
      </c>
      <c r="E1157" s="2">
        <v>130</v>
      </c>
      <c r="F1157" s="2">
        <v>20.247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14.967000000000001</v>
      </c>
      <c r="M1157" s="2">
        <v>6.827</v>
      </c>
      <c r="N1157" s="2">
        <v>135.178</v>
      </c>
      <c r="O1157" s="2">
        <v>0</v>
      </c>
      <c r="P1157" s="2">
        <v>28.274999999999999</v>
      </c>
      <c r="Q1157" s="2">
        <v>0</v>
      </c>
      <c r="R1157" s="3">
        <v>11585</v>
      </c>
      <c r="S1157" s="3">
        <v>0</v>
      </c>
      <c r="T1157" s="3">
        <v>-840</v>
      </c>
      <c r="U1157" s="3">
        <v>-33</v>
      </c>
      <c r="V1157" s="3">
        <v>0</v>
      </c>
      <c r="W1157" s="3">
        <v>0</v>
      </c>
      <c r="X1157" s="3">
        <v>15670</v>
      </c>
      <c r="Y1157" s="4">
        <v>0.76670000000000005</v>
      </c>
      <c r="Z1157" s="4">
        <v>1.04</v>
      </c>
      <c r="AA1157" s="5" t="s">
        <v>75</v>
      </c>
      <c r="AB1157" s="3">
        <v>0</v>
      </c>
      <c r="AC1157" s="3">
        <v>764382</v>
      </c>
      <c r="AD1157" s="2">
        <v>325.65430679999997</v>
      </c>
      <c r="AE1157" s="3">
        <v>21533943</v>
      </c>
      <c r="AF1157" s="3">
        <v>502802</v>
      </c>
      <c r="AG1157" s="3">
        <v>74236</v>
      </c>
      <c r="AH1157" s="3">
        <v>669736</v>
      </c>
      <c r="AI1157" s="4">
        <v>0.93989999999999996</v>
      </c>
      <c r="AJ1157" s="3">
        <v>74689616</v>
      </c>
      <c r="AK1157" s="3">
        <v>67137</v>
      </c>
      <c r="AL1157" s="3">
        <v>0</v>
      </c>
      <c r="AM1157" s="3">
        <v>0</v>
      </c>
      <c r="AN1157" s="3">
        <v>0</v>
      </c>
      <c r="AO1157" s="3">
        <v>0</v>
      </c>
      <c r="AP1157" s="3">
        <v>0</v>
      </c>
      <c r="AQ1157" s="3">
        <v>3941</v>
      </c>
      <c r="AR1157" s="3">
        <v>4053</v>
      </c>
      <c r="AS1157" s="3">
        <v>1125400</v>
      </c>
      <c r="AT1157" s="2">
        <v>278.94200000000001</v>
      </c>
      <c r="AV1157" s="5" t="s">
        <v>1334</v>
      </c>
      <c r="BA1157" s="3">
        <f t="shared" si="465"/>
        <v>5542</v>
      </c>
      <c r="BB1157" s="3">
        <f t="shared" si="451"/>
        <v>3941</v>
      </c>
      <c r="BC1157" s="3">
        <f t="shared" si="452"/>
        <v>4053</v>
      </c>
      <c r="BD1157" s="3">
        <f t="shared" si="453"/>
        <v>5542</v>
      </c>
      <c r="BE1157" s="3">
        <f t="shared" si="454"/>
        <v>1125401.00618</v>
      </c>
      <c r="BF1157" s="3">
        <f t="shared" si="466"/>
        <v>1114656.00618</v>
      </c>
      <c r="BG1157" s="2">
        <f t="shared" si="455"/>
        <v>278.92790837950446</v>
      </c>
      <c r="BH1157" s="6">
        <f t="shared" si="456"/>
        <v>1.4999999999999999E-2</v>
      </c>
      <c r="BI1157" s="3">
        <f t="shared" si="467"/>
        <v>587567.90643283096</v>
      </c>
      <c r="BJ1157" s="3">
        <f t="shared" si="457"/>
        <v>143368944.9070653</v>
      </c>
      <c r="BK1157" s="3">
        <f t="shared" si="468"/>
        <v>0</v>
      </c>
      <c r="BL1157" s="3">
        <f t="shared" si="469"/>
        <v>0</v>
      </c>
      <c r="BM1157" s="3">
        <f t="shared" si="458"/>
        <v>0</v>
      </c>
      <c r="BN1157" s="3">
        <f t="shared" si="459"/>
        <v>0</v>
      </c>
      <c r="BO1157" s="3">
        <f t="shared" si="470"/>
        <v>0</v>
      </c>
      <c r="BP1157" s="3">
        <f t="shared" si="471"/>
        <v>0</v>
      </c>
      <c r="BQ1157" s="3">
        <f t="shared" si="460"/>
        <v>89117466.727251679</v>
      </c>
      <c r="BR1157" s="3">
        <f t="shared" si="472"/>
        <v>0</v>
      </c>
      <c r="BS1157" s="3">
        <f t="shared" si="473"/>
        <v>0</v>
      </c>
      <c r="BT1157" s="3">
        <f t="shared" si="461"/>
        <v>0</v>
      </c>
      <c r="BU1157" s="3">
        <f t="shared" si="462"/>
        <v>0</v>
      </c>
      <c r="BV1157" s="3">
        <f t="shared" si="463"/>
        <v>0</v>
      </c>
      <c r="BW1157" s="3">
        <f t="shared" si="474"/>
        <v>0</v>
      </c>
      <c r="BX1157" s="3">
        <f t="shared" si="464"/>
        <v>0</v>
      </c>
      <c r="BY1157" s="3">
        <f t="shared" si="475"/>
        <v>552755.72030799999</v>
      </c>
    </row>
    <row r="1158" spans="1:77" x14ac:dyDescent="0.25">
      <c r="A1158">
        <v>229904</v>
      </c>
      <c r="B1158" t="s">
        <v>1203</v>
      </c>
      <c r="C1158" s="37">
        <v>42779.493055555555</v>
      </c>
      <c r="D1158" s="5" t="s">
        <v>75</v>
      </c>
      <c r="E1158" s="2">
        <v>1027.546</v>
      </c>
      <c r="F1158" s="2">
        <v>66.515000000000001</v>
      </c>
      <c r="G1158" s="2">
        <v>21.213999999999999</v>
      </c>
      <c r="H1158" s="2">
        <v>0</v>
      </c>
      <c r="I1158" s="2">
        <v>0</v>
      </c>
      <c r="J1158" s="2">
        <v>0</v>
      </c>
      <c r="K1158" s="2">
        <v>0</v>
      </c>
      <c r="L1158" s="2">
        <v>102.506</v>
      </c>
      <c r="M1158" s="2">
        <v>39.527999999999999</v>
      </c>
      <c r="N1158" s="2">
        <v>700.84199999999998</v>
      </c>
      <c r="O1158" s="2">
        <v>4.3999999999999997E-2</v>
      </c>
      <c r="P1158" s="2">
        <v>10.58</v>
      </c>
      <c r="Q1158" s="2">
        <v>0</v>
      </c>
      <c r="R1158" s="3">
        <v>93838</v>
      </c>
      <c r="S1158" s="3">
        <v>0</v>
      </c>
      <c r="T1158" s="3">
        <v>-3402</v>
      </c>
      <c r="U1158" s="3">
        <v>-132</v>
      </c>
      <c r="V1158" s="3">
        <v>0</v>
      </c>
      <c r="W1158" s="3">
        <v>194124</v>
      </c>
      <c r="X1158" s="3">
        <v>6392</v>
      </c>
      <c r="Y1158" s="4">
        <v>1</v>
      </c>
      <c r="Z1158" s="4">
        <v>1.04</v>
      </c>
      <c r="AA1158" s="5" t="s">
        <v>75</v>
      </c>
      <c r="AB1158" s="3">
        <v>708758</v>
      </c>
      <c r="AC1158" s="3">
        <v>2953871</v>
      </c>
      <c r="AD1158" s="2">
        <v>1249.3611432</v>
      </c>
      <c r="AE1158" s="3">
        <v>135336211</v>
      </c>
      <c r="AF1158" s="3">
        <v>3199015</v>
      </c>
      <c r="AG1158" s="3">
        <v>351892</v>
      </c>
      <c r="AH1158" s="3">
        <v>3742848</v>
      </c>
      <c r="AI1158" s="4">
        <v>1.17</v>
      </c>
      <c r="AJ1158" s="3">
        <v>302720267</v>
      </c>
      <c r="AK1158" s="3">
        <v>454172</v>
      </c>
      <c r="AL1158" s="3">
        <v>0</v>
      </c>
      <c r="AM1158" s="3">
        <v>0</v>
      </c>
      <c r="AN1158" s="3">
        <v>0</v>
      </c>
      <c r="AO1158" s="3">
        <v>0</v>
      </c>
      <c r="AP1158" s="3">
        <v>0</v>
      </c>
      <c r="AQ1158" s="3">
        <v>5140</v>
      </c>
      <c r="AR1158" s="3">
        <v>5286</v>
      </c>
      <c r="AS1158" s="3">
        <v>8754435</v>
      </c>
      <c r="AT1158" s="2">
        <v>1625.104</v>
      </c>
      <c r="AV1158" s="5" t="s">
        <v>1935</v>
      </c>
      <c r="BA1158" s="3">
        <f t="shared" si="465"/>
        <v>6042</v>
      </c>
      <c r="BB1158" s="3">
        <f t="shared" si="451"/>
        <v>5140</v>
      </c>
      <c r="BC1158" s="3">
        <f t="shared" si="452"/>
        <v>5286</v>
      </c>
      <c r="BD1158" s="3">
        <f t="shared" si="453"/>
        <v>6042</v>
      </c>
      <c r="BE1158" s="3">
        <f t="shared" si="454"/>
        <v>8754437.7226</v>
      </c>
      <c r="BF1158" s="3">
        <f t="shared" si="466"/>
        <v>8469877.7226</v>
      </c>
      <c r="BG1158" s="2">
        <f t="shared" si="455"/>
        <v>1625.0794098173503</v>
      </c>
      <c r="BH1158" s="6">
        <f t="shared" si="456"/>
        <v>1.4999999999999999E-2</v>
      </c>
      <c r="BI1158" s="3">
        <f t="shared" si="467"/>
        <v>4309913.2335577197</v>
      </c>
      <c r="BJ1158" s="3">
        <f t="shared" si="457"/>
        <v>835290816.64611804</v>
      </c>
      <c r="BK1158" s="3">
        <f t="shared" si="468"/>
        <v>0</v>
      </c>
      <c r="BL1158" s="3">
        <f t="shared" si="469"/>
        <v>0</v>
      </c>
      <c r="BM1158" s="3">
        <f t="shared" si="458"/>
        <v>0</v>
      </c>
      <c r="BN1158" s="3">
        <f t="shared" si="459"/>
        <v>0</v>
      </c>
      <c r="BO1158" s="3">
        <f t="shared" si="470"/>
        <v>0</v>
      </c>
      <c r="BP1158" s="3">
        <f t="shared" si="471"/>
        <v>0</v>
      </c>
      <c r="BQ1158" s="3">
        <f t="shared" si="460"/>
        <v>519212871.43664342</v>
      </c>
      <c r="BR1158" s="3">
        <f t="shared" si="472"/>
        <v>0</v>
      </c>
      <c r="BS1158" s="3">
        <f t="shared" si="473"/>
        <v>0</v>
      </c>
      <c r="BT1158" s="3">
        <f t="shared" si="461"/>
        <v>0</v>
      </c>
      <c r="BU1158" s="3">
        <f t="shared" si="462"/>
        <v>0</v>
      </c>
      <c r="BV1158" s="3">
        <f t="shared" si="463"/>
        <v>0</v>
      </c>
      <c r="BW1158" s="3">
        <f t="shared" si="474"/>
        <v>0</v>
      </c>
      <c r="BX1158" s="3">
        <f t="shared" si="464"/>
        <v>0</v>
      </c>
      <c r="BY1158" s="3">
        <f t="shared" si="475"/>
        <v>5727235.0526000001</v>
      </c>
    </row>
    <row r="1159" spans="1:77" x14ac:dyDescent="0.25">
      <c r="A1159">
        <v>102903</v>
      </c>
      <c r="B1159" t="s">
        <v>1204</v>
      </c>
      <c r="C1159" s="37">
        <v>42779.493055555555</v>
      </c>
      <c r="D1159" s="5" t="s">
        <v>75</v>
      </c>
      <c r="E1159" s="2">
        <v>740.63099999999997</v>
      </c>
      <c r="F1159" s="2">
        <v>51.578999999999901</v>
      </c>
      <c r="G1159" s="2">
        <v>39.587000000000003</v>
      </c>
      <c r="H1159" s="2">
        <v>0</v>
      </c>
      <c r="I1159" s="2">
        <v>0</v>
      </c>
      <c r="J1159" s="2">
        <v>0</v>
      </c>
      <c r="K1159" s="2">
        <v>0</v>
      </c>
      <c r="L1159" s="2">
        <v>108.44</v>
      </c>
      <c r="M1159" s="2">
        <v>43.25</v>
      </c>
      <c r="N1159" s="2">
        <v>620.78300000000002</v>
      </c>
      <c r="O1159" s="2">
        <v>0</v>
      </c>
      <c r="P1159" s="2">
        <v>88.197999999999993</v>
      </c>
      <c r="Q1159" s="2">
        <v>0</v>
      </c>
      <c r="R1159" s="3">
        <v>72325</v>
      </c>
      <c r="S1159" s="3">
        <v>0</v>
      </c>
      <c r="T1159" s="3">
        <v>-4373</v>
      </c>
      <c r="U1159" s="3">
        <v>-169</v>
      </c>
      <c r="V1159" s="3">
        <v>0</v>
      </c>
      <c r="W1159" s="3">
        <v>46270</v>
      </c>
      <c r="X1159" s="3">
        <v>56641</v>
      </c>
      <c r="Y1159" s="4">
        <v>1</v>
      </c>
      <c r="Z1159" s="4">
        <v>1.04</v>
      </c>
      <c r="AA1159" s="5" t="s">
        <v>75</v>
      </c>
      <c r="AB1159" s="3">
        <v>414545</v>
      </c>
      <c r="AC1159" s="3">
        <v>2611214</v>
      </c>
      <c r="AD1159" s="2">
        <v>1089.1917034999999</v>
      </c>
      <c r="AE1159" s="3">
        <v>157005199</v>
      </c>
      <c r="AF1159" s="3">
        <v>4203177</v>
      </c>
      <c r="AG1159" s="3">
        <v>0</v>
      </c>
      <c r="AH1159" s="3">
        <v>4371304</v>
      </c>
      <c r="AI1159" s="4">
        <v>1.04</v>
      </c>
      <c r="AJ1159" s="3">
        <v>389101442</v>
      </c>
      <c r="AK1159" s="3">
        <v>336117</v>
      </c>
      <c r="AL1159" s="3">
        <v>0</v>
      </c>
      <c r="AM1159" s="3">
        <v>0</v>
      </c>
      <c r="AN1159" s="3">
        <v>111089</v>
      </c>
      <c r="AO1159" s="3">
        <v>0</v>
      </c>
      <c r="AP1159" s="3">
        <v>0</v>
      </c>
      <c r="AQ1159" s="3">
        <v>5140</v>
      </c>
      <c r="AR1159" s="3">
        <v>5286</v>
      </c>
      <c r="AS1159" s="3">
        <v>7308722</v>
      </c>
      <c r="AT1159" s="2">
        <v>1380.4110000000001</v>
      </c>
      <c r="AV1159" s="5" t="s">
        <v>1596</v>
      </c>
      <c r="AX1159" s="3">
        <v>0</v>
      </c>
      <c r="AZ1159" s="3">
        <v>0</v>
      </c>
      <c r="BA1159" s="3">
        <f t="shared" si="465"/>
        <v>6422</v>
      </c>
      <c r="BB1159" s="3">
        <f t="shared" si="451"/>
        <v>5140</v>
      </c>
      <c r="BC1159" s="3">
        <f t="shared" si="452"/>
        <v>5286</v>
      </c>
      <c r="BD1159" s="3">
        <f t="shared" si="453"/>
        <v>6422</v>
      </c>
      <c r="BE1159" s="3">
        <f t="shared" si="454"/>
        <v>7308722.9941999996</v>
      </c>
      <c r="BF1159" s="3">
        <f t="shared" si="466"/>
        <v>7194500.9941999996</v>
      </c>
      <c r="BG1159" s="2">
        <f t="shared" si="455"/>
        <v>1380.3783020843766</v>
      </c>
      <c r="BH1159" s="6">
        <f t="shared" si="456"/>
        <v>1.4999999999999999E-2</v>
      </c>
      <c r="BI1159" s="3">
        <f t="shared" si="467"/>
        <v>3498554.2130795456</v>
      </c>
      <c r="BJ1159" s="3">
        <f t="shared" si="457"/>
        <v>709514447.27136958</v>
      </c>
      <c r="BK1159" s="3">
        <f t="shared" si="468"/>
        <v>0</v>
      </c>
      <c r="BL1159" s="3">
        <f t="shared" si="469"/>
        <v>0</v>
      </c>
      <c r="BM1159" s="3">
        <f t="shared" si="458"/>
        <v>0</v>
      </c>
      <c r="BN1159" s="3">
        <f t="shared" si="459"/>
        <v>0</v>
      </c>
      <c r="BO1159" s="3">
        <f t="shared" si="470"/>
        <v>0</v>
      </c>
      <c r="BP1159" s="3">
        <f t="shared" si="471"/>
        <v>0</v>
      </c>
      <c r="BQ1159" s="3">
        <f t="shared" si="460"/>
        <v>441030867.51595831</v>
      </c>
      <c r="BR1159" s="3">
        <f t="shared" si="472"/>
        <v>0</v>
      </c>
      <c r="BS1159" s="3">
        <f t="shared" si="473"/>
        <v>0</v>
      </c>
      <c r="BT1159" s="3">
        <f t="shared" si="461"/>
        <v>0</v>
      </c>
      <c r="BU1159" s="3">
        <f t="shared" si="462"/>
        <v>0</v>
      </c>
      <c r="BV1159" s="3">
        <f t="shared" si="463"/>
        <v>0</v>
      </c>
      <c r="BW1159" s="3">
        <f t="shared" si="474"/>
        <v>0</v>
      </c>
      <c r="BX1159" s="3">
        <f t="shared" si="464"/>
        <v>0</v>
      </c>
      <c r="BY1159" s="3">
        <f t="shared" si="475"/>
        <v>3417708.5741999997</v>
      </c>
    </row>
    <row r="1160" spans="1:77" x14ac:dyDescent="0.25">
      <c r="A1160">
        <v>226905</v>
      </c>
      <c r="B1160" t="s">
        <v>1205</v>
      </c>
      <c r="C1160" s="37">
        <v>42779.493055555555</v>
      </c>
      <c r="D1160" s="5" t="s">
        <v>75</v>
      </c>
      <c r="E1160" s="2">
        <v>240.81</v>
      </c>
      <c r="F1160" s="2">
        <v>22.65</v>
      </c>
      <c r="G1160" s="2">
        <v>11</v>
      </c>
      <c r="H1160" s="2">
        <v>4</v>
      </c>
      <c r="I1160" s="2">
        <v>1.5</v>
      </c>
      <c r="J1160" s="2">
        <v>0</v>
      </c>
      <c r="K1160" s="2">
        <v>0</v>
      </c>
      <c r="L1160" s="2">
        <v>21</v>
      </c>
      <c r="M1160" s="2">
        <v>13.75</v>
      </c>
      <c r="N1160" s="2">
        <v>133</v>
      </c>
      <c r="O1160" s="2">
        <v>0</v>
      </c>
      <c r="P1160" s="2">
        <v>0.4</v>
      </c>
      <c r="Q1160" s="2">
        <v>0</v>
      </c>
      <c r="R1160" s="3">
        <v>25575</v>
      </c>
      <c r="S1160" s="3">
        <v>0</v>
      </c>
      <c r="T1160" s="3">
        <v>-1352</v>
      </c>
      <c r="U1160" s="3">
        <v>-53</v>
      </c>
      <c r="V1160" s="3">
        <v>0</v>
      </c>
      <c r="W1160" s="3">
        <v>51564</v>
      </c>
      <c r="X1160" s="3">
        <v>324</v>
      </c>
      <c r="Y1160" s="4">
        <v>1</v>
      </c>
      <c r="Z1160" s="4">
        <v>1.03</v>
      </c>
      <c r="AA1160" s="5" t="s">
        <v>76</v>
      </c>
      <c r="AB1160" s="3">
        <v>103098</v>
      </c>
      <c r="AC1160" s="3">
        <v>1503735</v>
      </c>
      <c r="AD1160" s="2">
        <v>559.75566930000002</v>
      </c>
      <c r="AE1160" s="3">
        <v>61769300</v>
      </c>
      <c r="AF1160" s="3">
        <v>1248474</v>
      </c>
      <c r="AG1160" s="3">
        <v>137332</v>
      </c>
      <c r="AH1160" s="3">
        <v>1460714</v>
      </c>
      <c r="AI1160" s="4">
        <v>1.17</v>
      </c>
      <c r="AJ1160" s="3">
        <v>120241163</v>
      </c>
      <c r="AK1160" s="3">
        <v>117192</v>
      </c>
      <c r="AL1160" s="3">
        <v>0</v>
      </c>
      <c r="AM1160" s="3">
        <v>0</v>
      </c>
      <c r="AN1160" s="3">
        <v>0</v>
      </c>
      <c r="AO1160" s="3">
        <v>0</v>
      </c>
      <c r="AP1160" s="3">
        <v>0</v>
      </c>
      <c r="AQ1160" s="3">
        <v>5140</v>
      </c>
      <c r="AR1160" s="3">
        <v>5249</v>
      </c>
      <c r="AS1160" s="3">
        <v>2931231</v>
      </c>
      <c r="AT1160" s="2">
        <v>549.77599999999995</v>
      </c>
      <c r="AV1160" s="5" t="s">
        <v>1926</v>
      </c>
      <c r="BA1160" s="3">
        <f t="shared" si="465"/>
        <v>8103</v>
      </c>
      <c r="BB1160" s="3">
        <f t="shared" si="451"/>
        <v>5140</v>
      </c>
      <c r="BC1160" s="3">
        <f t="shared" si="452"/>
        <v>5249</v>
      </c>
      <c r="BD1160" s="3">
        <f t="shared" si="453"/>
        <v>8103</v>
      </c>
      <c r="BE1160" s="3">
        <f t="shared" si="454"/>
        <v>2931231.2</v>
      </c>
      <c r="BF1160" s="3">
        <f t="shared" si="466"/>
        <v>2855444.2</v>
      </c>
      <c r="BG1160" s="2">
        <f t="shared" si="455"/>
        <v>549.76582150166837</v>
      </c>
      <c r="BH1160" s="6">
        <f t="shared" si="456"/>
        <v>1.4999999999999999E-2</v>
      </c>
      <c r="BI1160" s="3">
        <f t="shared" si="467"/>
        <v>1460964.1718985348</v>
      </c>
      <c r="BJ1160" s="3">
        <f t="shared" si="457"/>
        <v>282579632.25185752</v>
      </c>
      <c r="BK1160" s="3">
        <f t="shared" si="468"/>
        <v>0</v>
      </c>
      <c r="BL1160" s="3">
        <f t="shared" si="469"/>
        <v>0</v>
      </c>
      <c r="BM1160" s="3">
        <f t="shared" si="458"/>
        <v>0</v>
      </c>
      <c r="BN1160" s="3">
        <f t="shared" si="459"/>
        <v>0</v>
      </c>
      <c r="BO1160" s="3">
        <f t="shared" si="470"/>
        <v>0</v>
      </c>
      <c r="BP1160" s="3">
        <f t="shared" si="471"/>
        <v>0</v>
      </c>
      <c r="BQ1160" s="3">
        <f t="shared" si="460"/>
        <v>175650179.96978304</v>
      </c>
      <c r="BR1160" s="3">
        <f t="shared" si="472"/>
        <v>0</v>
      </c>
      <c r="BS1160" s="3">
        <f t="shared" si="473"/>
        <v>0</v>
      </c>
      <c r="BT1160" s="3">
        <f t="shared" si="461"/>
        <v>0</v>
      </c>
      <c r="BU1160" s="3">
        <f t="shared" si="462"/>
        <v>0</v>
      </c>
      <c r="BV1160" s="3">
        <f t="shared" si="463"/>
        <v>0</v>
      </c>
      <c r="BW1160" s="3">
        <f t="shared" si="474"/>
        <v>0</v>
      </c>
      <c r="BX1160" s="3">
        <f t="shared" si="464"/>
        <v>0</v>
      </c>
      <c r="BY1160" s="3">
        <f t="shared" si="475"/>
        <v>1728819.5700000003</v>
      </c>
    </row>
    <row r="1161" spans="1:77" x14ac:dyDescent="0.25">
      <c r="A1161">
        <v>70801</v>
      </c>
      <c r="B1161" t="s">
        <v>1206</v>
      </c>
      <c r="C1161" s="37">
        <v>42776.52847222222</v>
      </c>
      <c r="D1161" s="5" t="s">
        <v>76</v>
      </c>
      <c r="E1161" s="2">
        <v>2143.0619999999999</v>
      </c>
      <c r="F1161" s="2">
        <v>129.88900000000001</v>
      </c>
      <c r="G1161" s="2">
        <v>11.353</v>
      </c>
      <c r="H1161" s="2">
        <v>0</v>
      </c>
      <c r="I1161" s="2">
        <v>0</v>
      </c>
      <c r="J1161" s="2">
        <v>0</v>
      </c>
      <c r="K1161" s="2">
        <v>0</v>
      </c>
      <c r="L1161" s="2">
        <v>108.593</v>
      </c>
      <c r="M1161" s="2">
        <v>47.167000000000002</v>
      </c>
      <c r="N1161" s="2">
        <v>938.33</v>
      </c>
      <c r="O1161" s="2">
        <v>0</v>
      </c>
      <c r="P1161" s="2">
        <v>1229.08</v>
      </c>
      <c r="Q1161" s="2">
        <v>0</v>
      </c>
      <c r="R1161" s="3">
        <v>150975</v>
      </c>
      <c r="S1161" s="3">
        <v>0</v>
      </c>
      <c r="T1161" s="3">
        <v>0</v>
      </c>
      <c r="U1161" s="3">
        <v>0</v>
      </c>
      <c r="V1161" s="3">
        <v>0</v>
      </c>
      <c r="W1161" s="3">
        <v>33546</v>
      </c>
      <c r="X1161" s="3">
        <v>794600</v>
      </c>
      <c r="Y1161" s="4">
        <v>0</v>
      </c>
      <c r="Z1161" s="4">
        <v>1</v>
      </c>
      <c r="AA1161" s="5" t="s">
        <v>75</v>
      </c>
      <c r="AB1161" s="3">
        <v>0</v>
      </c>
      <c r="AC1161" s="3">
        <v>0</v>
      </c>
      <c r="AD1161" s="2">
        <v>0</v>
      </c>
      <c r="AE1161" s="3">
        <v>0</v>
      </c>
      <c r="AF1161" s="3">
        <v>0</v>
      </c>
      <c r="AG1161" s="3">
        <v>0</v>
      </c>
      <c r="AH1161" s="3">
        <v>0</v>
      </c>
      <c r="AI1161" s="4">
        <v>0</v>
      </c>
      <c r="AJ1161" s="3">
        <v>0</v>
      </c>
      <c r="AK1161" s="3">
        <v>896430</v>
      </c>
      <c r="AL1161" s="3">
        <v>0</v>
      </c>
      <c r="AM1161" s="3">
        <v>0</v>
      </c>
      <c r="AN1161" s="3">
        <v>0</v>
      </c>
      <c r="AO1161" s="3">
        <v>0</v>
      </c>
      <c r="AP1161" s="3">
        <v>0</v>
      </c>
      <c r="AQ1161" s="3">
        <v>5050</v>
      </c>
      <c r="AR1161" s="3">
        <v>5334</v>
      </c>
      <c r="AS1161" s="3">
        <v>17952112</v>
      </c>
      <c r="AT1161" s="2">
        <v>3424.768</v>
      </c>
      <c r="AV1161" s="5" t="s">
        <v>2031</v>
      </c>
      <c r="AX1161" s="3">
        <v>0</v>
      </c>
      <c r="AZ1161" s="3">
        <v>0</v>
      </c>
      <c r="BA1161" s="3">
        <f t="shared" si="465"/>
        <v>6465</v>
      </c>
      <c r="BB1161" s="3">
        <f t="shared" si="451"/>
        <v>5050</v>
      </c>
      <c r="BC1161" s="3">
        <f t="shared" si="452"/>
        <v>5335</v>
      </c>
      <c r="BD1161" s="3">
        <f t="shared" si="453"/>
        <v>6465</v>
      </c>
      <c r="BE1161" s="3">
        <f t="shared" si="454"/>
        <v>17952111.698850002</v>
      </c>
      <c r="BF1161" s="3">
        <f t="shared" si="466"/>
        <v>17767590.698850002</v>
      </c>
      <c r="BG1161" s="2">
        <f t="shared" si="455"/>
        <v>3424.3586516755086</v>
      </c>
      <c r="BH1161" s="6">
        <f t="shared" si="456"/>
        <v>1.4999999999999999E-2</v>
      </c>
      <c r="BI1161" s="3">
        <f t="shared" si="467"/>
        <v>0</v>
      </c>
      <c r="BJ1161" s="3">
        <f t="shared" si="457"/>
        <v>1760120346.9612114</v>
      </c>
      <c r="BK1161" s="3">
        <f t="shared" si="468"/>
        <v>0</v>
      </c>
      <c r="BL1161" s="3">
        <f t="shared" si="469"/>
        <v>0</v>
      </c>
      <c r="BM1161" s="3">
        <f t="shared" si="458"/>
        <v>0</v>
      </c>
      <c r="BN1161" s="3">
        <f t="shared" si="459"/>
        <v>0</v>
      </c>
      <c r="BO1161" s="3">
        <f t="shared" si="470"/>
        <v>0</v>
      </c>
      <c r="BP1161" s="3">
        <f t="shared" si="471"/>
        <v>0</v>
      </c>
      <c r="BQ1161" s="3">
        <f t="shared" si="460"/>
        <v>1094082589.210325</v>
      </c>
      <c r="BR1161" s="3">
        <f t="shared" si="472"/>
        <v>0</v>
      </c>
      <c r="BS1161" s="3">
        <f t="shared" si="473"/>
        <v>0</v>
      </c>
      <c r="BT1161" s="3">
        <f t="shared" si="461"/>
        <v>0</v>
      </c>
      <c r="BU1161" s="3">
        <f t="shared" si="462"/>
        <v>0</v>
      </c>
      <c r="BV1161" s="3">
        <f t="shared" si="463"/>
        <v>0</v>
      </c>
      <c r="BW1161" s="3">
        <f t="shared" si="474"/>
        <v>0</v>
      </c>
      <c r="BX1161" s="3">
        <f t="shared" si="464"/>
        <v>0</v>
      </c>
      <c r="BY1161" s="3">
        <f t="shared" si="475"/>
        <v>17952111.698850002</v>
      </c>
    </row>
    <row r="1162" spans="1:77" x14ac:dyDescent="0.25">
      <c r="A1162">
        <v>70912</v>
      </c>
      <c r="B1162" t="s">
        <v>1207</v>
      </c>
      <c r="C1162" s="37">
        <v>42779.493055555555</v>
      </c>
      <c r="D1162" s="5" t="s">
        <v>75</v>
      </c>
      <c r="E1162" s="2">
        <v>7122.3829999999998</v>
      </c>
      <c r="F1162" s="2">
        <v>661.173</v>
      </c>
      <c r="G1162" s="2">
        <v>167.03899999999999</v>
      </c>
      <c r="H1162" s="2">
        <v>9.14</v>
      </c>
      <c r="I1162" s="2">
        <v>0</v>
      </c>
      <c r="J1162" s="2">
        <v>0</v>
      </c>
      <c r="K1162" s="2">
        <v>0</v>
      </c>
      <c r="L1162" s="2">
        <v>636.35</v>
      </c>
      <c r="M1162" s="2">
        <v>392.93099999999998</v>
      </c>
      <c r="N1162" s="2">
        <v>4631.8530000000001</v>
      </c>
      <c r="O1162" s="2">
        <v>1.7929999999999999</v>
      </c>
      <c r="P1162" s="2">
        <v>481.61</v>
      </c>
      <c r="Q1162" s="2">
        <v>0</v>
      </c>
      <c r="R1162" s="3">
        <v>674872</v>
      </c>
      <c r="S1162" s="3">
        <v>0</v>
      </c>
      <c r="T1162" s="3">
        <v>-34511</v>
      </c>
      <c r="U1162" s="3">
        <v>-1334</v>
      </c>
      <c r="V1162" s="3">
        <v>0</v>
      </c>
      <c r="W1162" s="3">
        <v>531797</v>
      </c>
      <c r="X1162" s="3">
        <v>264356</v>
      </c>
      <c r="Y1162" s="4">
        <v>0.99050000000000005</v>
      </c>
      <c r="Z1162" s="4">
        <v>1.1100000000000001</v>
      </c>
      <c r="AA1162" s="5" t="s">
        <v>75</v>
      </c>
      <c r="AB1162" s="3">
        <v>1149014</v>
      </c>
      <c r="AC1162" s="3">
        <v>13241430</v>
      </c>
      <c r="AD1162" s="2">
        <v>5585.3555643</v>
      </c>
      <c r="AE1162" s="3">
        <v>775822351</v>
      </c>
      <c r="AF1162" s="3">
        <v>32551153</v>
      </c>
      <c r="AG1162" s="3">
        <v>3927171</v>
      </c>
      <c r="AH1162" s="3">
        <v>38450125</v>
      </c>
      <c r="AI1162" s="4">
        <v>1.17</v>
      </c>
      <c r="AJ1162" s="3">
        <v>3071158583</v>
      </c>
      <c r="AK1162" s="3">
        <v>3012173</v>
      </c>
      <c r="AL1162" s="3">
        <v>0</v>
      </c>
      <c r="AM1162" s="3">
        <v>0</v>
      </c>
      <c r="AN1162" s="3">
        <v>0</v>
      </c>
      <c r="AO1162" s="3">
        <v>0</v>
      </c>
      <c r="AP1162" s="3">
        <v>0</v>
      </c>
      <c r="AQ1162" s="3">
        <v>5091</v>
      </c>
      <c r="AR1162" s="3">
        <v>5489</v>
      </c>
      <c r="AS1162" s="3">
        <v>55451196</v>
      </c>
      <c r="AT1162" s="2">
        <v>10275.303</v>
      </c>
      <c r="AV1162" s="5" t="s">
        <v>1496</v>
      </c>
      <c r="BA1162" s="3">
        <f t="shared" si="465"/>
        <v>5489</v>
      </c>
      <c r="BB1162" s="3">
        <f t="shared" si="451"/>
        <v>5091</v>
      </c>
      <c r="BC1162" s="3">
        <f t="shared" si="452"/>
        <v>5489</v>
      </c>
      <c r="BD1162" s="3">
        <f t="shared" si="453"/>
        <v>5489</v>
      </c>
      <c r="BE1162" s="3">
        <f t="shared" si="454"/>
        <v>55451192.880649999</v>
      </c>
      <c r="BF1162" s="3">
        <f t="shared" si="466"/>
        <v>54279034.880649999</v>
      </c>
      <c r="BG1162" s="2">
        <f t="shared" si="455"/>
        <v>10275.227854993516</v>
      </c>
      <c r="BH1162" s="6">
        <f t="shared" si="456"/>
        <v>1.4999999999999999E-2</v>
      </c>
      <c r="BI1162" s="3">
        <f t="shared" si="467"/>
        <v>23461538.356826738</v>
      </c>
      <c r="BJ1162" s="3">
        <f t="shared" si="457"/>
        <v>5281467117.4666672</v>
      </c>
      <c r="BK1162" s="3">
        <f t="shared" si="468"/>
        <v>0</v>
      </c>
      <c r="BL1162" s="3">
        <f t="shared" si="469"/>
        <v>0</v>
      </c>
      <c r="BM1162" s="3">
        <f t="shared" si="458"/>
        <v>0</v>
      </c>
      <c r="BN1162" s="3">
        <f t="shared" si="459"/>
        <v>0</v>
      </c>
      <c r="BO1162" s="3">
        <f t="shared" si="470"/>
        <v>0</v>
      </c>
      <c r="BP1162" s="3">
        <f t="shared" si="471"/>
        <v>0</v>
      </c>
      <c r="BQ1162" s="3">
        <f t="shared" si="460"/>
        <v>3282935299.6704283</v>
      </c>
      <c r="BR1162" s="3">
        <f t="shared" si="472"/>
        <v>0</v>
      </c>
      <c r="BS1162" s="3">
        <f t="shared" si="473"/>
        <v>0</v>
      </c>
      <c r="BT1162" s="3">
        <f t="shared" si="461"/>
        <v>0</v>
      </c>
      <c r="BU1162" s="3">
        <f t="shared" si="462"/>
        <v>0</v>
      </c>
      <c r="BV1162" s="3">
        <f t="shared" si="463"/>
        <v>0</v>
      </c>
      <c r="BW1162" s="3">
        <f t="shared" si="474"/>
        <v>0</v>
      </c>
      <c r="BX1162" s="3">
        <f t="shared" si="464"/>
        <v>0</v>
      </c>
      <c r="BY1162" s="3">
        <f t="shared" si="475"/>
        <v>25031367.116034996</v>
      </c>
    </row>
    <row r="1163" spans="1:77" x14ac:dyDescent="0.25">
      <c r="A1163">
        <v>227803</v>
      </c>
      <c r="B1163" t="s">
        <v>1208</v>
      </c>
      <c r="C1163" s="37">
        <v>42776.52847222222</v>
      </c>
      <c r="D1163" s="5" t="s">
        <v>76</v>
      </c>
      <c r="E1163" s="2">
        <v>1680.8019999999999</v>
      </c>
      <c r="F1163" s="2">
        <v>90.084999999999994</v>
      </c>
      <c r="G1163" s="2">
        <v>23.917000000000002</v>
      </c>
      <c r="H1163" s="2">
        <v>0</v>
      </c>
      <c r="I1163" s="2">
        <v>0</v>
      </c>
      <c r="J1163" s="2">
        <v>0</v>
      </c>
      <c r="K1163" s="2">
        <v>0</v>
      </c>
      <c r="L1163" s="2">
        <v>19.832999999999998</v>
      </c>
      <c r="M1163" s="2">
        <v>0</v>
      </c>
      <c r="N1163" s="2">
        <v>954.67</v>
      </c>
      <c r="O1163" s="2">
        <v>0</v>
      </c>
      <c r="P1163" s="2">
        <v>512.61300000000006</v>
      </c>
      <c r="Q1163" s="2">
        <v>0</v>
      </c>
      <c r="R1163" s="3">
        <v>21972</v>
      </c>
      <c r="S1163" s="3">
        <v>0</v>
      </c>
      <c r="T1163" s="3">
        <v>0</v>
      </c>
      <c r="U1163" s="3">
        <v>0</v>
      </c>
      <c r="V1163" s="3">
        <v>0</v>
      </c>
      <c r="W1163" s="3">
        <v>0</v>
      </c>
      <c r="X1163" s="3">
        <v>331404</v>
      </c>
      <c r="Y1163" s="4">
        <v>0</v>
      </c>
      <c r="Z1163" s="4">
        <v>1</v>
      </c>
      <c r="AA1163" s="5" t="s">
        <v>75</v>
      </c>
      <c r="AB1163" s="3">
        <v>0</v>
      </c>
      <c r="AC1163" s="3">
        <v>0</v>
      </c>
      <c r="AD1163" s="2">
        <v>0</v>
      </c>
      <c r="AE1163" s="3">
        <v>0</v>
      </c>
      <c r="AF1163" s="3">
        <v>0</v>
      </c>
      <c r="AG1163" s="3">
        <v>0</v>
      </c>
      <c r="AH1163" s="3">
        <v>0</v>
      </c>
      <c r="AI1163" s="4">
        <v>0</v>
      </c>
      <c r="AJ1163" s="3">
        <v>0</v>
      </c>
      <c r="AK1163" s="3">
        <v>628290</v>
      </c>
      <c r="AL1163" s="3">
        <v>0</v>
      </c>
      <c r="AM1163" s="3">
        <v>0</v>
      </c>
      <c r="AN1163" s="3">
        <v>0</v>
      </c>
      <c r="AO1163" s="3">
        <v>0</v>
      </c>
      <c r="AP1163" s="3">
        <v>0</v>
      </c>
      <c r="AQ1163" s="3">
        <v>5050</v>
      </c>
      <c r="AR1163" s="3">
        <v>5334</v>
      </c>
      <c r="AS1163" s="3">
        <v>13379732</v>
      </c>
      <c r="AT1163" s="2">
        <v>2574.7570000000001</v>
      </c>
      <c r="AV1163" s="5" t="s">
        <v>2031</v>
      </c>
      <c r="AX1163" s="3">
        <v>0</v>
      </c>
      <c r="AZ1163" s="3">
        <v>0</v>
      </c>
      <c r="BA1163" s="3">
        <f t="shared" si="465"/>
        <v>6465</v>
      </c>
      <c r="BB1163" s="3">
        <f t="shared" si="451"/>
        <v>5050</v>
      </c>
      <c r="BC1163" s="3">
        <f t="shared" si="452"/>
        <v>5335</v>
      </c>
      <c r="BD1163" s="3">
        <f t="shared" si="453"/>
        <v>6465</v>
      </c>
      <c r="BE1163" s="3">
        <f t="shared" si="454"/>
        <v>13379732.280750001</v>
      </c>
      <c r="BF1163" s="3">
        <f t="shared" si="466"/>
        <v>13357760.280750001</v>
      </c>
      <c r="BG1163" s="2">
        <f t="shared" si="455"/>
        <v>2574.4493307893649</v>
      </c>
      <c r="BH1163" s="6">
        <f t="shared" si="456"/>
        <v>1.4999999999999999E-2</v>
      </c>
      <c r="BI1163" s="3">
        <f t="shared" si="467"/>
        <v>0</v>
      </c>
      <c r="BJ1163" s="3">
        <f t="shared" si="457"/>
        <v>1323266956.0257335</v>
      </c>
      <c r="BK1163" s="3">
        <f t="shared" si="468"/>
        <v>0</v>
      </c>
      <c r="BL1163" s="3">
        <f t="shared" si="469"/>
        <v>0</v>
      </c>
      <c r="BM1163" s="3">
        <f t="shared" si="458"/>
        <v>0</v>
      </c>
      <c r="BN1163" s="3">
        <f t="shared" si="459"/>
        <v>0</v>
      </c>
      <c r="BO1163" s="3">
        <f t="shared" si="470"/>
        <v>0</v>
      </c>
      <c r="BP1163" s="3">
        <f t="shared" si="471"/>
        <v>0</v>
      </c>
      <c r="BQ1163" s="3">
        <f t="shared" si="460"/>
        <v>822536561.1872021</v>
      </c>
      <c r="BR1163" s="3">
        <f t="shared" si="472"/>
        <v>0</v>
      </c>
      <c r="BS1163" s="3">
        <f t="shared" si="473"/>
        <v>0</v>
      </c>
      <c r="BT1163" s="3">
        <f t="shared" si="461"/>
        <v>0</v>
      </c>
      <c r="BU1163" s="3">
        <f t="shared" si="462"/>
        <v>0</v>
      </c>
      <c r="BV1163" s="3">
        <f t="shared" si="463"/>
        <v>0</v>
      </c>
      <c r="BW1163" s="3">
        <f t="shared" si="474"/>
        <v>0</v>
      </c>
      <c r="BX1163" s="3">
        <f t="shared" si="464"/>
        <v>0</v>
      </c>
      <c r="BY1163" s="3">
        <f t="shared" si="475"/>
        <v>13379732.280750001</v>
      </c>
    </row>
    <row r="1164" spans="1:77" x14ac:dyDescent="0.25">
      <c r="A1164">
        <v>184903</v>
      </c>
      <c r="B1164" t="s">
        <v>1209</v>
      </c>
      <c r="C1164" s="37">
        <v>42779.493055555555</v>
      </c>
      <c r="D1164" s="5" t="s">
        <v>75</v>
      </c>
      <c r="E1164" s="2">
        <v>6810.0320000000002</v>
      </c>
      <c r="F1164" s="2">
        <v>585.14800000000002</v>
      </c>
      <c r="G1164" s="2">
        <v>216.03800000000001</v>
      </c>
      <c r="H1164" s="2">
        <v>1.266</v>
      </c>
      <c r="I1164" s="2">
        <v>0</v>
      </c>
      <c r="J1164" s="2">
        <v>0</v>
      </c>
      <c r="K1164" s="2">
        <v>0</v>
      </c>
      <c r="L1164" s="2">
        <v>602.87800000000004</v>
      </c>
      <c r="M1164" s="2">
        <v>379.99299999999999</v>
      </c>
      <c r="N1164" s="2">
        <v>3836.4589999999998</v>
      </c>
      <c r="O1164" s="2">
        <v>0.16900000000000001</v>
      </c>
      <c r="P1164" s="2">
        <v>588.51900000000001</v>
      </c>
      <c r="Q1164" s="2">
        <v>0</v>
      </c>
      <c r="R1164" s="3">
        <v>612464</v>
      </c>
      <c r="S1164" s="3">
        <v>0</v>
      </c>
      <c r="T1164" s="3">
        <v>-42024</v>
      </c>
      <c r="U1164" s="3">
        <v>-1624</v>
      </c>
      <c r="V1164" s="3">
        <v>0</v>
      </c>
      <c r="W1164" s="3">
        <v>542247</v>
      </c>
      <c r="X1164" s="3">
        <v>328276</v>
      </c>
      <c r="Y1164" s="4">
        <v>1</v>
      </c>
      <c r="Z1164" s="4">
        <v>1.1200000000000001</v>
      </c>
      <c r="AA1164" s="5" t="s">
        <v>75</v>
      </c>
      <c r="AB1164" s="3">
        <v>419064</v>
      </c>
      <c r="AC1164" s="3">
        <v>14919953</v>
      </c>
      <c r="AD1164" s="2">
        <v>6365.4772837999999</v>
      </c>
      <c r="AE1164" s="3">
        <v>724573221</v>
      </c>
      <c r="AF1164" s="3">
        <v>39732173</v>
      </c>
      <c r="AG1164" s="3">
        <v>4370539</v>
      </c>
      <c r="AH1164" s="3">
        <v>46486642</v>
      </c>
      <c r="AI1164" s="4">
        <v>1.17</v>
      </c>
      <c r="AJ1164" s="3">
        <v>3739775260</v>
      </c>
      <c r="AK1164" s="3">
        <v>2894637</v>
      </c>
      <c r="AL1164" s="3">
        <v>0</v>
      </c>
      <c r="AM1164" s="3">
        <v>0</v>
      </c>
      <c r="AN1164" s="3">
        <v>845736</v>
      </c>
      <c r="AO1164" s="3">
        <v>0</v>
      </c>
      <c r="AP1164" s="3">
        <v>0</v>
      </c>
      <c r="AQ1164" s="3">
        <v>5140</v>
      </c>
      <c r="AR1164" s="3">
        <v>5578</v>
      </c>
      <c r="AS1164" s="3">
        <v>53119896</v>
      </c>
      <c r="AT1164" s="2">
        <v>9721.1859999999997</v>
      </c>
      <c r="AU1164" s="2">
        <v>9677.6090000000004</v>
      </c>
      <c r="AV1164" s="5" t="s">
        <v>1318</v>
      </c>
      <c r="AW1164" s="3">
        <v>0</v>
      </c>
      <c r="AX1164" s="3">
        <v>667745</v>
      </c>
      <c r="AY1164" s="3">
        <v>0</v>
      </c>
      <c r="AZ1164" s="3">
        <v>28360</v>
      </c>
      <c r="BA1164" s="3">
        <f t="shared" si="465"/>
        <v>5578</v>
      </c>
      <c r="BB1164" s="3">
        <f t="shared" si="451"/>
        <v>5140</v>
      </c>
      <c r="BC1164" s="3">
        <f t="shared" si="452"/>
        <v>5578</v>
      </c>
      <c r="BD1164" s="3">
        <f t="shared" si="453"/>
        <v>5578</v>
      </c>
      <c r="BE1164" s="3">
        <f t="shared" si="454"/>
        <v>53119895.732500009</v>
      </c>
      <c r="BF1164" s="3">
        <f t="shared" si="466"/>
        <v>52007208.732500009</v>
      </c>
      <c r="BG1164" s="2">
        <f t="shared" si="455"/>
        <v>9720.8820504353371</v>
      </c>
      <c r="BH1164" s="6">
        <f t="shared" si="456"/>
        <v>1.4999999999999999E-2</v>
      </c>
      <c r="BI1164" s="3">
        <f t="shared" si="467"/>
        <v>20529965.489133228</v>
      </c>
      <c r="BJ1164" s="3">
        <f t="shared" si="457"/>
        <v>4996533373.9237633</v>
      </c>
      <c r="BK1164" s="3">
        <f t="shared" si="468"/>
        <v>0</v>
      </c>
      <c r="BL1164" s="3">
        <f t="shared" si="469"/>
        <v>0</v>
      </c>
      <c r="BM1164" s="3">
        <f t="shared" si="458"/>
        <v>0</v>
      </c>
      <c r="BN1164" s="3">
        <f t="shared" si="459"/>
        <v>0</v>
      </c>
      <c r="BO1164" s="3">
        <f t="shared" si="470"/>
        <v>0</v>
      </c>
      <c r="BP1164" s="3">
        <f t="shared" si="471"/>
        <v>0</v>
      </c>
      <c r="BQ1164" s="3">
        <f t="shared" si="460"/>
        <v>3105821815.11409</v>
      </c>
      <c r="BR1164" s="3">
        <f t="shared" si="472"/>
        <v>633953444.88591003</v>
      </c>
      <c r="BS1164" s="3">
        <f t="shared" si="473"/>
        <v>740878.27808621328</v>
      </c>
      <c r="BT1164" s="3">
        <f t="shared" si="461"/>
        <v>373.38800152926837</v>
      </c>
      <c r="BU1164" s="3">
        <f t="shared" si="462"/>
        <v>28360</v>
      </c>
      <c r="BV1164" s="3">
        <f t="shared" si="463"/>
        <v>13478.870583844748</v>
      </c>
      <c r="BW1164" s="3">
        <f t="shared" si="474"/>
        <v>699039.40750236856</v>
      </c>
      <c r="BX1164" s="3">
        <f t="shared" si="464"/>
        <v>699039.40750236856</v>
      </c>
      <c r="BY1164" s="3">
        <f t="shared" si="475"/>
        <v>15722143.132500008</v>
      </c>
    </row>
    <row r="1165" spans="1:77" x14ac:dyDescent="0.25">
      <c r="A1165">
        <v>240904</v>
      </c>
      <c r="B1165" t="s">
        <v>1210</v>
      </c>
      <c r="C1165" s="37">
        <v>42779.493055555555</v>
      </c>
      <c r="D1165" s="5" t="s">
        <v>75</v>
      </c>
      <c r="E1165" s="2">
        <v>261.589</v>
      </c>
      <c r="F1165" s="2">
        <v>22.332000000000001</v>
      </c>
      <c r="G1165" s="2">
        <v>6.9370000000000003</v>
      </c>
      <c r="H1165" s="2">
        <v>0</v>
      </c>
      <c r="I1165" s="2">
        <v>0</v>
      </c>
      <c r="J1165" s="2">
        <v>0</v>
      </c>
      <c r="K1165" s="2">
        <v>0</v>
      </c>
      <c r="L1165" s="2">
        <v>26.503</v>
      </c>
      <c r="M1165" s="2">
        <v>3.9140000000000001</v>
      </c>
      <c r="N1165" s="2">
        <v>227.00700000000001</v>
      </c>
      <c r="O1165" s="2">
        <v>0</v>
      </c>
      <c r="P1165" s="2">
        <v>19.155999999999999</v>
      </c>
      <c r="Q1165" s="2">
        <v>0</v>
      </c>
      <c r="R1165" s="3">
        <v>26468</v>
      </c>
      <c r="S1165" s="3">
        <v>0</v>
      </c>
      <c r="T1165" s="3">
        <v>0</v>
      </c>
      <c r="U1165" s="3">
        <v>0</v>
      </c>
      <c r="V1165" s="3">
        <v>0</v>
      </c>
      <c r="W1165" s="3">
        <v>32038</v>
      </c>
      <c r="X1165" s="3">
        <v>11794</v>
      </c>
      <c r="Y1165" s="4">
        <v>0.74329999999999996</v>
      </c>
      <c r="Z1165" s="4">
        <v>1.07</v>
      </c>
      <c r="AA1165" s="5" t="s">
        <v>76</v>
      </c>
      <c r="AB1165" s="3">
        <v>3347099</v>
      </c>
      <c r="AC1165" s="3">
        <v>2047587</v>
      </c>
      <c r="AD1165" s="2">
        <v>799.96227750000003</v>
      </c>
      <c r="AE1165" s="3">
        <v>452687842</v>
      </c>
      <c r="AF1165" s="3">
        <v>4339002</v>
      </c>
      <c r="AG1165" s="3">
        <v>0</v>
      </c>
      <c r="AH1165" s="3">
        <v>4689251</v>
      </c>
      <c r="AI1165" s="4">
        <v>0.80330000000000001</v>
      </c>
      <c r="AJ1165" s="3">
        <v>589155029</v>
      </c>
      <c r="AK1165" s="3">
        <v>116851</v>
      </c>
      <c r="AL1165" s="3">
        <v>0</v>
      </c>
      <c r="AM1165" s="3">
        <v>0</v>
      </c>
      <c r="AN1165" s="3">
        <v>115000</v>
      </c>
      <c r="AO1165" s="3">
        <v>0</v>
      </c>
      <c r="AP1165" s="3">
        <v>0</v>
      </c>
      <c r="AQ1165" s="3">
        <v>3821</v>
      </c>
      <c r="AR1165" s="3">
        <v>4010</v>
      </c>
      <c r="AS1165" s="3">
        <v>2368103</v>
      </c>
      <c r="AT1165" s="2">
        <v>590.23800000000006</v>
      </c>
      <c r="AU1165" s="2">
        <v>576.60599999999999</v>
      </c>
      <c r="AV1165" s="5" t="s">
        <v>1957</v>
      </c>
      <c r="AW1165" s="3">
        <v>1007415</v>
      </c>
      <c r="AX1165" s="3">
        <v>0</v>
      </c>
      <c r="AY1165" s="3">
        <v>25169</v>
      </c>
      <c r="AZ1165" s="3">
        <v>0</v>
      </c>
      <c r="BA1165" s="3">
        <f t="shared" si="465"/>
        <v>6157</v>
      </c>
      <c r="BB1165" s="3">
        <f t="shared" si="451"/>
        <v>3821</v>
      </c>
      <c r="BC1165" s="3">
        <f t="shared" si="452"/>
        <v>4010</v>
      </c>
      <c r="BD1165" s="3">
        <f t="shared" si="453"/>
        <v>6157</v>
      </c>
      <c r="BE1165" s="3">
        <f t="shared" si="454"/>
        <v>2368104.0165099995</v>
      </c>
      <c r="BF1165" s="3">
        <f t="shared" si="466"/>
        <v>2309598.0165099995</v>
      </c>
      <c r="BG1165" s="2">
        <f t="shared" si="455"/>
        <v>590.20409155369248</v>
      </c>
      <c r="BH1165" s="6">
        <f t="shared" si="456"/>
        <v>1.5593834535542927E-2</v>
      </c>
      <c r="BI1165" s="3">
        <f t="shared" si="467"/>
        <v>3863293.8635775489</v>
      </c>
      <c r="BJ1165" s="3">
        <f t="shared" si="457"/>
        <v>389897473.82068932</v>
      </c>
      <c r="BK1165" s="3">
        <f t="shared" si="468"/>
        <v>199257555.17931068</v>
      </c>
      <c r="BL1165" s="3">
        <f t="shared" si="469"/>
        <v>1467489.6892684242</v>
      </c>
      <c r="BM1165" s="3">
        <f t="shared" si="458"/>
        <v>4865.2870283776183</v>
      </c>
      <c r="BN1165" s="3">
        <f t="shared" si="459"/>
        <v>24129.958717075311</v>
      </c>
      <c r="BO1165" s="3">
        <f t="shared" si="470"/>
        <v>35988.970150215624</v>
      </c>
      <c r="BP1165" s="3">
        <f t="shared" si="471"/>
        <v>1443359.730551349</v>
      </c>
      <c r="BQ1165" s="3">
        <f t="shared" si="460"/>
        <v>271740787.67649639</v>
      </c>
      <c r="BR1165" s="3">
        <f t="shared" si="472"/>
        <v>317414241.32350361</v>
      </c>
      <c r="BS1165" s="3">
        <f t="shared" si="473"/>
        <v>0</v>
      </c>
      <c r="BT1165" s="3">
        <f t="shared" si="461"/>
        <v>0</v>
      </c>
      <c r="BU1165" s="3">
        <f t="shared" si="462"/>
        <v>0</v>
      </c>
      <c r="BV1165" s="3">
        <f t="shared" si="463"/>
        <v>0</v>
      </c>
      <c r="BW1165" s="3">
        <f t="shared" si="474"/>
        <v>0</v>
      </c>
      <c r="BX1165" s="3">
        <f t="shared" si="464"/>
        <v>1443359.730551349</v>
      </c>
      <c r="BY1165" s="3">
        <f t="shared" si="475"/>
        <v>0</v>
      </c>
    </row>
    <row r="1166" spans="1:77" x14ac:dyDescent="0.25">
      <c r="A1166">
        <v>45905</v>
      </c>
      <c r="B1166" t="s">
        <v>1211</v>
      </c>
      <c r="C1166" s="37">
        <v>42779.493055555555</v>
      </c>
      <c r="D1166" s="5" t="s">
        <v>75</v>
      </c>
      <c r="E1166" s="2">
        <v>495.31299999999999</v>
      </c>
      <c r="F1166" s="2">
        <v>36.185000000000002</v>
      </c>
      <c r="G1166" s="2">
        <v>13</v>
      </c>
      <c r="H1166" s="2">
        <v>0</v>
      </c>
      <c r="I1166" s="2">
        <v>0</v>
      </c>
      <c r="J1166" s="2">
        <v>0</v>
      </c>
      <c r="K1166" s="2">
        <v>0</v>
      </c>
      <c r="L1166" s="2">
        <v>55</v>
      </c>
      <c r="M1166" s="2">
        <v>27</v>
      </c>
      <c r="N1166" s="2">
        <v>340</v>
      </c>
      <c r="O1166" s="2">
        <v>0</v>
      </c>
      <c r="P1166" s="2">
        <v>83</v>
      </c>
      <c r="Q1166" s="2">
        <v>0</v>
      </c>
      <c r="R1166" s="3">
        <v>53625</v>
      </c>
      <c r="S1166" s="3">
        <v>0</v>
      </c>
      <c r="T1166" s="3">
        <v>-4084</v>
      </c>
      <c r="U1166" s="3">
        <v>-158</v>
      </c>
      <c r="V1166" s="3">
        <v>0</v>
      </c>
      <c r="W1166" s="3">
        <v>36665</v>
      </c>
      <c r="X1166" s="3">
        <v>56008</v>
      </c>
      <c r="Y1166" s="4">
        <v>0.98</v>
      </c>
      <c r="Z1166" s="4">
        <v>1.07</v>
      </c>
      <c r="AA1166" s="5" t="s">
        <v>75</v>
      </c>
      <c r="AB1166" s="3">
        <v>100817</v>
      </c>
      <c r="AC1166" s="3">
        <v>2003615</v>
      </c>
      <c r="AD1166" s="2">
        <v>844.06289059999995</v>
      </c>
      <c r="AE1166" s="3">
        <v>105496002</v>
      </c>
      <c r="AF1166" s="3">
        <v>3748632</v>
      </c>
      <c r="AG1166" s="3">
        <v>0</v>
      </c>
      <c r="AH1166" s="3">
        <v>3978140</v>
      </c>
      <c r="AI1166" s="4">
        <v>1.04</v>
      </c>
      <c r="AJ1166" s="3">
        <v>363367461</v>
      </c>
      <c r="AK1166" s="3">
        <v>229847</v>
      </c>
      <c r="AL1166" s="3">
        <v>0</v>
      </c>
      <c r="AM1166" s="3">
        <v>0</v>
      </c>
      <c r="AN1166" s="3">
        <v>0</v>
      </c>
      <c r="AO1166" s="3">
        <v>0</v>
      </c>
      <c r="AP1166" s="3">
        <v>0</v>
      </c>
      <c r="AQ1166" s="3">
        <v>5037</v>
      </c>
      <c r="AR1166" s="3">
        <v>5288</v>
      </c>
      <c r="AS1166" s="3">
        <v>4806867</v>
      </c>
      <c r="AT1166" s="2">
        <v>914.96600000000001</v>
      </c>
      <c r="AU1166" s="2">
        <v>914.96600000000001</v>
      </c>
      <c r="AV1166" s="5" t="s">
        <v>1424</v>
      </c>
      <c r="AW1166" s="3">
        <v>0</v>
      </c>
      <c r="AX1166" s="3">
        <v>0</v>
      </c>
      <c r="AY1166" s="3">
        <v>0</v>
      </c>
      <c r="AZ1166" s="3">
        <v>0</v>
      </c>
      <c r="BA1166" s="3">
        <f t="shared" si="465"/>
        <v>6748</v>
      </c>
      <c r="BB1166" s="3">
        <f t="shared" si="451"/>
        <v>5037</v>
      </c>
      <c r="BC1166" s="3">
        <f t="shared" si="452"/>
        <v>5288</v>
      </c>
      <c r="BD1166" s="3">
        <f t="shared" si="453"/>
        <v>6748</v>
      </c>
      <c r="BE1166" s="3">
        <f t="shared" si="454"/>
        <v>4806867.824</v>
      </c>
      <c r="BF1166" s="3">
        <f t="shared" si="466"/>
        <v>4720661.824</v>
      </c>
      <c r="BG1166" s="2">
        <f t="shared" si="455"/>
        <v>914.95462572425481</v>
      </c>
      <c r="BH1166" s="6">
        <f t="shared" si="456"/>
        <v>1.4999999999999999E-2</v>
      </c>
      <c r="BI1166" s="3">
        <f t="shared" si="467"/>
        <v>2051333.4835460028</v>
      </c>
      <c r="BJ1166" s="3">
        <f t="shared" si="457"/>
        <v>470286677.62226695</v>
      </c>
      <c r="BK1166" s="3">
        <f t="shared" si="468"/>
        <v>0</v>
      </c>
      <c r="BL1166" s="3">
        <f t="shared" si="469"/>
        <v>0</v>
      </c>
      <c r="BM1166" s="3">
        <f t="shared" si="458"/>
        <v>0</v>
      </c>
      <c r="BN1166" s="3">
        <f t="shared" si="459"/>
        <v>0</v>
      </c>
      <c r="BO1166" s="3">
        <f t="shared" si="470"/>
        <v>0</v>
      </c>
      <c r="BP1166" s="3">
        <f t="shared" si="471"/>
        <v>0</v>
      </c>
      <c r="BQ1166" s="3">
        <f t="shared" si="460"/>
        <v>292328002.91889942</v>
      </c>
      <c r="BR1166" s="3">
        <f t="shared" si="472"/>
        <v>71039458.081100583</v>
      </c>
      <c r="BS1166" s="3">
        <f t="shared" si="473"/>
        <v>0</v>
      </c>
      <c r="BT1166" s="3">
        <f t="shared" si="461"/>
        <v>0</v>
      </c>
      <c r="BU1166" s="3">
        <f t="shared" si="462"/>
        <v>0</v>
      </c>
      <c r="BV1166" s="3">
        <f t="shared" si="463"/>
        <v>0</v>
      </c>
      <c r="BW1166" s="3">
        <f t="shared" si="474"/>
        <v>0</v>
      </c>
      <c r="BX1166" s="3">
        <f t="shared" si="464"/>
        <v>0</v>
      </c>
      <c r="BY1166" s="3">
        <f t="shared" si="475"/>
        <v>1245866.7062000004</v>
      </c>
    </row>
    <row r="1167" spans="1:77" x14ac:dyDescent="0.25">
      <c r="A1167">
        <v>44902</v>
      </c>
      <c r="B1167" t="s">
        <v>1212</v>
      </c>
      <c r="C1167" s="37">
        <v>42776.52847222222</v>
      </c>
      <c r="D1167" s="5" t="s">
        <v>75</v>
      </c>
      <c r="E1167" s="2">
        <v>514.55100000000004</v>
      </c>
      <c r="F1167" s="2">
        <v>41.843000000000004</v>
      </c>
      <c r="G1167" s="2">
        <v>24.27</v>
      </c>
      <c r="H1167" s="2">
        <v>0</v>
      </c>
      <c r="I1167" s="2">
        <v>0</v>
      </c>
      <c r="J1167" s="2">
        <v>0</v>
      </c>
      <c r="K1167" s="2">
        <v>0</v>
      </c>
      <c r="L1167" s="2">
        <v>29.143999999999998</v>
      </c>
      <c r="M1167" s="2">
        <v>19</v>
      </c>
      <c r="N1167" s="2">
        <v>380</v>
      </c>
      <c r="O1167" s="2">
        <v>0</v>
      </c>
      <c r="P1167" s="2">
        <v>47.37</v>
      </c>
      <c r="Q1167" s="2">
        <v>0</v>
      </c>
      <c r="R1167" s="3">
        <v>42892</v>
      </c>
      <c r="S1167" s="3">
        <v>0</v>
      </c>
      <c r="T1167" s="3">
        <v>-1964</v>
      </c>
      <c r="U1167" s="3">
        <v>-76</v>
      </c>
      <c r="V1167" s="3">
        <v>0</v>
      </c>
      <c r="W1167" s="3">
        <v>17772</v>
      </c>
      <c r="X1167" s="3">
        <v>36162</v>
      </c>
      <c r="Y1167" s="4">
        <v>0.98</v>
      </c>
      <c r="Z1167" s="4">
        <v>1.08</v>
      </c>
      <c r="AA1167" s="5" t="s">
        <v>76</v>
      </c>
      <c r="AB1167" s="3">
        <v>81415</v>
      </c>
      <c r="AC1167" s="3">
        <v>3622882</v>
      </c>
      <c r="AD1167" s="2">
        <v>1367.4765723</v>
      </c>
      <c r="AE1167" s="3">
        <v>80800995</v>
      </c>
      <c r="AF1167" s="3">
        <v>1814702</v>
      </c>
      <c r="AG1167" s="3">
        <v>0</v>
      </c>
      <c r="AH1167" s="3">
        <v>1925806</v>
      </c>
      <c r="AI1167" s="4">
        <v>1.04</v>
      </c>
      <c r="AJ1167" s="3">
        <v>174705998</v>
      </c>
      <c r="AK1167" s="3">
        <v>215094</v>
      </c>
      <c r="AL1167" s="3">
        <v>0</v>
      </c>
      <c r="AM1167" s="3">
        <v>0</v>
      </c>
      <c r="AN1167" s="3">
        <v>0</v>
      </c>
      <c r="AO1167" s="3">
        <v>0</v>
      </c>
      <c r="AP1167" s="3">
        <v>0</v>
      </c>
      <c r="AQ1167" s="3">
        <v>5037</v>
      </c>
      <c r="AR1167" s="3">
        <v>5323</v>
      </c>
      <c r="AS1167" s="3">
        <v>5444047</v>
      </c>
      <c r="AT1167" s="2">
        <v>1040.4290000000001</v>
      </c>
      <c r="AV1167" s="5" t="s">
        <v>1421</v>
      </c>
      <c r="AX1167" s="3">
        <v>0</v>
      </c>
      <c r="AZ1167" s="3">
        <v>0</v>
      </c>
      <c r="BA1167" s="3">
        <f t="shared" si="465"/>
        <v>7634</v>
      </c>
      <c r="BB1167" s="3">
        <f t="shared" si="451"/>
        <v>5037</v>
      </c>
      <c r="BC1167" s="3">
        <f t="shared" si="452"/>
        <v>5323</v>
      </c>
      <c r="BD1167" s="3">
        <f t="shared" si="453"/>
        <v>7634</v>
      </c>
      <c r="BE1167" s="3">
        <f t="shared" si="454"/>
        <v>5444047.6215999993</v>
      </c>
      <c r="BF1167" s="3">
        <f t="shared" si="466"/>
        <v>5385347.6215999993</v>
      </c>
      <c r="BG1167" s="2">
        <f t="shared" si="455"/>
        <v>1040.435314829868</v>
      </c>
      <c r="BH1167" s="6">
        <f t="shared" si="456"/>
        <v>1.4999999999999999E-2</v>
      </c>
      <c r="BI1167" s="3">
        <f t="shared" si="467"/>
        <v>2603295.3556114384</v>
      </c>
      <c r="BJ1167" s="3">
        <f t="shared" si="457"/>
        <v>534783751.8225522</v>
      </c>
      <c r="BK1167" s="3">
        <f t="shared" si="468"/>
        <v>0</v>
      </c>
      <c r="BL1167" s="3">
        <f t="shared" si="469"/>
        <v>0</v>
      </c>
      <c r="BM1167" s="3">
        <f t="shared" si="458"/>
        <v>0</v>
      </c>
      <c r="BN1167" s="3">
        <f t="shared" si="459"/>
        <v>0</v>
      </c>
      <c r="BO1167" s="3">
        <f t="shared" si="470"/>
        <v>0</v>
      </c>
      <c r="BP1167" s="3">
        <f t="shared" si="471"/>
        <v>0</v>
      </c>
      <c r="BQ1167" s="3">
        <f t="shared" si="460"/>
        <v>332419083.08814281</v>
      </c>
      <c r="BR1167" s="3">
        <f t="shared" si="472"/>
        <v>0</v>
      </c>
      <c r="BS1167" s="3">
        <f t="shared" si="473"/>
        <v>0</v>
      </c>
      <c r="BT1167" s="3">
        <f t="shared" si="461"/>
        <v>0</v>
      </c>
      <c r="BU1167" s="3">
        <f t="shared" si="462"/>
        <v>0</v>
      </c>
      <c r="BV1167" s="3">
        <f t="shared" si="463"/>
        <v>0</v>
      </c>
      <c r="BW1167" s="3">
        <f t="shared" si="474"/>
        <v>0</v>
      </c>
      <c r="BX1167" s="3">
        <f t="shared" si="464"/>
        <v>0</v>
      </c>
      <c r="BY1167" s="3">
        <f t="shared" si="475"/>
        <v>3731928.8411999997</v>
      </c>
    </row>
    <row r="1168" spans="1:77" x14ac:dyDescent="0.25">
      <c r="A1168">
        <v>223904</v>
      </c>
      <c r="B1168" t="s">
        <v>1213</v>
      </c>
      <c r="C1168" s="37">
        <v>42779.493055555555</v>
      </c>
      <c r="D1168" s="5" t="s">
        <v>75</v>
      </c>
      <c r="E1168" s="2">
        <v>203.25</v>
      </c>
      <c r="F1168" s="2">
        <v>13</v>
      </c>
      <c r="G1168" s="2">
        <v>7</v>
      </c>
      <c r="H1168" s="2">
        <v>0</v>
      </c>
      <c r="I1168" s="2">
        <v>0</v>
      </c>
      <c r="J1168" s="2">
        <v>0</v>
      </c>
      <c r="K1168" s="2">
        <v>0</v>
      </c>
      <c r="L1168" s="2">
        <v>13.75</v>
      </c>
      <c r="M1168" s="2">
        <v>10</v>
      </c>
      <c r="N1168" s="2">
        <v>145</v>
      </c>
      <c r="O1168" s="2">
        <v>0</v>
      </c>
      <c r="P1168" s="2">
        <v>25</v>
      </c>
      <c r="Q1168" s="2">
        <v>0</v>
      </c>
      <c r="R1168" s="3">
        <v>13200</v>
      </c>
      <c r="S1168" s="3">
        <v>0</v>
      </c>
      <c r="T1168" s="3">
        <v>0</v>
      </c>
      <c r="U1168" s="3">
        <v>0</v>
      </c>
      <c r="V1168" s="3">
        <v>0</v>
      </c>
      <c r="W1168" s="3">
        <v>27255</v>
      </c>
      <c r="X1168" s="3">
        <v>18198</v>
      </c>
      <c r="Y1168" s="4">
        <v>1</v>
      </c>
      <c r="Z1168" s="4">
        <v>1.07</v>
      </c>
      <c r="AA1168" s="5" t="s">
        <v>75</v>
      </c>
      <c r="AB1168" s="3">
        <v>477028</v>
      </c>
      <c r="AC1168" s="3">
        <v>620837</v>
      </c>
      <c r="AD1168" s="2">
        <v>207.79328720000001</v>
      </c>
      <c r="AE1168" s="3">
        <v>133587389</v>
      </c>
      <c r="AF1168" s="3">
        <v>2429661</v>
      </c>
      <c r="AG1168" s="3">
        <v>55639</v>
      </c>
      <c r="AH1168" s="3">
        <v>2631080</v>
      </c>
      <c r="AI1168" s="4">
        <v>1.0829</v>
      </c>
      <c r="AJ1168" s="3">
        <v>232858940</v>
      </c>
      <c r="AK1168" s="3">
        <v>86371</v>
      </c>
      <c r="AL1168" s="3">
        <v>0</v>
      </c>
      <c r="AM1168" s="3">
        <v>0</v>
      </c>
      <c r="AN1168" s="3">
        <v>57635</v>
      </c>
      <c r="AO1168" s="3">
        <v>0</v>
      </c>
      <c r="AP1168" s="3">
        <v>0</v>
      </c>
      <c r="AQ1168" s="3">
        <v>5140</v>
      </c>
      <c r="AR1168" s="3">
        <v>5395</v>
      </c>
      <c r="AS1168" s="3">
        <v>2043727</v>
      </c>
      <c r="AT1168" s="2">
        <v>380.53100000000001</v>
      </c>
      <c r="AU1168" s="2">
        <v>389.31</v>
      </c>
      <c r="AV1168" s="5" t="s">
        <v>1921</v>
      </c>
      <c r="AW1168" s="3">
        <v>0</v>
      </c>
      <c r="AX1168" s="3">
        <v>14853</v>
      </c>
      <c r="AY1168" s="3">
        <v>0</v>
      </c>
      <c r="AZ1168" s="3">
        <v>633</v>
      </c>
      <c r="BA1168" s="3">
        <f t="shared" si="465"/>
        <v>7279</v>
      </c>
      <c r="BB1168" s="3">
        <f t="shared" si="451"/>
        <v>5140</v>
      </c>
      <c r="BC1168" s="3">
        <f t="shared" si="452"/>
        <v>5395</v>
      </c>
      <c r="BD1168" s="3">
        <f t="shared" si="453"/>
        <v>7279</v>
      </c>
      <c r="BE1168" s="3">
        <f t="shared" si="454"/>
        <v>2043726.7874999999</v>
      </c>
      <c r="BF1168" s="3">
        <f t="shared" si="466"/>
        <v>2003271.7874999999</v>
      </c>
      <c r="BG1168" s="2">
        <f t="shared" si="455"/>
        <v>380.53083236229861</v>
      </c>
      <c r="BH1168" s="6">
        <f t="shared" si="456"/>
        <v>1.4999999999999999E-2</v>
      </c>
      <c r="BI1168" s="3">
        <f t="shared" si="467"/>
        <v>1924143.8145104994</v>
      </c>
      <c r="BJ1168" s="3">
        <f t="shared" si="457"/>
        <v>227497937.00229135</v>
      </c>
      <c r="BK1168" s="3">
        <f t="shared" si="468"/>
        <v>5361002.9977086484</v>
      </c>
      <c r="BL1168" s="3">
        <f t="shared" si="469"/>
        <v>55936.954382837059</v>
      </c>
      <c r="BM1168" s="3">
        <f t="shared" si="458"/>
        <v>6237.9282931722346</v>
      </c>
      <c r="BN1168" s="3">
        <f t="shared" si="459"/>
        <v>0</v>
      </c>
      <c r="BO1168" s="3">
        <f t="shared" si="470"/>
        <v>1225.3243405197918</v>
      </c>
      <c r="BP1168" s="3">
        <f t="shared" si="471"/>
        <v>55936.954382837066</v>
      </c>
      <c r="BQ1168" s="3">
        <f t="shared" si="460"/>
        <v>145025213.56015664</v>
      </c>
      <c r="BR1168" s="3">
        <f t="shared" si="472"/>
        <v>87833726.439843357</v>
      </c>
      <c r="BS1168" s="3">
        <f t="shared" si="473"/>
        <v>20986.871731815168</v>
      </c>
      <c r="BT1168" s="3">
        <f t="shared" si="461"/>
        <v>91.062603398173451</v>
      </c>
      <c r="BU1168" s="3">
        <f t="shared" si="462"/>
        <v>633</v>
      </c>
      <c r="BV1168" s="3">
        <f t="shared" si="463"/>
        <v>459.72693808746487</v>
      </c>
      <c r="BW1168" s="3">
        <f t="shared" si="474"/>
        <v>19894.144793727704</v>
      </c>
      <c r="BX1168" s="3">
        <f t="shared" si="464"/>
        <v>75831.099176564778</v>
      </c>
      <c r="BY1168" s="3">
        <f t="shared" si="475"/>
        <v>0</v>
      </c>
    </row>
    <row r="1169" spans="1:77" x14ac:dyDescent="0.25">
      <c r="A1169">
        <v>37909</v>
      </c>
      <c r="B1169" t="s">
        <v>1214</v>
      </c>
      <c r="C1169" s="37">
        <v>42779.493055555555</v>
      </c>
      <c r="D1169" s="5" t="s">
        <v>75</v>
      </c>
      <c r="E1169" s="2">
        <v>265.82799999999997</v>
      </c>
      <c r="F1169" s="2">
        <v>13.444000000000001</v>
      </c>
      <c r="G1169" s="2">
        <v>6.2220000000000004</v>
      </c>
      <c r="H1169" s="2">
        <v>0</v>
      </c>
      <c r="I1169" s="2">
        <v>0</v>
      </c>
      <c r="J1169" s="2">
        <v>0</v>
      </c>
      <c r="K1169" s="2">
        <v>0</v>
      </c>
      <c r="L1169" s="2">
        <v>16.713000000000001</v>
      </c>
      <c r="M1169" s="2">
        <v>14.347</v>
      </c>
      <c r="N1169" s="2">
        <v>225.059</v>
      </c>
      <c r="O1169" s="2">
        <v>0</v>
      </c>
      <c r="P1169" s="2">
        <v>13.904</v>
      </c>
      <c r="Q1169" s="2">
        <v>0</v>
      </c>
      <c r="R1169" s="3">
        <v>25791</v>
      </c>
      <c r="S1169" s="3">
        <v>0</v>
      </c>
      <c r="T1169" s="3">
        <v>-984</v>
      </c>
      <c r="U1169" s="3">
        <v>-38</v>
      </c>
      <c r="V1169" s="3">
        <v>0</v>
      </c>
      <c r="W1169" s="3">
        <v>33519</v>
      </c>
      <c r="X1169" s="3">
        <v>9733</v>
      </c>
      <c r="Y1169" s="4">
        <v>1</v>
      </c>
      <c r="Z1169" s="4">
        <v>1.03</v>
      </c>
      <c r="AA1169" s="5" t="s">
        <v>75</v>
      </c>
      <c r="AB1169" s="3">
        <v>23597</v>
      </c>
      <c r="AC1169" s="3">
        <v>1138423</v>
      </c>
      <c r="AD1169" s="2">
        <v>485.42120640000002</v>
      </c>
      <c r="AE1169" s="3">
        <v>20601066</v>
      </c>
      <c r="AF1169" s="3">
        <v>919815</v>
      </c>
      <c r="AG1169" s="3">
        <v>101179</v>
      </c>
      <c r="AH1169" s="3">
        <v>1076183</v>
      </c>
      <c r="AI1169" s="4">
        <v>1.17</v>
      </c>
      <c r="AJ1169" s="3">
        <v>87489012</v>
      </c>
      <c r="AK1169" s="3">
        <v>99668</v>
      </c>
      <c r="AL1169" s="3">
        <v>0</v>
      </c>
      <c r="AM1169" s="3">
        <v>0</v>
      </c>
      <c r="AN1169" s="3">
        <v>0</v>
      </c>
      <c r="AO1169" s="3">
        <v>0</v>
      </c>
      <c r="AP1169" s="3">
        <v>0</v>
      </c>
      <c r="AQ1169" s="3">
        <v>5140</v>
      </c>
      <c r="AR1169" s="3">
        <v>5249</v>
      </c>
      <c r="AS1169" s="3">
        <v>2555908</v>
      </c>
      <c r="AT1169" s="2">
        <v>480.87299999999999</v>
      </c>
      <c r="AV1169" s="5" t="s">
        <v>1402</v>
      </c>
      <c r="BA1169" s="3">
        <f t="shared" si="465"/>
        <v>7000</v>
      </c>
      <c r="BB1169" s="3">
        <f t="shared" si="451"/>
        <v>5140</v>
      </c>
      <c r="BC1169" s="3">
        <f t="shared" si="452"/>
        <v>5249</v>
      </c>
      <c r="BD1169" s="3">
        <f t="shared" si="453"/>
        <v>7000</v>
      </c>
      <c r="BE1169" s="3">
        <f t="shared" si="454"/>
        <v>2555906.13</v>
      </c>
      <c r="BF1169" s="3">
        <f t="shared" si="466"/>
        <v>2497580.13</v>
      </c>
      <c r="BG1169" s="2">
        <f t="shared" si="455"/>
        <v>480.86535605762964</v>
      </c>
      <c r="BH1169" s="6">
        <f t="shared" si="456"/>
        <v>1.4999999999999999E-2</v>
      </c>
      <c r="BI1169" s="3">
        <f t="shared" si="467"/>
        <v>1051446.0297930066</v>
      </c>
      <c r="BJ1169" s="3">
        <f t="shared" si="457"/>
        <v>247164793.01362163</v>
      </c>
      <c r="BK1169" s="3">
        <f t="shared" si="468"/>
        <v>0</v>
      </c>
      <c r="BL1169" s="3">
        <f t="shared" si="469"/>
        <v>0</v>
      </c>
      <c r="BM1169" s="3">
        <f t="shared" si="458"/>
        <v>0</v>
      </c>
      <c r="BN1169" s="3">
        <f t="shared" si="459"/>
        <v>0</v>
      </c>
      <c r="BO1169" s="3">
        <f t="shared" si="470"/>
        <v>0</v>
      </c>
      <c r="BP1169" s="3">
        <f t="shared" si="471"/>
        <v>0</v>
      </c>
      <c r="BQ1169" s="3">
        <f t="shared" si="460"/>
        <v>153636481.26041266</v>
      </c>
      <c r="BR1169" s="3">
        <f t="shared" si="472"/>
        <v>0</v>
      </c>
      <c r="BS1169" s="3">
        <f t="shared" si="473"/>
        <v>0</v>
      </c>
      <c r="BT1169" s="3">
        <f t="shared" si="461"/>
        <v>0</v>
      </c>
      <c r="BU1169" s="3">
        <f t="shared" si="462"/>
        <v>0</v>
      </c>
      <c r="BV1169" s="3">
        <f t="shared" si="463"/>
        <v>0</v>
      </c>
      <c r="BW1169" s="3">
        <f t="shared" si="474"/>
        <v>0</v>
      </c>
      <c r="BX1169" s="3">
        <f t="shared" si="464"/>
        <v>0</v>
      </c>
      <c r="BY1169" s="3">
        <f t="shared" si="475"/>
        <v>1681016.0099999998</v>
      </c>
    </row>
    <row r="1170" spans="1:77" x14ac:dyDescent="0.25">
      <c r="A1170">
        <v>108913</v>
      </c>
      <c r="B1170" t="s">
        <v>1215</v>
      </c>
      <c r="C1170" s="37">
        <v>42779.493055555555</v>
      </c>
      <c r="D1170" s="5" t="s">
        <v>75</v>
      </c>
      <c r="E1170" s="2">
        <v>14714.986999999999</v>
      </c>
      <c r="F1170" s="2">
        <v>1165.453</v>
      </c>
      <c r="G1170" s="2">
        <v>358.25400000000002</v>
      </c>
      <c r="H1170" s="2">
        <v>7.1669999999999998</v>
      </c>
      <c r="I1170" s="2">
        <v>0</v>
      </c>
      <c r="J1170" s="2">
        <v>0</v>
      </c>
      <c r="K1170" s="2">
        <v>0</v>
      </c>
      <c r="L1170" s="2">
        <v>1008.913</v>
      </c>
      <c r="M1170" s="2">
        <v>805.17700000000002</v>
      </c>
      <c r="N1170" s="2">
        <v>15371.45</v>
      </c>
      <c r="O1170" s="2">
        <v>1.4710000000000001</v>
      </c>
      <c r="P1170" s="2">
        <v>4159.3850000000002</v>
      </c>
      <c r="Q1170" s="2">
        <v>0</v>
      </c>
      <c r="R1170" s="3">
        <v>1234259</v>
      </c>
      <c r="S1170" s="3">
        <v>0</v>
      </c>
      <c r="T1170" s="3">
        <v>-23035</v>
      </c>
      <c r="U1170" s="3">
        <v>-891</v>
      </c>
      <c r="V1170" s="3">
        <v>0</v>
      </c>
      <c r="W1170" s="3">
        <v>739395</v>
      </c>
      <c r="X1170" s="3">
        <v>2426169</v>
      </c>
      <c r="Y1170" s="4">
        <v>1</v>
      </c>
      <c r="Z1170" s="4">
        <v>1.19</v>
      </c>
      <c r="AA1170" s="5" t="s">
        <v>75</v>
      </c>
      <c r="AB1170" s="3">
        <v>83169</v>
      </c>
      <c r="AC1170" s="3">
        <v>40043369</v>
      </c>
      <c r="AD1170" s="2">
        <v>16396.3891592</v>
      </c>
      <c r="AE1170" s="3">
        <v>529285497</v>
      </c>
      <c r="AF1170" s="3">
        <v>19788221</v>
      </c>
      <c r="AG1170" s="3">
        <v>1577122</v>
      </c>
      <c r="AH1170" s="3">
        <v>22552636</v>
      </c>
      <c r="AI1170" s="4">
        <v>1.1396999999999999</v>
      </c>
      <c r="AJ1170" s="3">
        <v>2049883966</v>
      </c>
      <c r="AK1170" s="3">
        <v>6372780</v>
      </c>
      <c r="AL1170" s="3">
        <v>0</v>
      </c>
      <c r="AM1170" s="3">
        <v>0</v>
      </c>
      <c r="AN1170" s="3">
        <v>0</v>
      </c>
      <c r="AO1170" s="3">
        <v>0</v>
      </c>
      <c r="AP1170" s="3">
        <v>0</v>
      </c>
      <c r="AQ1170" s="3">
        <v>5140</v>
      </c>
      <c r="AR1170" s="3">
        <v>5833</v>
      </c>
      <c r="AS1170" s="3">
        <v>125933729</v>
      </c>
      <c r="AT1170" s="2">
        <v>22688.508000000002</v>
      </c>
      <c r="AV1170" s="5" t="s">
        <v>1616</v>
      </c>
      <c r="BA1170" s="3">
        <f t="shared" si="465"/>
        <v>5833</v>
      </c>
      <c r="BB1170" s="3">
        <f t="shared" si="451"/>
        <v>5140</v>
      </c>
      <c r="BC1170" s="3">
        <f t="shared" si="452"/>
        <v>5833</v>
      </c>
      <c r="BD1170" s="3">
        <f t="shared" si="453"/>
        <v>5833</v>
      </c>
      <c r="BE1170" s="3">
        <f t="shared" si="454"/>
        <v>125933729.1284</v>
      </c>
      <c r="BF1170" s="3">
        <f t="shared" si="466"/>
        <v>123983110.1284</v>
      </c>
      <c r="BG1170" s="2">
        <f t="shared" si="455"/>
        <v>22688.34484992694</v>
      </c>
      <c r="BH1170" s="6">
        <f t="shared" si="456"/>
        <v>1.4999999999999999E-2</v>
      </c>
      <c r="BI1170" s="3">
        <f t="shared" si="467"/>
        <v>49151928.698858269</v>
      </c>
      <c r="BJ1170" s="3">
        <f t="shared" si="457"/>
        <v>11661809252.862448</v>
      </c>
      <c r="BK1170" s="3">
        <f t="shared" si="468"/>
        <v>0</v>
      </c>
      <c r="BL1170" s="3">
        <f t="shared" si="469"/>
        <v>0</v>
      </c>
      <c r="BM1170" s="3">
        <f t="shared" si="458"/>
        <v>0</v>
      </c>
      <c r="BN1170" s="3">
        <f t="shared" si="459"/>
        <v>0</v>
      </c>
      <c r="BO1170" s="3">
        <f t="shared" si="470"/>
        <v>0</v>
      </c>
      <c r="BP1170" s="3">
        <f t="shared" si="471"/>
        <v>0</v>
      </c>
      <c r="BQ1170" s="3">
        <f t="shared" si="460"/>
        <v>7248926179.5516577</v>
      </c>
      <c r="BR1170" s="3">
        <f t="shared" si="472"/>
        <v>0</v>
      </c>
      <c r="BS1170" s="3">
        <f t="shared" si="473"/>
        <v>0</v>
      </c>
      <c r="BT1170" s="3">
        <f t="shared" si="461"/>
        <v>0</v>
      </c>
      <c r="BU1170" s="3">
        <f t="shared" si="462"/>
        <v>0</v>
      </c>
      <c r="BV1170" s="3">
        <f t="shared" si="463"/>
        <v>0</v>
      </c>
      <c r="BW1170" s="3">
        <f t="shared" si="474"/>
        <v>0</v>
      </c>
      <c r="BX1170" s="3">
        <f t="shared" si="464"/>
        <v>0</v>
      </c>
      <c r="BY1170" s="3">
        <f t="shared" si="475"/>
        <v>105434889.4684</v>
      </c>
    </row>
    <row r="1171" spans="1:77" x14ac:dyDescent="0.25">
      <c r="A1171">
        <v>100908</v>
      </c>
      <c r="B1171" t="s">
        <v>1216</v>
      </c>
      <c r="C1171" s="37">
        <v>42779.493055555555</v>
      </c>
      <c r="D1171" s="5" t="s">
        <v>75</v>
      </c>
      <c r="E1171" s="2">
        <v>442.87</v>
      </c>
      <c r="F1171" s="2">
        <v>62.881</v>
      </c>
      <c r="G1171" s="2">
        <v>1.456</v>
      </c>
      <c r="H1171" s="2">
        <v>0</v>
      </c>
      <c r="I1171" s="2">
        <v>0</v>
      </c>
      <c r="J1171" s="2">
        <v>0</v>
      </c>
      <c r="K1171" s="2">
        <v>0</v>
      </c>
      <c r="L1171" s="2">
        <v>43.806999999999903</v>
      </c>
      <c r="M1171" s="2">
        <v>25.356000000000002</v>
      </c>
      <c r="N1171" s="2">
        <v>316.16899999999998</v>
      </c>
      <c r="O1171" s="2">
        <v>0</v>
      </c>
      <c r="P1171" s="2">
        <v>1.958</v>
      </c>
      <c r="Q1171" s="2">
        <v>0</v>
      </c>
      <c r="R1171" s="3">
        <v>39473</v>
      </c>
      <c r="S1171" s="3">
        <v>0</v>
      </c>
      <c r="T1171" s="3">
        <v>-2082</v>
      </c>
      <c r="U1171" s="3">
        <v>-81</v>
      </c>
      <c r="V1171" s="3">
        <v>0</v>
      </c>
      <c r="W1171" s="3">
        <v>77338</v>
      </c>
      <c r="X1171" s="3">
        <v>1371</v>
      </c>
      <c r="Y1171" s="4">
        <v>1</v>
      </c>
      <c r="Z1171" s="4">
        <v>1.08</v>
      </c>
      <c r="AA1171" s="5" t="s">
        <v>75</v>
      </c>
      <c r="AB1171" s="3">
        <v>517337</v>
      </c>
      <c r="AC1171" s="3">
        <v>2380560</v>
      </c>
      <c r="AD1171" s="2">
        <v>998.84484029999896</v>
      </c>
      <c r="AE1171" s="3">
        <v>101128329</v>
      </c>
      <c r="AF1171" s="3">
        <v>2072552</v>
      </c>
      <c r="AG1171" s="3">
        <v>0</v>
      </c>
      <c r="AH1171" s="3">
        <v>2155454</v>
      </c>
      <c r="AI1171" s="4">
        <v>1.04</v>
      </c>
      <c r="AJ1171" s="3">
        <v>185215163</v>
      </c>
      <c r="AK1171" s="3">
        <v>208921</v>
      </c>
      <c r="AL1171" s="3">
        <v>0</v>
      </c>
      <c r="AM1171" s="3">
        <v>0</v>
      </c>
      <c r="AN1171" s="3">
        <v>0</v>
      </c>
      <c r="AO1171" s="3">
        <v>0</v>
      </c>
      <c r="AP1171" s="3">
        <v>0</v>
      </c>
      <c r="AQ1171" s="3">
        <v>5140</v>
      </c>
      <c r="AR1171" s="3">
        <v>5432</v>
      </c>
      <c r="AS1171" s="3">
        <v>4547298</v>
      </c>
      <c r="AT1171" s="2">
        <v>839.20399999999995</v>
      </c>
      <c r="AV1171" s="5" t="s">
        <v>1410</v>
      </c>
      <c r="AX1171" s="3">
        <v>0</v>
      </c>
      <c r="AZ1171" s="3">
        <v>0</v>
      </c>
      <c r="BA1171" s="3">
        <f t="shared" si="465"/>
        <v>7003</v>
      </c>
      <c r="BB1171" s="3">
        <f t="shared" si="451"/>
        <v>5140</v>
      </c>
      <c r="BC1171" s="3">
        <f t="shared" si="452"/>
        <v>5432</v>
      </c>
      <c r="BD1171" s="3">
        <f t="shared" si="453"/>
        <v>7003</v>
      </c>
      <c r="BE1171" s="3">
        <f t="shared" si="454"/>
        <v>4547297.4831099985</v>
      </c>
      <c r="BF1171" s="3">
        <f t="shared" si="466"/>
        <v>4432568.4831099985</v>
      </c>
      <c r="BG1171" s="2">
        <f t="shared" si="455"/>
        <v>839.18890369074779</v>
      </c>
      <c r="BH1171" s="6">
        <f t="shared" si="456"/>
        <v>1.4999999999999999E-2</v>
      </c>
      <c r="BI1171" s="3">
        <f t="shared" si="467"/>
        <v>2225774.4685257231</v>
      </c>
      <c r="BJ1171" s="3">
        <f t="shared" si="457"/>
        <v>431343096.49704438</v>
      </c>
      <c r="BK1171" s="3">
        <f t="shared" si="468"/>
        <v>0</v>
      </c>
      <c r="BL1171" s="3">
        <f t="shared" si="469"/>
        <v>0</v>
      </c>
      <c r="BM1171" s="3">
        <f t="shared" si="458"/>
        <v>0</v>
      </c>
      <c r="BN1171" s="3">
        <f t="shared" si="459"/>
        <v>0</v>
      </c>
      <c r="BO1171" s="3">
        <f t="shared" si="470"/>
        <v>0</v>
      </c>
      <c r="BP1171" s="3">
        <f t="shared" si="471"/>
        <v>0</v>
      </c>
      <c r="BQ1171" s="3">
        <f t="shared" si="460"/>
        <v>268120854.72919393</v>
      </c>
      <c r="BR1171" s="3">
        <f t="shared" si="472"/>
        <v>0</v>
      </c>
      <c r="BS1171" s="3">
        <f t="shared" si="473"/>
        <v>0</v>
      </c>
      <c r="BT1171" s="3">
        <f t="shared" si="461"/>
        <v>0</v>
      </c>
      <c r="BU1171" s="3">
        <f t="shared" si="462"/>
        <v>0</v>
      </c>
      <c r="BV1171" s="3">
        <f t="shared" si="463"/>
        <v>0</v>
      </c>
      <c r="BW1171" s="3">
        <f t="shared" si="474"/>
        <v>0</v>
      </c>
      <c r="BX1171" s="3">
        <f t="shared" si="464"/>
        <v>0</v>
      </c>
      <c r="BY1171" s="3">
        <f t="shared" si="475"/>
        <v>2695145.8531099986</v>
      </c>
    </row>
    <row r="1172" spans="1:77" x14ac:dyDescent="0.25">
      <c r="A1172">
        <v>161916</v>
      </c>
      <c r="B1172" t="s">
        <v>1217</v>
      </c>
      <c r="C1172" s="37">
        <v>42779.493055555555</v>
      </c>
      <c r="D1172" s="5" t="s">
        <v>75</v>
      </c>
      <c r="E1172" s="2">
        <v>1044.155</v>
      </c>
      <c r="F1172" s="2">
        <v>54.376999999999903</v>
      </c>
      <c r="G1172" s="2">
        <v>14.984</v>
      </c>
      <c r="H1172" s="2">
        <v>10.349</v>
      </c>
      <c r="I1172" s="2">
        <v>0</v>
      </c>
      <c r="J1172" s="2">
        <v>0</v>
      </c>
      <c r="K1172" s="2">
        <v>0</v>
      </c>
      <c r="L1172" s="2">
        <v>133.89599999999999</v>
      </c>
      <c r="M1172" s="2">
        <v>58.71</v>
      </c>
      <c r="N1172" s="2">
        <v>767.06799999999998</v>
      </c>
      <c r="O1172" s="2">
        <v>0.249</v>
      </c>
      <c r="P1172" s="2">
        <v>46.734999999999999</v>
      </c>
      <c r="Q1172" s="2">
        <v>0</v>
      </c>
      <c r="R1172" s="3">
        <v>117019</v>
      </c>
      <c r="S1172" s="3">
        <v>0</v>
      </c>
      <c r="T1172" s="3">
        <v>-4333</v>
      </c>
      <c r="U1172" s="3">
        <v>-168</v>
      </c>
      <c r="V1172" s="3">
        <v>0</v>
      </c>
      <c r="W1172" s="3">
        <v>135454</v>
      </c>
      <c r="X1172" s="3">
        <v>28331</v>
      </c>
      <c r="Y1172" s="4">
        <v>1</v>
      </c>
      <c r="Z1172" s="4">
        <v>1.05</v>
      </c>
      <c r="AA1172" s="5" t="s">
        <v>75</v>
      </c>
      <c r="AB1172" s="3">
        <v>80801</v>
      </c>
      <c r="AC1172" s="3">
        <v>4087957</v>
      </c>
      <c r="AD1172" s="2">
        <v>1768.9433005000001</v>
      </c>
      <c r="AE1172" s="3">
        <v>129477202</v>
      </c>
      <c r="AF1172" s="3">
        <v>3893196</v>
      </c>
      <c r="AG1172" s="3">
        <v>0</v>
      </c>
      <c r="AH1172" s="3">
        <v>4048924</v>
      </c>
      <c r="AI1172" s="4">
        <v>1.04</v>
      </c>
      <c r="AJ1172" s="3">
        <v>385585886</v>
      </c>
      <c r="AK1172" s="3">
        <v>483933</v>
      </c>
      <c r="AL1172" s="3">
        <v>0</v>
      </c>
      <c r="AM1172" s="3">
        <v>0</v>
      </c>
      <c r="AN1172" s="3">
        <v>0</v>
      </c>
      <c r="AO1172" s="3">
        <v>0</v>
      </c>
      <c r="AP1172" s="3">
        <v>0</v>
      </c>
      <c r="AQ1172" s="3">
        <v>5140</v>
      </c>
      <c r="AR1172" s="3">
        <v>5322</v>
      </c>
      <c r="AS1172" s="3">
        <v>9358564</v>
      </c>
      <c r="AT1172" s="2">
        <v>1742.181</v>
      </c>
      <c r="AV1172" s="5" t="s">
        <v>1773</v>
      </c>
      <c r="AX1172" s="3">
        <v>0</v>
      </c>
      <c r="AZ1172" s="3">
        <v>0</v>
      </c>
      <c r="BA1172" s="3">
        <f t="shared" si="465"/>
        <v>6062</v>
      </c>
      <c r="BB1172" s="3">
        <f t="shared" si="451"/>
        <v>5140</v>
      </c>
      <c r="BC1172" s="3">
        <f t="shared" si="452"/>
        <v>5322</v>
      </c>
      <c r="BD1172" s="3">
        <f t="shared" si="453"/>
        <v>6062</v>
      </c>
      <c r="BE1172" s="3">
        <f t="shared" si="454"/>
        <v>9358566.2881800011</v>
      </c>
      <c r="BF1172" s="3">
        <f t="shared" si="466"/>
        <v>9110426.2881800011</v>
      </c>
      <c r="BG1172" s="2">
        <f t="shared" si="455"/>
        <v>1742.1495354233869</v>
      </c>
      <c r="BH1172" s="6">
        <f t="shared" si="456"/>
        <v>1.4999999999999999E-2</v>
      </c>
      <c r="BI1172" s="3">
        <f t="shared" si="467"/>
        <v>3621681.810231464</v>
      </c>
      <c r="BJ1172" s="3">
        <f t="shared" si="457"/>
        <v>895464861.20762086</v>
      </c>
      <c r="BK1172" s="3">
        <f t="shared" si="468"/>
        <v>0</v>
      </c>
      <c r="BL1172" s="3">
        <f t="shared" si="469"/>
        <v>0</v>
      </c>
      <c r="BM1172" s="3">
        <f t="shared" si="458"/>
        <v>0</v>
      </c>
      <c r="BN1172" s="3">
        <f t="shared" si="459"/>
        <v>0</v>
      </c>
      <c r="BO1172" s="3">
        <f t="shared" si="470"/>
        <v>0</v>
      </c>
      <c r="BP1172" s="3">
        <f t="shared" si="471"/>
        <v>0</v>
      </c>
      <c r="BQ1172" s="3">
        <f t="shared" si="460"/>
        <v>556616776.56777215</v>
      </c>
      <c r="BR1172" s="3">
        <f t="shared" si="472"/>
        <v>0</v>
      </c>
      <c r="BS1172" s="3">
        <f t="shared" si="473"/>
        <v>0</v>
      </c>
      <c r="BT1172" s="3">
        <f t="shared" si="461"/>
        <v>0</v>
      </c>
      <c r="BU1172" s="3">
        <f t="shared" si="462"/>
        <v>0</v>
      </c>
      <c r="BV1172" s="3">
        <f t="shared" si="463"/>
        <v>0</v>
      </c>
      <c r="BW1172" s="3">
        <f t="shared" si="474"/>
        <v>0</v>
      </c>
      <c r="BX1172" s="3">
        <f t="shared" si="464"/>
        <v>0</v>
      </c>
      <c r="BY1172" s="3">
        <f t="shared" si="475"/>
        <v>5502707.4281800017</v>
      </c>
    </row>
    <row r="1173" spans="1:77" x14ac:dyDescent="0.25">
      <c r="A1173">
        <v>181906</v>
      </c>
      <c r="B1173" t="s">
        <v>1218</v>
      </c>
      <c r="C1173" s="37">
        <v>42779.493055555555</v>
      </c>
      <c r="D1173" s="5" t="s">
        <v>75</v>
      </c>
      <c r="E1173" s="2">
        <v>1937.23</v>
      </c>
      <c r="F1173" s="2">
        <v>243.85</v>
      </c>
      <c r="G1173" s="2">
        <v>52</v>
      </c>
      <c r="H1173" s="2">
        <v>1</v>
      </c>
      <c r="I1173" s="2">
        <v>0</v>
      </c>
      <c r="J1173" s="2">
        <v>0</v>
      </c>
      <c r="K1173" s="2">
        <v>0</v>
      </c>
      <c r="L1173" s="2">
        <v>118</v>
      </c>
      <c r="M1173" s="2">
        <v>106</v>
      </c>
      <c r="N1173" s="2">
        <v>2100</v>
      </c>
      <c r="O1173" s="2">
        <v>1</v>
      </c>
      <c r="P1173" s="2">
        <v>81</v>
      </c>
      <c r="Q1173" s="2">
        <v>0</v>
      </c>
      <c r="R1173" s="3">
        <v>153450</v>
      </c>
      <c r="S1173" s="3">
        <v>0</v>
      </c>
      <c r="T1173" s="3">
        <v>0</v>
      </c>
      <c r="U1173" s="3">
        <v>0</v>
      </c>
      <c r="V1173" s="3">
        <v>0</v>
      </c>
      <c r="W1173" s="3">
        <v>223908</v>
      </c>
      <c r="X1173" s="3">
        <v>48317</v>
      </c>
      <c r="Y1173" s="4">
        <v>1</v>
      </c>
      <c r="Z1173" s="4">
        <v>1.1100000000000001</v>
      </c>
      <c r="AA1173" s="5" t="s">
        <v>75</v>
      </c>
      <c r="AB1173" s="3">
        <v>6703706</v>
      </c>
      <c r="AC1173" s="3">
        <v>10197068</v>
      </c>
      <c r="AD1173" s="2">
        <v>4379.2938922000003</v>
      </c>
      <c r="AE1173" s="3">
        <v>1373978114</v>
      </c>
      <c r="AF1173" s="3">
        <v>18150427</v>
      </c>
      <c r="AG1173" s="3">
        <v>1996547</v>
      </c>
      <c r="AH1173" s="3">
        <v>21236000</v>
      </c>
      <c r="AI1173" s="4">
        <v>1.17</v>
      </c>
      <c r="AJ1173" s="3">
        <v>1784818181</v>
      </c>
      <c r="AK1173" s="3">
        <v>843234</v>
      </c>
      <c r="AL1173" s="3">
        <v>0</v>
      </c>
      <c r="AM1173" s="3">
        <v>0</v>
      </c>
      <c r="AN1173" s="3">
        <v>354804</v>
      </c>
      <c r="AO1173" s="3">
        <v>0</v>
      </c>
      <c r="AP1173" s="3">
        <v>0</v>
      </c>
      <c r="AQ1173" s="3">
        <v>5140</v>
      </c>
      <c r="AR1173" s="3">
        <v>5541</v>
      </c>
      <c r="AS1173" s="3">
        <v>17346651</v>
      </c>
      <c r="AT1173" s="2">
        <v>3181.9580000000001</v>
      </c>
      <c r="AU1173" s="2">
        <v>3257.703</v>
      </c>
      <c r="AV1173" s="5" t="s">
        <v>2057</v>
      </c>
      <c r="AW1173" s="3">
        <v>760743</v>
      </c>
      <c r="AX1173" s="3">
        <v>720806</v>
      </c>
      <c r="AY1173" s="3">
        <v>12633</v>
      </c>
      <c r="AZ1173" s="3">
        <v>30566</v>
      </c>
      <c r="BA1173" s="3">
        <f t="shared" si="465"/>
        <v>5965</v>
      </c>
      <c r="BB1173" s="3">
        <f t="shared" si="451"/>
        <v>5140</v>
      </c>
      <c r="BC1173" s="3">
        <f t="shared" si="452"/>
        <v>5541</v>
      </c>
      <c r="BD1173" s="3">
        <f t="shared" si="453"/>
        <v>5965</v>
      </c>
      <c r="BE1173" s="3">
        <f t="shared" si="454"/>
        <v>17346649.649999999</v>
      </c>
      <c r="BF1173" s="3">
        <f t="shared" si="466"/>
        <v>16969291.649999999</v>
      </c>
      <c r="BG1173" s="2">
        <f t="shared" si="455"/>
        <v>3181.9574230453627</v>
      </c>
      <c r="BH1173" s="6">
        <f t="shared" si="456"/>
        <v>1.4999999999999999E-2</v>
      </c>
      <c r="BI1173" s="3">
        <f t="shared" si="467"/>
        <v>11436723.593231123</v>
      </c>
      <c r="BJ1173" s="3">
        <f t="shared" si="457"/>
        <v>1635526115.4453163</v>
      </c>
      <c r="BK1173" s="3">
        <f t="shared" si="468"/>
        <v>149292065.55468369</v>
      </c>
      <c r="BL1173" s="3">
        <f t="shared" si="469"/>
        <v>1518202.1151371836</v>
      </c>
      <c r="BM1173" s="3">
        <f t="shared" si="458"/>
        <v>5227.0419347549205</v>
      </c>
      <c r="BN1173" s="3">
        <f t="shared" si="459"/>
        <v>12633</v>
      </c>
      <c r="BO1173" s="3">
        <f t="shared" si="470"/>
        <v>25365.614205082562</v>
      </c>
      <c r="BP1173" s="3">
        <f t="shared" si="471"/>
        <v>1505569.1151371833</v>
      </c>
      <c r="BQ1173" s="3">
        <f t="shared" si="460"/>
        <v>1016635396.6629934</v>
      </c>
      <c r="BR1173" s="3">
        <f t="shared" si="472"/>
        <v>768182784.33700657</v>
      </c>
      <c r="BS1173" s="3">
        <f t="shared" si="473"/>
        <v>859310.51680591179</v>
      </c>
      <c r="BT1173" s="3">
        <f t="shared" si="461"/>
        <v>357.40153999473404</v>
      </c>
      <c r="BU1173" s="3">
        <f t="shared" si="462"/>
        <v>30566</v>
      </c>
      <c r="BV1173" s="3">
        <f t="shared" si="463"/>
        <v>14357.073300282762</v>
      </c>
      <c r="BW1173" s="3">
        <f t="shared" si="474"/>
        <v>814387.44350562897</v>
      </c>
      <c r="BX1173" s="3">
        <f t="shared" si="464"/>
        <v>2319956.5586428121</v>
      </c>
      <c r="BY1173" s="3">
        <f t="shared" si="475"/>
        <v>0</v>
      </c>
    </row>
    <row r="1174" spans="1:77" x14ac:dyDescent="0.25">
      <c r="A1174">
        <v>178915</v>
      </c>
      <c r="B1174" t="s">
        <v>1219</v>
      </c>
      <c r="C1174" s="37">
        <v>42779.493055555555</v>
      </c>
      <c r="D1174" s="5" t="s">
        <v>75</v>
      </c>
      <c r="E1174" s="2">
        <v>1688.16</v>
      </c>
      <c r="F1174" s="2">
        <v>197.7</v>
      </c>
      <c r="G1174" s="2">
        <v>35</v>
      </c>
      <c r="H1174" s="2">
        <v>0</v>
      </c>
      <c r="I1174" s="2">
        <v>0</v>
      </c>
      <c r="J1174" s="2">
        <v>0</v>
      </c>
      <c r="K1174" s="2">
        <v>0</v>
      </c>
      <c r="L1174" s="2">
        <v>83</v>
      </c>
      <c r="M1174" s="2">
        <v>91.75</v>
      </c>
      <c r="N1174" s="2">
        <v>1800</v>
      </c>
      <c r="O1174" s="2">
        <v>0.8</v>
      </c>
      <c r="P1174" s="2">
        <v>79</v>
      </c>
      <c r="Q1174" s="2">
        <v>0</v>
      </c>
      <c r="R1174" s="3">
        <v>137500</v>
      </c>
      <c r="S1174" s="3">
        <v>0</v>
      </c>
      <c r="T1174" s="3">
        <v>-8519</v>
      </c>
      <c r="U1174" s="3">
        <v>-330</v>
      </c>
      <c r="V1174" s="3">
        <v>0</v>
      </c>
      <c r="W1174" s="3">
        <v>83319</v>
      </c>
      <c r="X1174" s="3">
        <v>48522</v>
      </c>
      <c r="Y1174" s="4">
        <v>1</v>
      </c>
      <c r="Z1174" s="4">
        <v>1.1458999999999999</v>
      </c>
      <c r="AA1174" s="5" t="s">
        <v>75</v>
      </c>
      <c r="AB1174" s="3">
        <v>967363</v>
      </c>
      <c r="AC1174" s="3">
        <v>5657983</v>
      </c>
      <c r="AD1174" s="2">
        <v>2396.1760994000001</v>
      </c>
      <c r="AE1174" s="3">
        <v>226559447</v>
      </c>
      <c r="AF1174" s="3">
        <v>5742524</v>
      </c>
      <c r="AG1174" s="3">
        <v>631678</v>
      </c>
      <c r="AH1174" s="3">
        <v>6718753</v>
      </c>
      <c r="AI1174" s="4">
        <v>1.17</v>
      </c>
      <c r="AJ1174" s="3">
        <v>758103500</v>
      </c>
      <c r="AK1174" s="3">
        <v>731981</v>
      </c>
      <c r="AL1174" s="3">
        <v>0</v>
      </c>
      <c r="AM1174" s="3">
        <v>0</v>
      </c>
      <c r="AN1174" s="3">
        <v>0</v>
      </c>
      <c r="AO1174" s="3">
        <v>0</v>
      </c>
      <c r="AP1174" s="3">
        <v>0</v>
      </c>
      <c r="AQ1174" s="3">
        <v>5140</v>
      </c>
      <c r="AR1174" s="3">
        <v>5672</v>
      </c>
      <c r="AS1174" s="3">
        <v>15058707</v>
      </c>
      <c r="AT1174" s="2">
        <v>2753.01</v>
      </c>
      <c r="AV1174" s="5" t="s">
        <v>1825</v>
      </c>
      <c r="BA1174" s="3">
        <f t="shared" si="465"/>
        <v>6142</v>
      </c>
      <c r="BB1174" s="3">
        <f t="shared" si="451"/>
        <v>5140</v>
      </c>
      <c r="BC1174" s="3">
        <f t="shared" si="452"/>
        <v>5672</v>
      </c>
      <c r="BD1174" s="3">
        <f t="shared" si="453"/>
        <v>6142</v>
      </c>
      <c r="BE1174" s="3">
        <f t="shared" si="454"/>
        <v>15058707.216</v>
      </c>
      <c r="BF1174" s="3">
        <f t="shared" si="466"/>
        <v>14846407.216</v>
      </c>
      <c r="BG1174" s="2">
        <f t="shared" si="455"/>
        <v>2752.9483835434353</v>
      </c>
      <c r="BH1174" s="6">
        <f t="shared" si="456"/>
        <v>1.4999999999999999E-2</v>
      </c>
      <c r="BI1174" s="3">
        <f t="shared" si="467"/>
        <v>6879828.3180559846</v>
      </c>
      <c r="BJ1174" s="3">
        <f t="shared" si="457"/>
        <v>1415015469.1413257</v>
      </c>
      <c r="BK1174" s="3">
        <f t="shared" si="468"/>
        <v>0</v>
      </c>
      <c r="BL1174" s="3">
        <f t="shared" si="469"/>
        <v>0</v>
      </c>
      <c r="BM1174" s="3">
        <f t="shared" si="458"/>
        <v>0</v>
      </c>
      <c r="BN1174" s="3">
        <f t="shared" si="459"/>
        <v>0</v>
      </c>
      <c r="BO1174" s="3">
        <f t="shared" si="470"/>
        <v>0</v>
      </c>
      <c r="BP1174" s="3">
        <f t="shared" si="471"/>
        <v>0</v>
      </c>
      <c r="BQ1174" s="3">
        <f t="shared" si="460"/>
        <v>879567008.54212761</v>
      </c>
      <c r="BR1174" s="3">
        <f t="shared" si="472"/>
        <v>0</v>
      </c>
      <c r="BS1174" s="3">
        <f t="shared" si="473"/>
        <v>0</v>
      </c>
      <c r="BT1174" s="3">
        <f t="shared" si="461"/>
        <v>0</v>
      </c>
      <c r="BU1174" s="3">
        <f t="shared" si="462"/>
        <v>0</v>
      </c>
      <c r="BV1174" s="3">
        <f t="shared" si="463"/>
        <v>0</v>
      </c>
      <c r="BW1174" s="3">
        <f t="shared" si="474"/>
        <v>0</v>
      </c>
      <c r="BX1174" s="3">
        <f t="shared" si="464"/>
        <v>0</v>
      </c>
      <c r="BY1174" s="3">
        <f t="shared" si="475"/>
        <v>7477672.216</v>
      </c>
    </row>
    <row r="1175" spans="1:77" x14ac:dyDescent="0.25">
      <c r="A1175">
        <v>201914</v>
      </c>
      <c r="B1175" t="s">
        <v>1220</v>
      </c>
      <c r="C1175" s="37">
        <v>42779.493055555555</v>
      </c>
      <c r="D1175" s="5" t="s">
        <v>75</v>
      </c>
      <c r="E1175" s="2">
        <v>951.1</v>
      </c>
      <c r="F1175" s="2">
        <v>90.1</v>
      </c>
      <c r="G1175" s="2">
        <v>9.9</v>
      </c>
      <c r="H1175" s="2">
        <v>0</v>
      </c>
      <c r="I1175" s="2">
        <v>0</v>
      </c>
      <c r="J1175" s="2">
        <v>0</v>
      </c>
      <c r="K1175" s="2">
        <v>0</v>
      </c>
      <c r="L1175" s="2">
        <v>40</v>
      </c>
      <c r="M1175" s="2">
        <v>38</v>
      </c>
      <c r="N1175" s="2">
        <v>720</v>
      </c>
      <c r="O1175" s="2">
        <v>0.29699999999999999</v>
      </c>
      <c r="P1175" s="2">
        <v>105</v>
      </c>
      <c r="Q1175" s="2">
        <v>0</v>
      </c>
      <c r="R1175" s="3">
        <v>70125</v>
      </c>
      <c r="S1175" s="3">
        <v>0</v>
      </c>
      <c r="T1175" s="3">
        <v>-5384</v>
      </c>
      <c r="U1175" s="3">
        <v>-209</v>
      </c>
      <c r="V1175" s="3">
        <v>0</v>
      </c>
      <c r="W1175" s="3">
        <v>180029</v>
      </c>
      <c r="X1175" s="3">
        <v>64943</v>
      </c>
      <c r="Y1175" s="4">
        <v>1</v>
      </c>
      <c r="Z1175" s="4">
        <v>1.05</v>
      </c>
      <c r="AA1175" s="5" t="s">
        <v>75</v>
      </c>
      <c r="AB1175" s="3">
        <v>2055512</v>
      </c>
      <c r="AC1175" s="3">
        <v>3575918</v>
      </c>
      <c r="AD1175" s="2">
        <v>1501.6535134999999</v>
      </c>
      <c r="AE1175" s="3">
        <v>319558103</v>
      </c>
      <c r="AF1175" s="3">
        <v>5024645</v>
      </c>
      <c r="AG1175" s="3">
        <v>0</v>
      </c>
      <c r="AH1175" s="3">
        <v>5225631</v>
      </c>
      <c r="AI1175" s="4">
        <v>1.04</v>
      </c>
      <c r="AJ1175" s="3">
        <v>479087095</v>
      </c>
      <c r="AK1175" s="3">
        <v>406633</v>
      </c>
      <c r="AL1175" s="3">
        <v>0</v>
      </c>
      <c r="AM1175" s="3">
        <v>0</v>
      </c>
      <c r="AN1175" s="3">
        <v>0</v>
      </c>
      <c r="AO1175" s="3">
        <v>0</v>
      </c>
      <c r="AP1175" s="3">
        <v>0</v>
      </c>
      <c r="AQ1175" s="3">
        <v>5140</v>
      </c>
      <c r="AR1175" s="3">
        <v>5322</v>
      </c>
      <c r="AS1175" s="3">
        <v>8073943</v>
      </c>
      <c r="AT1175" s="2">
        <v>1497.181</v>
      </c>
      <c r="AU1175" s="2">
        <v>1497.181</v>
      </c>
      <c r="AV1175" s="5" t="s">
        <v>1726</v>
      </c>
      <c r="AW1175" s="3">
        <v>0</v>
      </c>
      <c r="AX1175" s="3">
        <v>0</v>
      </c>
      <c r="AY1175" s="3">
        <v>0</v>
      </c>
      <c r="AZ1175" s="3">
        <v>0</v>
      </c>
      <c r="BA1175" s="3">
        <f t="shared" si="465"/>
        <v>6185</v>
      </c>
      <c r="BB1175" s="3">
        <f t="shared" si="451"/>
        <v>5140</v>
      </c>
      <c r="BC1175" s="3">
        <f t="shared" si="452"/>
        <v>5322</v>
      </c>
      <c r="BD1175" s="3">
        <f t="shared" si="453"/>
        <v>6185</v>
      </c>
      <c r="BE1175" s="3">
        <f t="shared" si="454"/>
        <v>8073940.7874500006</v>
      </c>
      <c r="BF1175" s="3">
        <f t="shared" si="466"/>
        <v>7829170.7874500006</v>
      </c>
      <c r="BG1175" s="2">
        <f t="shared" si="455"/>
        <v>1497.1402894508426</v>
      </c>
      <c r="BH1175" s="6">
        <f t="shared" si="456"/>
        <v>1.4999999999999999E-2</v>
      </c>
      <c r="BI1175" s="3">
        <f t="shared" si="467"/>
        <v>5207871.7205805769</v>
      </c>
      <c r="BJ1175" s="3">
        <f t="shared" si="457"/>
        <v>769530108.77773309</v>
      </c>
      <c r="BK1175" s="3">
        <f t="shared" si="468"/>
        <v>0</v>
      </c>
      <c r="BL1175" s="3">
        <f t="shared" si="469"/>
        <v>0</v>
      </c>
      <c r="BM1175" s="3">
        <f t="shared" si="458"/>
        <v>0</v>
      </c>
      <c r="BN1175" s="3">
        <f t="shared" si="459"/>
        <v>0</v>
      </c>
      <c r="BO1175" s="3">
        <f t="shared" si="470"/>
        <v>0</v>
      </c>
      <c r="BP1175" s="3">
        <f t="shared" si="471"/>
        <v>0</v>
      </c>
      <c r="BQ1175" s="3">
        <f t="shared" si="460"/>
        <v>478336322.47954422</v>
      </c>
      <c r="BR1175" s="3">
        <f t="shared" si="472"/>
        <v>750772.52045577765</v>
      </c>
      <c r="BS1175" s="3">
        <f t="shared" si="473"/>
        <v>0</v>
      </c>
      <c r="BT1175" s="3">
        <f t="shared" si="461"/>
        <v>0</v>
      </c>
      <c r="BU1175" s="3">
        <f t="shared" si="462"/>
        <v>0</v>
      </c>
      <c r="BV1175" s="3">
        <f t="shared" si="463"/>
        <v>0</v>
      </c>
      <c r="BW1175" s="3">
        <f t="shared" si="474"/>
        <v>0</v>
      </c>
      <c r="BX1175" s="3">
        <f t="shared" si="464"/>
        <v>0</v>
      </c>
      <c r="BY1175" s="3">
        <f t="shared" si="475"/>
        <v>3283069.8374500005</v>
      </c>
    </row>
    <row r="1176" spans="1:77" x14ac:dyDescent="0.25">
      <c r="A1176">
        <v>201914</v>
      </c>
      <c r="B1176" t="s">
        <v>1220</v>
      </c>
      <c r="C1176" s="37">
        <v>42779.493055555555</v>
      </c>
      <c r="D1176" s="5" t="s">
        <v>75</v>
      </c>
      <c r="E1176" s="2">
        <v>951.1</v>
      </c>
      <c r="F1176" s="2">
        <v>90.1</v>
      </c>
      <c r="G1176" s="2">
        <v>9.9</v>
      </c>
      <c r="H1176" s="2">
        <v>0</v>
      </c>
      <c r="I1176" s="2">
        <v>0</v>
      </c>
      <c r="J1176" s="2">
        <v>0</v>
      </c>
      <c r="K1176" s="2">
        <v>0</v>
      </c>
      <c r="L1176" s="2">
        <v>40</v>
      </c>
      <c r="M1176" s="2">
        <v>38</v>
      </c>
      <c r="N1176" s="2">
        <v>720</v>
      </c>
      <c r="O1176" s="2">
        <v>0.29699999999999999</v>
      </c>
      <c r="P1176" s="2">
        <v>105</v>
      </c>
      <c r="Q1176" s="2">
        <v>0</v>
      </c>
      <c r="R1176" s="3">
        <v>70125</v>
      </c>
      <c r="S1176" s="3">
        <v>0</v>
      </c>
      <c r="T1176" s="3">
        <v>-5384</v>
      </c>
      <c r="U1176" s="3">
        <v>-209</v>
      </c>
      <c r="V1176" s="3">
        <v>0</v>
      </c>
      <c r="W1176" s="3">
        <v>180029</v>
      </c>
      <c r="X1176" s="3">
        <v>64943</v>
      </c>
      <c r="Y1176" s="4">
        <v>1</v>
      </c>
      <c r="Z1176" s="4">
        <v>1.05</v>
      </c>
      <c r="AA1176" s="5" t="s">
        <v>75</v>
      </c>
      <c r="AB1176" s="3">
        <v>2055512</v>
      </c>
      <c r="AC1176" s="3">
        <v>3575918</v>
      </c>
      <c r="AD1176" s="2">
        <v>1501.6535134999999</v>
      </c>
      <c r="AE1176" s="3">
        <v>319558103</v>
      </c>
      <c r="AF1176" s="3">
        <v>5024645</v>
      </c>
      <c r="AG1176" s="3">
        <v>0</v>
      </c>
      <c r="AH1176" s="3">
        <v>5225631</v>
      </c>
      <c r="AI1176" s="4">
        <v>1.04</v>
      </c>
      <c r="AJ1176" s="3">
        <v>479087095</v>
      </c>
      <c r="AK1176" s="3">
        <v>406633</v>
      </c>
      <c r="AL1176" s="3">
        <v>0</v>
      </c>
      <c r="AM1176" s="3">
        <v>0</v>
      </c>
      <c r="AN1176" s="3">
        <v>0</v>
      </c>
      <c r="AO1176" s="3">
        <v>0</v>
      </c>
      <c r="AP1176" s="3">
        <v>0</v>
      </c>
      <c r="AQ1176" s="3">
        <v>5140</v>
      </c>
      <c r="AR1176" s="3">
        <v>5322</v>
      </c>
      <c r="AS1176" s="3">
        <v>8073943</v>
      </c>
      <c r="AT1176" s="2">
        <v>1497.181</v>
      </c>
      <c r="AU1176" s="2">
        <v>1497.181</v>
      </c>
      <c r="AV1176" s="5" t="s">
        <v>1726</v>
      </c>
      <c r="AW1176" s="3">
        <v>0</v>
      </c>
      <c r="AX1176" s="3">
        <v>0</v>
      </c>
      <c r="AY1176" s="3">
        <v>0</v>
      </c>
      <c r="AZ1176" s="3">
        <v>0</v>
      </c>
      <c r="BA1176" s="3">
        <f t="shared" si="465"/>
        <v>6185</v>
      </c>
      <c r="BB1176" s="3">
        <f t="shared" si="451"/>
        <v>5140</v>
      </c>
      <c r="BC1176" s="3">
        <f t="shared" si="452"/>
        <v>5322</v>
      </c>
      <c r="BD1176" s="3">
        <f t="shared" si="453"/>
        <v>6185</v>
      </c>
      <c r="BE1176" s="3">
        <f t="shared" si="454"/>
        <v>8073940.7874500006</v>
      </c>
      <c r="BF1176" s="3">
        <f t="shared" si="466"/>
        <v>7829170.7874500006</v>
      </c>
      <c r="BG1176" s="2">
        <f t="shared" si="455"/>
        <v>1497.1402894508426</v>
      </c>
      <c r="BH1176" s="6">
        <f t="shared" si="456"/>
        <v>1.4999999999999999E-2</v>
      </c>
      <c r="BI1176" s="3">
        <f t="shared" si="467"/>
        <v>5207871.7205805769</v>
      </c>
      <c r="BJ1176" s="3">
        <f t="shared" si="457"/>
        <v>769530108.77773309</v>
      </c>
      <c r="BK1176" s="3">
        <f t="shared" si="468"/>
        <v>0</v>
      </c>
      <c r="BL1176" s="3">
        <f t="shared" si="469"/>
        <v>0</v>
      </c>
      <c r="BM1176" s="3">
        <f t="shared" si="458"/>
        <v>0</v>
      </c>
      <c r="BN1176" s="3">
        <f t="shared" si="459"/>
        <v>0</v>
      </c>
      <c r="BO1176" s="3">
        <f t="shared" si="470"/>
        <v>0</v>
      </c>
      <c r="BP1176" s="3">
        <f t="shared" si="471"/>
        <v>0</v>
      </c>
      <c r="BQ1176" s="3">
        <f t="shared" si="460"/>
        <v>478336322.47954422</v>
      </c>
      <c r="BR1176" s="3">
        <f t="shared" si="472"/>
        <v>750772.52045577765</v>
      </c>
      <c r="BS1176" s="3">
        <f t="shared" si="473"/>
        <v>0</v>
      </c>
      <c r="BT1176" s="3">
        <f t="shared" si="461"/>
        <v>0</v>
      </c>
      <c r="BU1176" s="3">
        <f t="shared" si="462"/>
        <v>0</v>
      </c>
      <c r="BV1176" s="3">
        <f t="shared" si="463"/>
        <v>0</v>
      </c>
      <c r="BW1176" s="3">
        <f t="shared" si="474"/>
        <v>0</v>
      </c>
      <c r="BX1176" s="3">
        <f t="shared" si="464"/>
        <v>0</v>
      </c>
      <c r="BY1176" s="3">
        <f t="shared" si="475"/>
        <v>3283069.8374500005</v>
      </c>
    </row>
    <row r="1177" spans="1:77" x14ac:dyDescent="0.25">
      <c r="A1177">
        <v>202905</v>
      </c>
      <c r="B1177" t="s">
        <v>1221</v>
      </c>
      <c r="C1177" s="37">
        <v>42779.493055555555</v>
      </c>
      <c r="D1177" s="5" t="s">
        <v>75</v>
      </c>
      <c r="E1177" s="2">
        <v>592.58100000000002</v>
      </c>
      <c r="F1177" s="2">
        <v>40.713000000000001</v>
      </c>
      <c r="G1177" s="2">
        <v>19.893000000000001</v>
      </c>
      <c r="H1177" s="2">
        <v>0</v>
      </c>
      <c r="I1177" s="2">
        <v>0</v>
      </c>
      <c r="J1177" s="2">
        <v>0</v>
      </c>
      <c r="K1177" s="2">
        <v>0</v>
      </c>
      <c r="L1177" s="2">
        <v>59.13</v>
      </c>
      <c r="M1177" s="2">
        <v>33.234999999999999</v>
      </c>
      <c r="N1177" s="2">
        <v>595.34299999999996</v>
      </c>
      <c r="O1177" s="2">
        <v>0</v>
      </c>
      <c r="P1177" s="2">
        <v>7.4669999999999996</v>
      </c>
      <c r="Q1177" s="2">
        <v>0</v>
      </c>
      <c r="R1177" s="3">
        <v>54622</v>
      </c>
      <c r="S1177" s="3">
        <v>0</v>
      </c>
      <c r="T1177" s="3">
        <v>-1066</v>
      </c>
      <c r="U1177" s="3">
        <v>-42</v>
      </c>
      <c r="V1177" s="3">
        <v>0</v>
      </c>
      <c r="W1177" s="3">
        <v>51523</v>
      </c>
      <c r="X1177" s="3">
        <v>4876</v>
      </c>
      <c r="Y1177" s="4">
        <v>0.98</v>
      </c>
      <c r="Z1177" s="4">
        <v>1.05</v>
      </c>
      <c r="AA1177" s="5" t="s">
        <v>75</v>
      </c>
      <c r="AB1177" s="3">
        <v>152065</v>
      </c>
      <c r="AC1177" s="3">
        <v>2163276</v>
      </c>
      <c r="AD1177" s="2">
        <v>903.3742585</v>
      </c>
      <c r="AE1177" s="3">
        <v>54758230</v>
      </c>
      <c r="AF1177" s="3">
        <v>927105</v>
      </c>
      <c r="AG1177" s="3">
        <v>0</v>
      </c>
      <c r="AH1177" s="3">
        <v>983867</v>
      </c>
      <c r="AI1177" s="4">
        <v>1.04</v>
      </c>
      <c r="AJ1177" s="3">
        <v>94787048</v>
      </c>
      <c r="AK1177" s="3">
        <v>246351</v>
      </c>
      <c r="AL1177" s="3">
        <v>0</v>
      </c>
      <c r="AM1177" s="3">
        <v>0</v>
      </c>
      <c r="AN1177" s="3">
        <v>0</v>
      </c>
      <c r="AO1177" s="3">
        <v>0</v>
      </c>
      <c r="AP1177" s="3">
        <v>0</v>
      </c>
      <c r="AQ1177" s="3">
        <v>5037</v>
      </c>
      <c r="AR1177" s="3">
        <v>5216</v>
      </c>
      <c r="AS1177" s="3">
        <v>5713037</v>
      </c>
      <c r="AT1177" s="2">
        <v>1094.2349999999999</v>
      </c>
      <c r="AV1177" s="5" t="s">
        <v>2058</v>
      </c>
      <c r="AX1177" s="3">
        <v>0</v>
      </c>
      <c r="AZ1177" s="3">
        <v>0</v>
      </c>
      <c r="BA1177" s="3">
        <f t="shared" si="465"/>
        <v>6530</v>
      </c>
      <c r="BB1177" s="3">
        <f t="shared" si="451"/>
        <v>5037</v>
      </c>
      <c r="BC1177" s="3">
        <f t="shared" si="452"/>
        <v>5216</v>
      </c>
      <c r="BD1177" s="3">
        <f t="shared" si="453"/>
        <v>6530</v>
      </c>
      <c r="BE1177" s="3">
        <f t="shared" si="454"/>
        <v>5713035.6090000011</v>
      </c>
      <c r="BF1177" s="3">
        <f t="shared" si="466"/>
        <v>5607956.6090000011</v>
      </c>
      <c r="BG1177" s="2">
        <f t="shared" si="455"/>
        <v>1094.2487843043725</v>
      </c>
      <c r="BH1177" s="6">
        <f t="shared" si="456"/>
        <v>1.4999999999999999E-2</v>
      </c>
      <c r="BI1177" s="3">
        <f t="shared" si="467"/>
        <v>2558199.8831598726</v>
      </c>
      <c r="BJ1177" s="3">
        <f t="shared" si="457"/>
        <v>562443875.13244748</v>
      </c>
      <c r="BK1177" s="3">
        <f t="shared" si="468"/>
        <v>0</v>
      </c>
      <c r="BL1177" s="3">
        <f t="shared" si="469"/>
        <v>0</v>
      </c>
      <c r="BM1177" s="3">
        <f t="shared" si="458"/>
        <v>0</v>
      </c>
      <c r="BN1177" s="3">
        <f t="shared" si="459"/>
        <v>0</v>
      </c>
      <c r="BO1177" s="3">
        <f t="shared" si="470"/>
        <v>0</v>
      </c>
      <c r="BP1177" s="3">
        <f t="shared" si="471"/>
        <v>0</v>
      </c>
      <c r="BQ1177" s="3">
        <f t="shared" si="460"/>
        <v>349612486.58524704</v>
      </c>
      <c r="BR1177" s="3">
        <f t="shared" si="472"/>
        <v>0</v>
      </c>
      <c r="BS1177" s="3">
        <f t="shared" si="473"/>
        <v>0</v>
      </c>
      <c r="BT1177" s="3">
        <f t="shared" si="461"/>
        <v>0</v>
      </c>
      <c r="BU1177" s="3">
        <f t="shared" si="462"/>
        <v>0</v>
      </c>
      <c r="BV1177" s="3">
        <f t="shared" si="463"/>
        <v>0</v>
      </c>
      <c r="BW1177" s="3">
        <f t="shared" si="474"/>
        <v>0</v>
      </c>
      <c r="BX1177" s="3">
        <f t="shared" si="464"/>
        <v>0</v>
      </c>
      <c r="BY1177" s="3">
        <f t="shared" si="475"/>
        <v>4784122.5386000015</v>
      </c>
    </row>
    <row r="1178" spans="1:77" x14ac:dyDescent="0.25">
      <c r="A1178">
        <v>168903</v>
      </c>
      <c r="B1178" t="s">
        <v>1222</v>
      </c>
      <c r="C1178" s="37">
        <v>42776.52847222222</v>
      </c>
      <c r="D1178" s="5" t="s">
        <v>75</v>
      </c>
      <c r="E1178" s="2">
        <v>248.88800000000001</v>
      </c>
      <c r="F1178" s="2">
        <v>36.405000000000001</v>
      </c>
      <c r="G1178" s="2">
        <v>5.8360000000000003</v>
      </c>
      <c r="H1178" s="2">
        <v>0</v>
      </c>
      <c r="I1178" s="2">
        <v>0.246</v>
      </c>
      <c r="J1178" s="2">
        <v>0</v>
      </c>
      <c r="K1178" s="2">
        <v>0</v>
      </c>
      <c r="L1178" s="2">
        <v>16.565000000000001</v>
      </c>
      <c r="M1178" s="2">
        <v>13.871</v>
      </c>
      <c r="N1178" s="2">
        <v>125.492</v>
      </c>
      <c r="O1178" s="2">
        <v>0</v>
      </c>
      <c r="P1178" s="2">
        <v>0</v>
      </c>
      <c r="Q1178" s="2">
        <v>0</v>
      </c>
      <c r="R1178" s="3">
        <v>19508</v>
      </c>
      <c r="S1178" s="3">
        <v>0</v>
      </c>
      <c r="T1178" s="3">
        <v>0</v>
      </c>
      <c r="U1178" s="3">
        <v>0</v>
      </c>
      <c r="V1178" s="3">
        <v>0</v>
      </c>
      <c r="W1178" s="3">
        <v>31839</v>
      </c>
      <c r="X1178" s="3">
        <v>0</v>
      </c>
      <c r="Y1178" s="4">
        <v>0.93330000000000002</v>
      </c>
      <c r="Z1178" s="4">
        <v>1.08</v>
      </c>
      <c r="AA1178" s="5" t="s">
        <v>75</v>
      </c>
      <c r="AB1178" s="3">
        <v>1008659</v>
      </c>
      <c r="AC1178" s="3">
        <v>546232</v>
      </c>
      <c r="AD1178" s="2">
        <v>192.63125550000001</v>
      </c>
      <c r="AE1178" s="3">
        <v>177538470</v>
      </c>
      <c r="AF1178" s="3">
        <v>4225896</v>
      </c>
      <c r="AG1178" s="3">
        <v>211454</v>
      </c>
      <c r="AH1178" s="3">
        <v>4709024</v>
      </c>
      <c r="AI1178" s="4">
        <v>1.04</v>
      </c>
      <c r="AJ1178" s="3">
        <v>418842974</v>
      </c>
      <c r="AK1178" s="3">
        <v>98479</v>
      </c>
      <c r="AL1178" s="3">
        <v>0</v>
      </c>
      <c r="AM1178" s="3">
        <v>0</v>
      </c>
      <c r="AN1178" s="3">
        <v>61740</v>
      </c>
      <c r="AO1178" s="3">
        <v>0</v>
      </c>
      <c r="AP1178" s="3">
        <v>0</v>
      </c>
      <c r="AQ1178" s="3">
        <v>4797</v>
      </c>
      <c r="AR1178" s="3">
        <v>5070</v>
      </c>
      <c r="AS1178" s="3">
        <v>2367924</v>
      </c>
      <c r="AT1178" s="2">
        <v>469.91199999999998</v>
      </c>
      <c r="AU1178" s="2">
        <v>407.18299999999999</v>
      </c>
      <c r="AV1178" s="5" t="s">
        <v>1515</v>
      </c>
      <c r="AW1178" s="3">
        <v>238922</v>
      </c>
      <c r="AX1178" s="3">
        <v>43332</v>
      </c>
      <c r="AY1178" s="3">
        <v>4256</v>
      </c>
      <c r="AZ1178" s="3">
        <v>1831</v>
      </c>
      <c r="BA1178" s="3">
        <f t="shared" si="465"/>
        <v>6783</v>
      </c>
      <c r="BB1178" s="3">
        <f t="shared" si="451"/>
        <v>4797</v>
      </c>
      <c r="BC1178" s="3">
        <f t="shared" si="452"/>
        <v>5070</v>
      </c>
      <c r="BD1178" s="3">
        <f t="shared" si="453"/>
        <v>6783</v>
      </c>
      <c r="BE1178" s="3">
        <f t="shared" si="454"/>
        <v>2367925.1158100003</v>
      </c>
      <c r="BF1178" s="3">
        <f t="shared" si="466"/>
        <v>2316578.1158100003</v>
      </c>
      <c r="BG1178" s="2">
        <f t="shared" si="455"/>
        <v>469.92051386277484</v>
      </c>
      <c r="BH1178" s="6">
        <f t="shared" si="456"/>
        <v>1.4999999999999999E-2</v>
      </c>
      <c r="BI1178" s="3">
        <f t="shared" si="467"/>
        <v>3694649.8763292301</v>
      </c>
      <c r="BJ1178" s="3">
        <f t="shared" si="457"/>
        <v>429283128.48777717</v>
      </c>
      <c r="BK1178" s="3">
        <f t="shared" si="468"/>
        <v>0</v>
      </c>
      <c r="BL1178" s="3">
        <f t="shared" si="469"/>
        <v>0</v>
      </c>
      <c r="BM1178" s="3">
        <f t="shared" si="458"/>
        <v>0</v>
      </c>
      <c r="BN1178" s="3">
        <f t="shared" si="459"/>
        <v>0</v>
      </c>
      <c r="BO1178" s="3">
        <f t="shared" si="470"/>
        <v>0</v>
      </c>
      <c r="BP1178" s="3">
        <f t="shared" si="471"/>
        <v>0</v>
      </c>
      <c r="BQ1178" s="3">
        <f t="shared" si="460"/>
        <v>277196482.78491265</v>
      </c>
      <c r="BR1178" s="3">
        <f t="shared" si="472"/>
        <v>141646491.21508735</v>
      </c>
      <c r="BS1178" s="3">
        <f t="shared" si="473"/>
        <v>71510.611404920171</v>
      </c>
      <c r="BT1178" s="3">
        <f t="shared" si="461"/>
        <v>297.80225477865781</v>
      </c>
      <c r="BU1178" s="3">
        <f t="shared" si="462"/>
        <v>1831</v>
      </c>
      <c r="BV1178" s="3">
        <f t="shared" si="463"/>
        <v>937.57541863022391</v>
      </c>
      <c r="BW1178" s="3">
        <f t="shared" si="474"/>
        <v>68742.03598628995</v>
      </c>
      <c r="BX1178" s="3">
        <f t="shared" si="464"/>
        <v>68742.03598628995</v>
      </c>
      <c r="BY1178" s="3">
        <f t="shared" si="475"/>
        <v>0</v>
      </c>
    </row>
    <row r="1179" spans="1:77" x14ac:dyDescent="0.25">
      <c r="A1179">
        <v>62905</v>
      </c>
      <c r="B1179" t="s">
        <v>1223</v>
      </c>
      <c r="C1179" s="37">
        <v>42776.52847222222</v>
      </c>
      <c r="D1179" s="5" t="s">
        <v>75</v>
      </c>
      <c r="E1179" s="2">
        <v>75</v>
      </c>
      <c r="F1179" s="2">
        <v>25.4</v>
      </c>
      <c r="G1179" s="2">
        <v>4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3.5</v>
      </c>
      <c r="N1179" s="2">
        <v>47</v>
      </c>
      <c r="O1179" s="2">
        <v>0</v>
      </c>
      <c r="P1179" s="2">
        <v>4</v>
      </c>
      <c r="Q1179" s="2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10708</v>
      </c>
      <c r="X1179" s="3">
        <v>2759</v>
      </c>
      <c r="Y1179" s="4">
        <v>0.91310000000000002</v>
      </c>
      <c r="Z1179" s="4">
        <v>1.0900000000000001</v>
      </c>
      <c r="AA1179" s="5" t="s">
        <v>75</v>
      </c>
      <c r="AB1179" s="3">
        <v>10253</v>
      </c>
      <c r="AC1179" s="3">
        <v>323567</v>
      </c>
      <c r="AD1179" s="2">
        <v>169.09897029999999</v>
      </c>
      <c r="AE1179" s="3">
        <v>9883667</v>
      </c>
      <c r="AF1179" s="3">
        <v>10659339</v>
      </c>
      <c r="AG1179" s="3">
        <v>0</v>
      </c>
      <c r="AH1179" s="3">
        <v>11206840</v>
      </c>
      <c r="AI1179" s="4">
        <v>0.96</v>
      </c>
      <c r="AJ1179" s="3">
        <v>1114897667</v>
      </c>
      <c r="AK1179" s="3">
        <v>23534</v>
      </c>
      <c r="AL1179" s="3">
        <v>0</v>
      </c>
      <c r="AM1179" s="3">
        <v>0</v>
      </c>
      <c r="AN1179" s="3">
        <v>119748</v>
      </c>
      <c r="AO1179" s="3">
        <v>0</v>
      </c>
      <c r="AP1179" s="3">
        <v>0</v>
      </c>
      <c r="AQ1179" s="3">
        <v>4693</v>
      </c>
      <c r="AR1179" s="3">
        <v>4993</v>
      </c>
      <c r="AS1179" s="3">
        <v>804002</v>
      </c>
      <c r="AT1179" s="2">
        <v>163.953</v>
      </c>
      <c r="AU1179" s="2">
        <v>124.264</v>
      </c>
      <c r="AV1179" s="5" t="s">
        <v>1473</v>
      </c>
      <c r="AW1179" s="3">
        <v>9415345</v>
      </c>
      <c r="AX1179" s="3">
        <v>0</v>
      </c>
      <c r="AY1179" s="3">
        <v>163584</v>
      </c>
      <c r="AZ1179" s="3">
        <v>0</v>
      </c>
      <c r="BA1179" s="3">
        <f t="shared" si="465"/>
        <v>6897</v>
      </c>
      <c r="BB1179" s="3">
        <f t="shared" si="451"/>
        <v>4693</v>
      </c>
      <c r="BC1179" s="3">
        <f t="shared" si="452"/>
        <v>4993</v>
      </c>
      <c r="BD1179" s="3">
        <f t="shared" si="453"/>
        <v>6897</v>
      </c>
      <c r="BE1179" s="3">
        <f t="shared" si="454"/>
        <v>804000.94000000018</v>
      </c>
      <c r="BF1179" s="3">
        <f t="shared" si="466"/>
        <v>793292.94000000018</v>
      </c>
      <c r="BG1179" s="2">
        <f t="shared" si="455"/>
        <v>163.95925565427228</v>
      </c>
      <c r="BH1179" s="6">
        <f t="shared" si="456"/>
        <v>1.4999999999999999E-2</v>
      </c>
      <c r="BI1179" s="3">
        <f t="shared" si="467"/>
        <v>300139.63695596188</v>
      </c>
      <c r="BJ1179" s="3">
        <f t="shared" si="457"/>
        <v>84275057.406295955</v>
      </c>
      <c r="BK1179" s="3">
        <f t="shared" si="468"/>
        <v>1030622609.593704</v>
      </c>
      <c r="BL1179" s="3">
        <f t="shared" si="469"/>
        <v>9853600.1122728549</v>
      </c>
      <c r="BM1179" s="3">
        <f t="shared" si="458"/>
        <v>4914.2629033773019</v>
      </c>
      <c r="BN1179" s="3">
        <f t="shared" si="459"/>
        <v>160408.18826361152</v>
      </c>
      <c r="BO1179" s="3">
        <f t="shared" si="470"/>
        <v>105288.27985805541</v>
      </c>
      <c r="BP1179" s="3">
        <f t="shared" si="471"/>
        <v>9693191.924009243</v>
      </c>
      <c r="BQ1179" s="3">
        <f t="shared" si="460"/>
        <v>52384982.181539997</v>
      </c>
      <c r="BR1179" s="3">
        <f t="shared" si="472"/>
        <v>1062512684.81846</v>
      </c>
      <c r="BS1179" s="3">
        <f t="shared" si="473"/>
        <v>0</v>
      </c>
      <c r="BT1179" s="3">
        <f t="shared" si="461"/>
        <v>0</v>
      </c>
      <c r="BU1179" s="3">
        <f t="shared" si="462"/>
        <v>0</v>
      </c>
      <c r="BV1179" s="3">
        <f t="shared" si="463"/>
        <v>0</v>
      </c>
      <c r="BW1179" s="3">
        <f t="shared" si="474"/>
        <v>0</v>
      </c>
      <c r="BX1179" s="3">
        <f t="shared" si="464"/>
        <v>9693191.924009243</v>
      </c>
      <c r="BY1179" s="3">
        <f t="shared" si="475"/>
        <v>0</v>
      </c>
    </row>
    <row r="1180" spans="1:77" x14ac:dyDescent="0.25">
      <c r="A1180">
        <v>220810</v>
      </c>
      <c r="B1180" t="s">
        <v>1224</v>
      </c>
      <c r="C1180" s="37">
        <v>42776.52847222222</v>
      </c>
      <c r="D1180" s="5" t="s">
        <v>76</v>
      </c>
      <c r="E1180" s="2">
        <v>771.39399999999898</v>
      </c>
      <c r="F1180" s="2">
        <v>26.263000000000002</v>
      </c>
      <c r="G1180" s="2">
        <v>3.7349999999999999</v>
      </c>
      <c r="H1180" s="2">
        <v>0</v>
      </c>
      <c r="I1180" s="2">
        <v>0</v>
      </c>
      <c r="J1180" s="2">
        <v>0</v>
      </c>
      <c r="K1180" s="2">
        <v>0</v>
      </c>
      <c r="L1180" s="2">
        <v>35.334000000000003</v>
      </c>
      <c r="M1180" s="2">
        <v>0</v>
      </c>
      <c r="N1180" s="2">
        <v>0</v>
      </c>
      <c r="O1180" s="2">
        <v>0</v>
      </c>
      <c r="P1180" s="2">
        <v>1.8069999999999999</v>
      </c>
      <c r="Q1180" s="2">
        <v>0</v>
      </c>
      <c r="R1180" s="3">
        <v>57997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1168</v>
      </c>
      <c r="Y1180" s="4">
        <v>0</v>
      </c>
      <c r="Z1180" s="4">
        <v>1</v>
      </c>
      <c r="AA1180" s="5" t="s">
        <v>75</v>
      </c>
      <c r="AB1180" s="3">
        <v>0</v>
      </c>
      <c r="AC1180" s="3">
        <v>0</v>
      </c>
      <c r="AD1180" s="2">
        <v>0</v>
      </c>
      <c r="AE1180" s="3">
        <v>0</v>
      </c>
      <c r="AF1180" s="3">
        <v>0</v>
      </c>
      <c r="AG1180" s="3">
        <v>0</v>
      </c>
      <c r="AH1180" s="3">
        <v>0</v>
      </c>
      <c r="AI1180" s="4">
        <v>0</v>
      </c>
      <c r="AJ1180" s="3">
        <v>0</v>
      </c>
      <c r="AK1180" s="3">
        <v>310356</v>
      </c>
      <c r="AL1180" s="3">
        <v>0</v>
      </c>
      <c r="AM1180" s="3">
        <v>0</v>
      </c>
      <c r="AN1180" s="3">
        <v>0</v>
      </c>
      <c r="AO1180" s="3">
        <v>0</v>
      </c>
      <c r="AP1180" s="3">
        <v>0</v>
      </c>
      <c r="AQ1180" s="3">
        <v>5050</v>
      </c>
      <c r="AR1180" s="3">
        <v>5334</v>
      </c>
      <c r="AS1180" s="3">
        <v>5550964</v>
      </c>
      <c r="AT1180" s="2">
        <v>1058.789</v>
      </c>
      <c r="AV1180" s="5" t="s">
        <v>2031</v>
      </c>
      <c r="AX1180" s="3">
        <v>0</v>
      </c>
      <c r="AZ1180" s="3">
        <v>0</v>
      </c>
      <c r="BA1180" s="3">
        <f t="shared" si="465"/>
        <v>6465</v>
      </c>
      <c r="BB1180" s="3">
        <f t="shared" si="451"/>
        <v>5050</v>
      </c>
      <c r="BC1180" s="3">
        <f t="shared" si="452"/>
        <v>5335</v>
      </c>
      <c r="BD1180" s="3">
        <f t="shared" si="453"/>
        <v>6465</v>
      </c>
      <c r="BE1180" s="3">
        <f t="shared" si="454"/>
        <v>5550965.5014999947</v>
      </c>
      <c r="BF1180" s="3">
        <f t="shared" si="466"/>
        <v>5492968.5014999947</v>
      </c>
      <c r="BG1180" s="2">
        <f t="shared" si="455"/>
        <v>1058.6631879532222</v>
      </c>
      <c r="BH1180" s="6">
        <f t="shared" si="456"/>
        <v>1.4999999999999999E-2</v>
      </c>
      <c r="BI1180" s="3">
        <f t="shared" si="467"/>
        <v>0</v>
      </c>
      <c r="BJ1180" s="3">
        <f t="shared" si="457"/>
        <v>544152878.60795617</v>
      </c>
      <c r="BK1180" s="3">
        <f t="shared" si="468"/>
        <v>0</v>
      </c>
      <c r="BL1180" s="3">
        <f t="shared" si="469"/>
        <v>0</v>
      </c>
      <c r="BM1180" s="3">
        <f t="shared" si="458"/>
        <v>0</v>
      </c>
      <c r="BN1180" s="3">
        <f t="shared" si="459"/>
        <v>0</v>
      </c>
      <c r="BO1180" s="3">
        <f t="shared" si="470"/>
        <v>0</v>
      </c>
      <c r="BP1180" s="3">
        <f t="shared" si="471"/>
        <v>0</v>
      </c>
      <c r="BQ1180" s="3">
        <f t="shared" si="460"/>
        <v>338242888.55105448</v>
      </c>
      <c r="BR1180" s="3">
        <f t="shared" si="472"/>
        <v>0</v>
      </c>
      <c r="BS1180" s="3">
        <f t="shared" si="473"/>
        <v>0</v>
      </c>
      <c r="BT1180" s="3">
        <f t="shared" si="461"/>
        <v>0</v>
      </c>
      <c r="BU1180" s="3">
        <f t="shared" si="462"/>
        <v>0</v>
      </c>
      <c r="BV1180" s="3">
        <f t="shared" si="463"/>
        <v>0</v>
      </c>
      <c r="BW1180" s="3">
        <f t="shared" si="474"/>
        <v>0</v>
      </c>
      <c r="BX1180" s="3">
        <f t="shared" si="464"/>
        <v>0</v>
      </c>
      <c r="BY1180" s="3">
        <f t="shared" si="475"/>
        <v>5550965.5014999947</v>
      </c>
    </row>
    <row r="1181" spans="1:77" x14ac:dyDescent="0.25">
      <c r="A1181">
        <v>73904</v>
      </c>
      <c r="B1181" t="s">
        <v>1225</v>
      </c>
      <c r="C1181" s="37">
        <v>42776.52847222222</v>
      </c>
      <c r="D1181" s="5" t="s">
        <v>75</v>
      </c>
      <c r="E1181" s="2">
        <v>152.167</v>
      </c>
      <c r="F1181" s="2">
        <v>6.3970000000000002</v>
      </c>
      <c r="G1181" s="2">
        <v>2.99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3</v>
      </c>
      <c r="N1181" s="2">
        <v>35.5</v>
      </c>
      <c r="O1181" s="2">
        <v>0</v>
      </c>
      <c r="P1181" s="2">
        <v>0</v>
      </c>
      <c r="Q1181" s="2">
        <v>0</v>
      </c>
      <c r="R1181" s="3">
        <v>0</v>
      </c>
      <c r="S1181" s="3">
        <v>0</v>
      </c>
      <c r="T1181" s="3">
        <v>-186</v>
      </c>
      <c r="U1181" s="3">
        <v>-8</v>
      </c>
      <c r="V1181" s="3">
        <v>0</v>
      </c>
      <c r="W1181" s="3">
        <v>82223</v>
      </c>
      <c r="X1181" s="3">
        <v>0</v>
      </c>
      <c r="Y1181" s="4">
        <v>0.94</v>
      </c>
      <c r="Z1181" s="4">
        <v>1.06</v>
      </c>
      <c r="AA1181" s="5" t="s">
        <v>75</v>
      </c>
      <c r="AB1181" s="3">
        <v>17612</v>
      </c>
      <c r="AC1181" s="3">
        <v>360975</v>
      </c>
      <c r="AD1181" s="2">
        <v>111.7283122</v>
      </c>
      <c r="AE1181" s="3">
        <v>8299608</v>
      </c>
      <c r="AF1181" s="3">
        <v>121103</v>
      </c>
      <c r="AG1181" s="3">
        <v>0</v>
      </c>
      <c r="AH1181" s="3">
        <v>150953</v>
      </c>
      <c r="AI1181" s="4">
        <v>1</v>
      </c>
      <c r="AJ1181" s="3">
        <v>16533710</v>
      </c>
      <c r="AK1181" s="3">
        <v>59399</v>
      </c>
      <c r="AL1181" s="3">
        <v>0</v>
      </c>
      <c r="AM1181" s="3">
        <v>0</v>
      </c>
      <c r="AN1181" s="3">
        <v>0</v>
      </c>
      <c r="AO1181" s="3">
        <v>0</v>
      </c>
      <c r="AP1181" s="3">
        <v>0</v>
      </c>
      <c r="AQ1181" s="3">
        <v>4832</v>
      </c>
      <c r="AR1181" s="3">
        <v>5037</v>
      </c>
      <c r="AS1181" s="3">
        <v>1243517</v>
      </c>
      <c r="AT1181" s="2">
        <v>235.49299999999999</v>
      </c>
      <c r="AV1181" s="5" t="s">
        <v>1510</v>
      </c>
      <c r="AX1181" s="3">
        <v>0</v>
      </c>
      <c r="AZ1181" s="3">
        <v>0</v>
      </c>
      <c r="BA1181" s="3">
        <f t="shared" si="465"/>
        <v>6860</v>
      </c>
      <c r="BB1181" s="3">
        <f t="shared" si="451"/>
        <v>4832</v>
      </c>
      <c r="BC1181" s="3">
        <f t="shared" si="452"/>
        <v>5037</v>
      </c>
      <c r="BD1181" s="3">
        <f t="shared" si="453"/>
        <v>6860</v>
      </c>
      <c r="BE1181" s="3">
        <f t="shared" si="454"/>
        <v>1243516.18</v>
      </c>
      <c r="BF1181" s="3">
        <f t="shared" si="466"/>
        <v>1161479.18</v>
      </c>
      <c r="BG1181" s="2">
        <f t="shared" si="455"/>
        <v>235.48091037374752</v>
      </c>
      <c r="BH1181" s="6">
        <f t="shared" si="456"/>
        <v>1.4999999999999999E-2</v>
      </c>
      <c r="BI1181" s="3">
        <f t="shared" si="467"/>
        <v>738518.82100925664</v>
      </c>
      <c r="BJ1181" s="3">
        <f t="shared" si="457"/>
        <v>121037187.93210623</v>
      </c>
      <c r="BK1181" s="3">
        <f t="shared" si="468"/>
        <v>0</v>
      </c>
      <c r="BL1181" s="3">
        <f t="shared" si="469"/>
        <v>0</v>
      </c>
      <c r="BM1181" s="3">
        <f t="shared" si="458"/>
        <v>0</v>
      </c>
      <c r="BN1181" s="3">
        <f t="shared" si="459"/>
        <v>0</v>
      </c>
      <c r="BO1181" s="3">
        <f t="shared" si="470"/>
        <v>0</v>
      </c>
      <c r="BP1181" s="3">
        <f t="shared" si="471"/>
        <v>0</v>
      </c>
      <c r="BQ1181" s="3">
        <f t="shared" si="460"/>
        <v>75236150.864412338</v>
      </c>
      <c r="BR1181" s="3">
        <f t="shared" si="472"/>
        <v>0</v>
      </c>
      <c r="BS1181" s="3">
        <f t="shared" si="473"/>
        <v>0</v>
      </c>
      <c r="BT1181" s="3">
        <f t="shared" si="461"/>
        <v>0</v>
      </c>
      <c r="BU1181" s="3">
        <f t="shared" si="462"/>
        <v>0</v>
      </c>
      <c r="BV1181" s="3">
        <f t="shared" si="463"/>
        <v>0</v>
      </c>
      <c r="BW1181" s="3">
        <f t="shared" si="474"/>
        <v>0</v>
      </c>
      <c r="BX1181" s="3">
        <f t="shared" si="464"/>
        <v>0</v>
      </c>
      <c r="BY1181" s="3">
        <f t="shared" si="475"/>
        <v>1088099.3059999999</v>
      </c>
    </row>
    <row r="1182" spans="1:77" x14ac:dyDescent="0.25">
      <c r="A1182">
        <v>1908</v>
      </c>
      <c r="B1182" t="s">
        <v>1226</v>
      </c>
      <c r="C1182" s="37">
        <v>42776.52847222222</v>
      </c>
      <c r="D1182" s="5" t="s">
        <v>75</v>
      </c>
      <c r="E1182" s="2">
        <v>1395.6989999999901</v>
      </c>
      <c r="F1182" s="2">
        <v>149.774</v>
      </c>
      <c r="G1182" s="2">
        <v>30</v>
      </c>
      <c r="H1182" s="2">
        <v>0.63600000000000001</v>
      </c>
      <c r="I1182" s="2">
        <v>0</v>
      </c>
      <c r="J1182" s="2">
        <v>0</v>
      </c>
      <c r="K1182" s="2">
        <v>0</v>
      </c>
      <c r="L1182" s="2">
        <v>74.62</v>
      </c>
      <c r="M1182" s="2">
        <v>52.896999999999998</v>
      </c>
      <c r="N1182" s="2">
        <v>1020</v>
      </c>
      <c r="O1182" s="2">
        <v>0.182</v>
      </c>
      <c r="P1182" s="2">
        <v>80</v>
      </c>
      <c r="Q1182" s="2">
        <v>0</v>
      </c>
      <c r="R1182" s="3">
        <v>115500</v>
      </c>
      <c r="S1182" s="3">
        <v>0</v>
      </c>
      <c r="T1182" s="3">
        <v>-5605</v>
      </c>
      <c r="U1182" s="3">
        <v>-217</v>
      </c>
      <c r="V1182" s="3">
        <v>0</v>
      </c>
      <c r="W1182" s="3">
        <v>274310</v>
      </c>
      <c r="X1182" s="3">
        <v>46416</v>
      </c>
      <c r="Y1182" s="4">
        <v>1</v>
      </c>
      <c r="Z1182" s="4">
        <v>1.05</v>
      </c>
      <c r="AA1182" s="5" t="s">
        <v>75</v>
      </c>
      <c r="AB1182" s="3">
        <v>353383</v>
      </c>
      <c r="AC1182" s="3">
        <v>4649031</v>
      </c>
      <c r="AD1182" s="2">
        <v>1991.6276015000001</v>
      </c>
      <c r="AE1182" s="3">
        <v>150501397</v>
      </c>
      <c r="AF1182" s="3">
        <v>4474080</v>
      </c>
      <c r="AG1182" s="3">
        <v>492149</v>
      </c>
      <c r="AH1182" s="3">
        <v>5234674</v>
      </c>
      <c r="AI1182" s="4">
        <v>1.17</v>
      </c>
      <c r="AJ1182" s="3">
        <v>498754621</v>
      </c>
      <c r="AK1182" s="3">
        <v>585183</v>
      </c>
      <c r="AL1182" s="3">
        <v>0</v>
      </c>
      <c r="AM1182" s="3">
        <v>0</v>
      </c>
      <c r="AN1182" s="3">
        <v>0</v>
      </c>
      <c r="AO1182" s="3">
        <v>0</v>
      </c>
      <c r="AP1182" s="3">
        <v>0</v>
      </c>
      <c r="AQ1182" s="3">
        <v>5140</v>
      </c>
      <c r="AR1182" s="3">
        <v>5322</v>
      </c>
      <c r="AS1182" s="3">
        <v>11410920</v>
      </c>
      <c r="AT1182" s="2">
        <v>2108.6350000000002</v>
      </c>
      <c r="AV1182" s="5" t="s">
        <v>1272</v>
      </c>
      <c r="BA1182" s="3">
        <f t="shared" si="465"/>
        <v>5802</v>
      </c>
      <c r="BB1182" s="3">
        <f t="shared" si="451"/>
        <v>5140</v>
      </c>
      <c r="BC1182" s="3">
        <f t="shared" si="452"/>
        <v>5322</v>
      </c>
      <c r="BD1182" s="3">
        <f t="shared" si="453"/>
        <v>5802</v>
      </c>
      <c r="BE1182" s="3">
        <f t="shared" si="454"/>
        <v>11410922.588519942</v>
      </c>
      <c r="BF1182" s="3">
        <f t="shared" si="466"/>
        <v>11026717.588519942</v>
      </c>
      <c r="BG1182" s="2">
        <f t="shared" si="455"/>
        <v>2108.594078523909</v>
      </c>
      <c r="BH1182" s="6">
        <f t="shared" si="456"/>
        <v>1.4999999999999999E-2</v>
      </c>
      <c r="BI1182" s="3">
        <f t="shared" si="467"/>
        <v>4711018.2229499128</v>
      </c>
      <c r="BJ1182" s="3">
        <f t="shared" si="457"/>
        <v>1083817356.3612893</v>
      </c>
      <c r="BK1182" s="3">
        <f t="shared" si="468"/>
        <v>0</v>
      </c>
      <c r="BL1182" s="3">
        <f t="shared" si="469"/>
        <v>0</v>
      </c>
      <c r="BM1182" s="3">
        <f t="shared" si="458"/>
        <v>0</v>
      </c>
      <c r="BN1182" s="3">
        <f t="shared" si="459"/>
        <v>0</v>
      </c>
      <c r="BO1182" s="3">
        <f t="shared" si="470"/>
        <v>0</v>
      </c>
      <c r="BP1182" s="3">
        <f t="shared" si="471"/>
        <v>0</v>
      </c>
      <c r="BQ1182" s="3">
        <f t="shared" si="460"/>
        <v>673695808.08838892</v>
      </c>
      <c r="BR1182" s="3">
        <f t="shared" si="472"/>
        <v>0</v>
      </c>
      <c r="BS1182" s="3">
        <f t="shared" si="473"/>
        <v>0</v>
      </c>
      <c r="BT1182" s="3">
        <f t="shared" si="461"/>
        <v>0</v>
      </c>
      <c r="BU1182" s="3">
        <f t="shared" si="462"/>
        <v>0</v>
      </c>
      <c r="BV1182" s="3">
        <f t="shared" si="463"/>
        <v>0</v>
      </c>
      <c r="BW1182" s="3">
        <f t="shared" si="474"/>
        <v>0</v>
      </c>
      <c r="BX1182" s="3">
        <f t="shared" si="464"/>
        <v>0</v>
      </c>
      <c r="BY1182" s="3">
        <f t="shared" si="475"/>
        <v>6423376.3785199421</v>
      </c>
    </row>
    <row r="1183" spans="1:77" x14ac:dyDescent="0.25">
      <c r="A1183">
        <v>241904</v>
      </c>
      <c r="B1183" t="s">
        <v>1227</v>
      </c>
      <c r="C1183" s="37">
        <v>42779.493055555555</v>
      </c>
      <c r="D1183" s="5" t="s">
        <v>75</v>
      </c>
      <c r="E1183" s="2">
        <v>1884.2909999999999</v>
      </c>
      <c r="F1183" s="2">
        <v>112.84</v>
      </c>
      <c r="G1183" s="2">
        <v>72</v>
      </c>
      <c r="H1183" s="2">
        <v>0</v>
      </c>
      <c r="I1183" s="2">
        <v>0</v>
      </c>
      <c r="J1183" s="2">
        <v>0</v>
      </c>
      <c r="K1183" s="2">
        <v>0</v>
      </c>
      <c r="L1183" s="2">
        <v>124</v>
      </c>
      <c r="M1183" s="2">
        <v>102.25</v>
      </c>
      <c r="N1183" s="2">
        <v>1811</v>
      </c>
      <c r="O1183" s="2">
        <v>0.20599999999999999</v>
      </c>
      <c r="P1183" s="2">
        <v>188</v>
      </c>
      <c r="Q1183" s="2">
        <v>0</v>
      </c>
      <c r="R1183" s="3">
        <v>151525</v>
      </c>
      <c r="S1183" s="3">
        <v>0</v>
      </c>
      <c r="T1183" s="3">
        <v>-10221</v>
      </c>
      <c r="U1183" s="3">
        <v>-395</v>
      </c>
      <c r="V1183" s="3">
        <v>0</v>
      </c>
      <c r="W1183" s="3">
        <v>191311</v>
      </c>
      <c r="X1183" s="3">
        <v>111164</v>
      </c>
      <c r="Y1183" s="4">
        <v>0.99</v>
      </c>
      <c r="Z1183" s="4">
        <v>1.1100000000000001</v>
      </c>
      <c r="AA1183" s="5" t="s">
        <v>75</v>
      </c>
      <c r="AB1183" s="3">
        <v>1748383</v>
      </c>
      <c r="AC1183" s="3">
        <v>8176829</v>
      </c>
      <c r="AD1183" s="2">
        <v>3369.1105943999901</v>
      </c>
      <c r="AE1183" s="3">
        <v>429853814</v>
      </c>
      <c r="AF1183" s="3">
        <v>9754842</v>
      </c>
      <c r="AG1183" s="3">
        <v>1182405</v>
      </c>
      <c r="AH1183" s="3">
        <v>11528450</v>
      </c>
      <c r="AI1183" s="4">
        <v>1.17</v>
      </c>
      <c r="AJ1183" s="3">
        <v>909568708</v>
      </c>
      <c r="AK1183" s="3">
        <v>798050</v>
      </c>
      <c r="AL1183" s="3">
        <v>0</v>
      </c>
      <c r="AM1183" s="3">
        <v>0</v>
      </c>
      <c r="AN1183" s="3">
        <v>207561</v>
      </c>
      <c r="AO1183" s="3">
        <v>0</v>
      </c>
      <c r="AP1183" s="3">
        <v>0</v>
      </c>
      <c r="AQ1183" s="3">
        <v>5089</v>
      </c>
      <c r="AR1183" s="3">
        <v>5486</v>
      </c>
      <c r="AS1183" s="3">
        <v>15927745</v>
      </c>
      <c r="AT1183" s="2">
        <v>2953.7910000000002</v>
      </c>
      <c r="AV1183" s="5" t="s">
        <v>1659</v>
      </c>
      <c r="BA1183" s="3">
        <f t="shared" si="465"/>
        <v>5913</v>
      </c>
      <c r="BB1183" s="3">
        <f t="shared" si="451"/>
        <v>5089</v>
      </c>
      <c r="BC1183" s="3">
        <f t="shared" si="452"/>
        <v>5486</v>
      </c>
      <c r="BD1183" s="3">
        <f t="shared" si="453"/>
        <v>5913</v>
      </c>
      <c r="BE1183" s="3">
        <f t="shared" si="454"/>
        <v>15927742.48098</v>
      </c>
      <c r="BF1183" s="3">
        <f t="shared" si="466"/>
        <v>15595127.48098</v>
      </c>
      <c r="BG1183" s="2">
        <f t="shared" si="455"/>
        <v>2953.5957569438888</v>
      </c>
      <c r="BH1183" s="6">
        <f t="shared" si="456"/>
        <v>1.4999999999999999E-2</v>
      </c>
      <c r="BI1183" s="3">
        <f t="shared" si="467"/>
        <v>7903078.4517329205</v>
      </c>
      <c r="BJ1183" s="3">
        <f t="shared" si="457"/>
        <v>1518148219.0691588</v>
      </c>
      <c r="BK1183" s="3">
        <f t="shared" si="468"/>
        <v>0</v>
      </c>
      <c r="BL1183" s="3">
        <f t="shared" si="469"/>
        <v>0</v>
      </c>
      <c r="BM1183" s="3">
        <f t="shared" si="458"/>
        <v>0</v>
      </c>
      <c r="BN1183" s="3">
        <f t="shared" si="459"/>
        <v>0</v>
      </c>
      <c r="BO1183" s="3">
        <f t="shared" si="470"/>
        <v>0</v>
      </c>
      <c r="BP1183" s="3">
        <f t="shared" si="471"/>
        <v>0</v>
      </c>
      <c r="BQ1183" s="3">
        <f t="shared" si="460"/>
        <v>943673844.3435725</v>
      </c>
      <c r="BR1183" s="3">
        <f t="shared" si="472"/>
        <v>0</v>
      </c>
      <c r="BS1183" s="3">
        <f t="shared" si="473"/>
        <v>0</v>
      </c>
      <c r="BT1183" s="3">
        <f t="shared" si="461"/>
        <v>0</v>
      </c>
      <c r="BU1183" s="3">
        <f t="shared" si="462"/>
        <v>0</v>
      </c>
      <c r="BV1183" s="3">
        <f t="shared" si="463"/>
        <v>0</v>
      </c>
      <c r="BW1183" s="3">
        <f t="shared" si="474"/>
        <v>0</v>
      </c>
      <c r="BX1183" s="3">
        <f t="shared" si="464"/>
        <v>0</v>
      </c>
      <c r="BY1183" s="3">
        <f t="shared" si="475"/>
        <v>6923012.2717799991</v>
      </c>
    </row>
    <row r="1184" spans="1:77" x14ac:dyDescent="0.25">
      <c r="A1184">
        <v>242903</v>
      </c>
      <c r="B1184" t="s">
        <v>1228</v>
      </c>
      <c r="C1184" s="37">
        <v>42779.493055555555</v>
      </c>
      <c r="D1184" s="5" t="s">
        <v>75</v>
      </c>
      <c r="E1184" s="2">
        <v>412.88299999999998</v>
      </c>
      <c r="F1184" s="2">
        <v>9.9930000000000003</v>
      </c>
      <c r="G1184" s="2">
        <v>34</v>
      </c>
      <c r="H1184" s="2">
        <v>0</v>
      </c>
      <c r="I1184" s="2">
        <v>0</v>
      </c>
      <c r="J1184" s="2">
        <v>0</v>
      </c>
      <c r="K1184" s="2">
        <v>0</v>
      </c>
      <c r="L1184" s="2">
        <v>14</v>
      </c>
      <c r="M1184" s="2">
        <v>2</v>
      </c>
      <c r="N1184" s="2">
        <v>277</v>
      </c>
      <c r="O1184" s="2">
        <v>0</v>
      </c>
      <c r="P1184" s="2">
        <v>100</v>
      </c>
      <c r="Q1184" s="2">
        <v>0</v>
      </c>
      <c r="R1184" s="3">
        <v>33550</v>
      </c>
      <c r="S1184" s="3">
        <v>0</v>
      </c>
      <c r="T1184" s="3">
        <v>0</v>
      </c>
      <c r="U1184" s="3">
        <v>0</v>
      </c>
      <c r="V1184" s="3">
        <v>0</v>
      </c>
      <c r="W1184" s="3">
        <v>17500</v>
      </c>
      <c r="X1184" s="3">
        <v>69490</v>
      </c>
      <c r="Y1184" s="4">
        <v>1</v>
      </c>
      <c r="Z1184" s="4">
        <v>1.06</v>
      </c>
      <c r="AA1184" s="5" t="s">
        <v>75</v>
      </c>
      <c r="AB1184" s="3">
        <v>311217</v>
      </c>
      <c r="AC1184" s="3">
        <v>1508412</v>
      </c>
      <c r="AD1184" s="2">
        <v>626.22882549999997</v>
      </c>
      <c r="AE1184" s="3">
        <v>115140885</v>
      </c>
      <c r="AF1184" s="3">
        <v>4660735</v>
      </c>
      <c r="AG1184" s="3">
        <v>0</v>
      </c>
      <c r="AH1184" s="3">
        <v>4847164</v>
      </c>
      <c r="AI1184" s="4">
        <v>1.04</v>
      </c>
      <c r="AJ1184" s="3">
        <v>408351494</v>
      </c>
      <c r="AK1184" s="3">
        <v>168652</v>
      </c>
      <c r="AL1184" s="3">
        <v>0</v>
      </c>
      <c r="AM1184" s="3">
        <v>0</v>
      </c>
      <c r="AN1184" s="3">
        <v>58610</v>
      </c>
      <c r="AO1184" s="3">
        <v>0</v>
      </c>
      <c r="AP1184" s="3">
        <v>0</v>
      </c>
      <c r="AQ1184" s="3">
        <v>5140</v>
      </c>
      <c r="AR1184" s="3">
        <v>5359</v>
      </c>
      <c r="AS1184" s="3">
        <v>3836977</v>
      </c>
      <c r="AT1184" s="2">
        <v>721.51199999999994</v>
      </c>
      <c r="AU1184" s="2">
        <v>696.27700000000004</v>
      </c>
      <c r="AV1184" s="5" t="s">
        <v>1962</v>
      </c>
      <c r="AW1184" s="3">
        <v>297339</v>
      </c>
      <c r="AX1184" s="3">
        <v>0</v>
      </c>
      <c r="AY1184" s="3">
        <v>7854</v>
      </c>
      <c r="AZ1184" s="3">
        <v>0</v>
      </c>
      <c r="BA1184" s="3">
        <f t="shared" si="465"/>
        <v>6949</v>
      </c>
      <c r="BB1184" s="3">
        <f t="shared" si="451"/>
        <v>5140</v>
      </c>
      <c r="BC1184" s="3">
        <f t="shared" si="452"/>
        <v>5359</v>
      </c>
      <c r="BD1184" s="3">
        <f t="shared" si="453"/>
        <v>6949</v>
      </c>
      <c r="BE1184" s="3">
        <f t="shared" si="454"/>
        <v>3836976.3839999996</v>
      </c>
      <c r="BF1184" s="3">
        <f t="shared" si="466"/>
        <v>3785926.3839999996</v>
      </c>
      <c r="BG1184" s="2">
        <f t="shared" si="455"/>
        <v>721.51145252606079</v>
      </c>
      <c r="BH1184" s="6">
        <f t="shared" si="456"/>
        <v>1.4999999999999999E-2</v>
      </c>
      <c r="BI1184" s="3">
        <f t="shared" si="467"/>
        <v>1927839.1057875657</v>
      </c>
      <c r="BJ1184" s="3">
        <f t="shared" si="457"/>
        <v>370856886.59839523</v>
      </c>
      <c r="BK1184" s="3">
        <f t="shared" si="468"/>
        <v>37494607.401604772</v>
      </c>
      <c r="BL1184" s="3">
        <f t="shared" si="469"/>
        <v>427946.09936683229</v>
      </c>
      <c r="BM1184" s="3">
        <f t="shared" si="458"/>
        <v>5866.5581617781472</v>
      </c>
      <c r="BN1184" s="3">
        <f t="shared" si="459"/>
        <v>5835.7365605610539</v>
      </c>
      <c r="BO1184" s="3">
        <f t="shared" si="470"/>
        <v>5174.5558606826671</v>
      </c>
      <c r="BP1184" s="3">
        <f t="shared" si="471"/>
        <v>422110.36280627124</v>
      </c>
      <c r="BQ1184" s="3">
        <f t="shared" si="460"/>
        <v>230522909.08207643</v>
      </c>
      <c r="BR1184" s="3">
        <f t="shared" si="472"/>
        <v>177828584.91792357</v>
      </c>
      <c r="BS1184" s="3">
        <f t="shared" si="473"/>
        <v>0</v>
      </c>
      <c r="BT1184" s="3">
        <f t="shared" si="461"/>
        <v>0</v>
      </c>
      <c r="BU1184" s="3">
        <f t="shared" si="462"/>
        <v>0</v>
      </c>
      <c r="BV1184" s="3">
        <f t="shared" si="463"/>
        <v>0</v>
      </c>
      <c r="BW1184" s="3">
        <f t="shared" si="474"/>
        <v>0</v>
      </c>
      <c r="BX1184" s="3">
        <f t="shared" si="464"/>
        <v>422110.36280627124</v>
      </c>
      <c r="BY1184" s="3">
        <f t="shared" si="475"/>
        <v>0</v>
      </c>
    </row>
    <row r="1185" spans="1:77" x14ac:dyDescent="0.25">
      <c r="A1185">
        <v>33904</v>
      </c>
      <c r="B1185" t="s">
        <v>1229</v>
      </c>
      <c r="C1185" s="37">
        <v>42779.493055555555</v>
      </c>
      <c r="D1185" s="5" t="s">
        <v>75</v>
      </c>
      <c r="E1185" s="2">
        <v>298.95699999999999</v>
      </c>
      <c r="F1185" s="2">
        <v>21.082999999999998</v>
      </c>
      <c r="G1185" s="2">
        <v>4.3879999999999999</v>
      </c>
      <c r="H1185" s="2">
        <v>0</v>
      </c>
      <c r="I1185" s="2">
        <v>0</v>
      </c>
      <c r="J1185" s="2">
        <v>0</v>
      </c>
      <c r="K1185" s="2">
        <v>0</v>
      </c>
      <c r="L1185" s="2">
        <v>31.186</v>
      </c>
      <c r="M1185" s="2">
        <v>16.849</v>
      </c>
      <c r="N1185" s="2">
        <v>187.78100000000001</v>
      </c>
      <c r="O1185" s="2">
        <v>0.22900000000000001</v>
      </c>
      <c r="P1185" s="2">
        <v>0</v>
      </c>
      <c r="Q1185" s="2">
        <v>0</v>
      </c>
      <c r="R1185" s="3">
        <v>25184</v>
      </c>
      <c r="S1185" s="3">
        <v>0</v>
      </c>
      <c r="T1185" s="3">
        <v>0</v>
      </c>
      <c r="U1185" s="3">
        <v>0</v>
      </c>
      <c r="V1185" s="3">
        <v>0</v>
      </c>
      <c r="W1185" s="3">
        <v>16242</v>
      </c>
      <c r="X1185" s="3">
        <v>0</v>
      </c>
      <c r="Y1185" s="4">
        <v>0.99329999999999996</v>
      </c>
      <c r="Z1185" s="4">
        <v>1.06</v>
      </c>
      <c r="AA1185" s="5" t="s">
        <v>75</v>
      </c>
      <c r="AB1185" s="3">
        <v>834333</v>
      </c>
      <c r="AC1185" s="3">
        <v>1579005</v>
      </c>
      <c r="AD1185" s="2">
        <v>682.47200929999997</v>
      </c>
      <c r="AE1185" s="3">
        <v>202446540</v>
      </c>
      <c r="AF1185" s="3">
        <v>5574450</v>
      </c>
      <c r="AG1185" s="3">
        <v>0</v>
      </c>
      <c r="AH1185" s="3">
        <v>5836533</v>
      </c>
      <c r="AI1185" s="4">
        <v>1.04</v>
      </c>
      <c r="AJ1185" s="3">
        <v>538135091</v>
      </c>
      <c r="AK1185" s="3">
        <v>133277</v>
      </c>
      <c r="AL1185" s="3">
        <v>0</v>
      </c>
      <c r="AM1185" s="3">
        <v>0</v>
      </c>
      <c r="AN1185" s="3">
        <v>95468</v>
      </c>
      <c r="AO1185" s="3">
        <v>0</v>
      </c>
      <c r="AP1185" s="3">
        <v>0</v>
      </c>
      <c r="AQ1185" s="3">
        <v>5106</v>
      </c>
      <c r="AR1185" s="3">
        <v>5323</v>
      </c>
      <c r="AS1185" s="3">
        <v>2913093</v>
      </c>
      <c r="AT1185" s="2">
        <v>550.971</v>
      </c>
      <c r="AU1185" s="2">
        <v>582.06299999999999</v>
      </c>
      <c r="AV1185" s="5" t="s">
        <v>1384</v>
      </c>
      <c r="AW1185" s="3">
        <v>1393270</v>
      </c>
      <c r="AX1185" s="3">
        <v>0</v>
      </c>
      <c r="AY1185" s="3">
        <v>36968</v>
      </c>
      <c r="AZ1185" s="3">
        <v>0</v>
      </c>
      <c r="BA1185" s="3">
        <f t="shared" si="465"/>
        <v>7054</v>
      </c>
      <c r="BB1185" s="3">
        <f t="shared" si="451"/>
        <v>5106</v>
      </c>
      <c r="BC1185" s="3">
        <f t="shared" si="452"/>
        <v>5323</v>
      </c>
      <c r="BD1185" s="3">
        <f t="shared" si="453"/>
        <v>7054</v>
      </c>
      <c r="BE1185" s="3">
        <f t="shared" si="454"/>
        <v>2913094.3749799998</v>
      </c>
      <c r="BF1185" s="3">
        <f t="shared" si="466"/>
        <v>2871668.3749799998</v>
      </c>
      <c r="BG1185" s="2">
        <f t="shared" si="455"/>
        <v>550.94681982376437</v>
      </c>
      <c r="BH1185" s="6">
        <f t="shared" si="456"/>
        <v>1.4999999999999999E-2</v>
      </c>
      <c r="BI1185" s="3">
        <f t="shared" si="467"/>
        <v>1814965.386707718</v>
      </c>
      <c r="BJ1185" s="3">
        <f t="shared" si="457"/>
        <v>283186665.38941491</v>
      </c>
      <c r="BK1185" s="3">
        <f t="shared" si="468"/>
        <v>254948425.61058509</v>
      </c>
      <c r="BL1185" s="3">
        <f t="shared" si="469"/>
        <v>2640967.4353403691</v>
      </c>
      <c r="BM1185" s="3">
        <f t="shared" si="458"/>
        <v>5324.4386919194612</v>
      </c>
      <c r="BN1185" s="3">
        <f t="shared" si="459"/>
        <v>36968</v>
      </c>
      <c r="BO1185" s="3">
        <f t="shared" si="470"/>
        <v>43198.227289569746</v>
      </c>
      <c r="BP1185" s="3">
        <f t="shared" si="471"/>
        <v>2603999.4353403687</v>
      </c>
      <c r="BQ1185" s="3">
        <f t="shared" si="460"/>
        <v>176027508.93369272</v>
      </c>
      <c r="BR1185" s="3">
        <f t="shared" si="472"/>
        <v>362107582.06630731</v>
      </c>
      <c r="BS1185" s="3">
        <f t="shared" si="473"/>
        <v>0</v>
      </c>
      <c r="BT1185" s="3">
        <f t="shared" si="461"/>
        <v>0</v>
      </c>
      <c r="BU1185" s="3">
        <f t="shared" si="462"/>
        <v>0</v>
      </c>
      <c r="BV1185" s="3">
        <f t="shared" si="463"/>
        <v>0</v>
      </c>
      <c r="BW1185" s="3">
        <f t="shared" si="474"/>
        <v>0</v>
      </c>
      <c r="BX1185" s="3">
        <f t="shared" si="464"/>
        <v>2603999.4353403687</v>
      </c>
      <c r="BY1185" s="3">
        <f t="shared" si="475"/>
        <v>0</v>
      </c>
    </row>
    <row r="1186" spans="1:77" x14ac:dyDescent="0.25">
      <c r="A1186">
        <v>92908</v>
      </c>
      <c r="B1186" t="s">
        <v>1230</v>
      </c>
      <c r="C1186" s="37">
        <v>42779.493055555555</v>
      </c>
      <c r="D1186" s="5" t="s">
        <v>75</v>
      </c>
      <c r="E1186" s="2">
        <v>1265.701</v>
      </c>
      <c r="F1186" s="2">
        <v>97.951999999999998</v>
      </c>
      <c r="G1186" s="2">
        <v>17.937999999999999</v>
      </c>
      <c r="H1186" s="2">
        <v>0</v>
      </c>
      <c r="I1186" s="2">
        <v>0</v>
      </c>
      <c r="J1186" s="2">
        <v>0</v>
      </c>
      <c r="K1186" s="2">
        <v>0</v>
      </c>
      <c r="L1186" s="2">
        <v>70.992999999999995</v>
      </c>
      <c r="M1186" s="2">
        <v>68.433999999999997</v>
      </c>
      <c r="N1186" s="2">
        <v>547.57899999999995</v>
      </c>
      <c r="O1186" s="2">
        <v>0</v>
      </c>
      <c r="P1186" s="2">
        <v>17.039000000000001</v>
      </c>
      <c r="Q1186" s="2">
        <v>0</v>
      </c>
      <c r="R1186" s="3">
        <v>105389</v>
      </c>
      <c r="S1186" s="3">
        <v>0</v>
      </c>
      <c r="T1186" s="3">
        <v>-4025</v>
      </c>
      <c r="U1186" s="3">
        <v>-156</v>
      </c>
      <c r="V1186" s="3">
        <v>0</v>
      </c>
      <c r="W1186" s="3">
        <v>48502</v>
      </c>
      <c r="X1186" s="3">
        <v>9915</v>
      </c>
      <c r="Y1186" s="4">
        <v>1</v>
      </c>
      <c r="Z1186" s="4">
        <v>1.05</v>
      </c>
      <c r="AA1186" s="5" t="s">
        <v>75</v>
      </c>
      <c r="AB1186" s="3">
        <v>1952642</v>
      </c>
      <c r="AC1186" s="3">
        <v>3491172</v>
      </c>
      <c r="AD1186" s="2">
        <v>1527.8456781</v>
      </c>
      <c r="AE1186" s="3">
        <v>784724484</v>
      </c>
      <c r="AF1186" s="3">
        <v>3438885</v>
      </c>
      <c r="AG1186" s="3">
        <v>378277</v>
      </c>
      <c r="AH1186" s="3">
        <v>4023495</v>
      </c>
      <c r="AI1186" s="4">
        <v>1.17</v>
      </c>
      <c r="AJ1186" s="3">
        <v>358167344</v>
      </c>
      <c r="AK1186" s="3">
        <v>559384</v>
      </c>
      <c r="AL1186" s="3">
        <v>0</v>
      </c>
      <c r="AM1186" s="3">
        <v>0</v>
      </c>
      <c r="AN1186" s="3">
        <v>0</v>
      </c>
      <c r="AO1186" s="3">
        <v>0</v>
      </c>
      <c r="AP1186" s="3">
        <v>0</v>
      </c>
      <c r="AQ1186" s="3">
        <v>5140</v>
      </c>
      <c r="AR1186" s="3">
        <v>5322</v>
      </c>
      <c r="AS1186" s="3">
        <v>9452294</v>
      </c>
      <c r="AT1186" s="2">
        <v>1778.895</v>
      </c>
      <c r="AV1186" s="5" t="s">
        <v>1568</v>
      </c>
      <c r="BA1186" s="3">
        <f t="shared" si="465"/>
        <v>5819</v>
      </c>
      <c r="BB1186" s="3">
        <f t="shared" si="451"/>
        <v>5140</v>
      </c>
      <c r="BC1186" s="3">
        <f t="shared" si="452"/>
        <v>5322</v>
      </c>
      <c r="BD1186" s="3">
        <f t="shared" si="453"/>
        <v>5819</v>
      </c>
      <c r="BE1186" s="3">
        <f t="shared" si="454"/>
        <v>9452295.8394699991</v>
      </c>
      <c r="BF1186" s="3">
        <f t="shared" si="466"/>
        <v>9302429.8394699991</v>
      </c>
      <c r="BG1186" s="2">
        <f t="shared" si="455"/>
        <v>1778.8655887779369</v>
      </c>
      <c r="BH1186" s="6">
        <f t="shared" si="456"/>
        <v>1.4999999999999999E-2</v>
      </c>
      <c r="BI1186" s="3">
        <f t="shared" si="467"/>
        <v>5778830.3465891024</v>
      </c>
      <c r="BJ1186" s="3">
        <f t="shared" si="457"/>
        <v>914336912.63185954</v>
      </c>
      <c r="BK1186" s="3">
        <f t="shared" si="468"/>
        <v>0</v>
      </c>
      <c r="BL1186" s="3">
        <f t="shared" si="469"/>
        <v>0</v>
      </c>
      <c r="BM1186" s="3">
        <f t="shared" si="458"/>
        <v>0</v>
      </c>
      <c r="BN1186" s="3">
        <f t="shared" si="459"/>
        <v>0</v>
      </c>
      <c r="BO1186" s="3">
        <f t="shared" si="470"/>
        <v>0</v>
      </c>
      <c r="BP1186" s="3">
        <f t="shared" si="471"/>
        <v>0</v>
      </c>
      <c r="BQ1186" s="3">
        <f t="shared" si="460"/>
        <v>568347555.61455083</v>
      </c>
      <c r="BR1186" s="3">
        <f t="shared" si="472"/>
        <v>0</v>
      </c>
      <c r="BS1186" s="3">
        <f t="shared" si="473"/>
        <v>0</v>
      </c>
      <c r="BT1186" s="3">
        <f t="shared" si="461"/>
        <v>0</v>
      </c>
      <c r="BU1186" s="3">
        <f t="shared" si="462"/>
        <v>0</v>
      </c>
      <c r="BV1186" s="3">
        <f t="shared" si="463"/>
        <v>0</v>
      </c>
      <c r="BW1186" s="3">
        <f t="shared" si="474"/>
        <v>0</v>
      </c>
      <c r="BX1186" s="3">
        <f t="shared" si="464"/>
        <v>0</v>
      </c>
      <c r="BY1186" s="3">
        <f t="shared" si="475"/>
        <v>5870622.3994699996</v>
      </c>
    </row>
    <row r="1187" spans="1:77" x14ac:dyDescent="0.25">
      <c r="A1187">
        <v>220920</v>
      </c>
      <c r="B1187" t="s">
        <v>1231</v>
      </c>
      <c r="C1187" s="37">
        <v>42779.493055555555</v>
      </c>
      <c r="D1187" s="5" t="s">
        <v>75</v>
      </c>
      <c r="E1187" s="2">
        <v>6129.7380000000003</v>
      </c>
      <c r="F1187" s="2">
        <v>556.47400000000005</v>
      </c>
      <c r="G1187" s="2">
        <v>60.601999999999997</v>
      </c>
      <c r="H1187" s="2">
        <v>0.89900000000000002</v>
      </c>
      <c r="I1187" s="2">
        <v>0</v>
      </c>
      <c r="J1187" s="2">
        <v>0</v>
      </c>
      <c r="K1187" s="2">
        <v>0</v>
      </c>
      <c r="L1187" s="2">
        <v>259.45699999999999</v>
      </c>
      <c r="M1187" s="2">
        <v>328.286</v>
      </c>
      <c r="N1187" s="2">
        <v>4118.6509999999998</v>
      </c>
      <c r="O1187" s="2">
        <v>1.1719999999999999</v>
      </c>
      <c r="P1187" s="2">
        <v>593.68499999999995</v>
      </c>
      <c r="Q1187" s="2">
        <v>0</v>
      </c>
      <c r="R1187" s="3">
        <v>462864</v>
      </c>
      <c r="S1187" s="3">
        <v>0</v>
      </c>
      <c r="T1187" s="3">
        <v>-17763</v>
      </c>
      <c r="U1187" s="3">
        <v>-687</v>
      </c>
      <c r="V1187" s="3">
        <v>0</v>
      </c>
      <c r="W1187" s="3">
        <v>244311</v>
      </c>
      <c r="X1187" s="3">
        <v>328961</v>
      </c>
      <c r="Y1187" s="4">
        <v>1</v>
      </c>
      <c r="Z1187" s="4">
        <v>1.1100000000000001</v>
      </c>
      <c r="AA1187" s="5" t="s">
        <v>75</v>
      </c>
      <c r="AB1187" s="3">
        <v>1469950</v>
      </c>
      <c r="AC1187" s="3">
        <v>10704203</v>
      </c>
      <c r="AD1187" s="2">
        <v>4577.9284980000002</v>
      </c>
      <c r="AE1187" s="3">
        <v>632212264</v>
      </c>
      <c r="AF1187" s="3">
        <v>16664696</v>
      </c>
      <c r="AG1187" s="3">
        <v>0</v>
      </c>
      <c r="AH1187" s="3">
        <v>17331284</v>
      </c>
      <c r="AI1187" s="4">
        <v>1.04</v>
      </c>
      <c r="AJ1187" s="3">
        <v>1580742286</v>
      </c>
      <c r="AK1187" s="3">
        <v>2425221</v>
      </c>
      <c r="AL1187" s="3">
        <v>0</v>
      </c>
      <c r="AM1187" s="3">
        <v>0</v>
      </c>
      <c r="AN1187" s="3">
        <v>0</v>
      </c>
      <c r="AO1187" s="3">
        <v>0</v>
      </c>
      <c r="AP1187" s="3">
        <v>0</v>
      </c>
      <c r="AQ1187" s="3">
        <v>5140</v>
      </c>
      <c r="AR1187" s="3">
        <v>5541</v>
      </c>
      <c r="AS1187" s="3">
        <v>45194339</v>
      </c>
      <c r="AT1187" s="2">
        <v>8345.3670000000002</v>
      </c>
      <c r="AV1187" s="5" t="s">
        <v>1323</v>
      </c>
      <c r="AX1187" s="3">
        <v>0</v>
      </c>
      <c r="AZ1187" s="3">
        <v>0</v>
      </c>
      <c r="BA1187" s="3">
        <f t="shared" si="465"/>
        <v>5541</v>
      </c>
      <c r="BB1187" s="3">
        <f t="shared" si="451"/>
        <v>5140</v>
      </c>
      <c r="BC1187" s="3">
        <f t="shared" si="452"/>
        <v>5541</v>
      </c>
      <c r="BD1187" s="3">
        <f t="shared" si="453"/>
        <v>5541</v>
      </c>
      <c r="BE1187" s="3">
        <f t="shared" si="454"/>
        <v>45194340.037289999</v>
      </c>
      <c r="BF1187" s="3">
        <f t="shared" si="466"/>
        <v>44504928.037289999</v>
      </c>
      <c r="BG1187" s="2">
        <f t="shared" si="455"/>
        <v>8345.2385079582637</v>
      </c>
      <c r="BH1187" s="6">
        <f t="shared" si="456"/>
        <v>1.4999999999999999E-2</v>
      </c>
      <c r="BI1187" s="3">
        <f t="shared" si="467"/>
        <v>19767395.259026513</v>
      </c>
      <c r="BJ1187" s="3">
        <f t="shared" si="457"/>
        <v>4289452593.0905476</v>
      </c>
      <c r="BK1187" s="3">
        <f t="shared" si="468"/>
        <v>0</v>
      </c>
      <c r="BL1187" s="3">
        <f t="shared" si="469"/>
        <v>0</v>
      </c>
      <c r="BM1187" s="3">
        <f t="shared" si="458"/>
        <v>0</v>
      </c>
      <c r="BN1187" s="3">
        <f t="shared" si="459"/>
        <v>0</v>
      </c>
      <c r="BO1187" s="3">
        <f t="shared" si="470"/>
        <v>0</v>
      </c>
      <c r="BP1187" s="3">
        <f t="shared" si="471"/>
        <v>0</v>
      </c>
      <c r="BQ1187" s="3">
        <f t="shared" si="460"/>
        <v>2666303703.292665</v>
      </c>
      <c r="BR1187" s="3">
        <f t="shared" si="472"/>
        <v>0</v>
      </c>
      <c r="BS1187" s="3">
        <f t="shared" si="473"/>
        <v>0</v>
      </c>
      <c r="BT1187" s="3">
        <f t="shared" si="461"/>
        <v>0</v>
      </c>
      <c r="BU1187" s="3">
        <f t="shared" si="462"/>
        <v>0</v>
      </c>
      <c r="BV1187" s="3">
        <f t="shared" si="463"/>
        <v>0</v>
      </c>
      <c r="BW1187" s="3">
        <f t="shared" si="474"/>
        <v>0</v>
      </c>
      <c r="BX1187" s="3">
        <f t="shared" si="464"/>
        <v>0</v>
      </c>
      <c r="BY1187" s="3">
        <f t="shared" si="475"/>
        <v>29386917.17729</v>
      </c>
    </row>
    <row r="1188" spans="1:77" x14ac:dyDescent="0.25">
      <c r="A1188">
        <v>40902</v>
      </c>
      <c r="B1188" t="s">
        <v>1232</v>
      </c>
      <c r="C1188" s="37">
        <v>42779.493055555555</v>
      </c>
      <c r="D1188" s="5" t="s">
        <v>75</v>
      </c>
      <c r="E1188" s="2">
        <v>341.07799999999997</v>
      </c>
      <c r="F1188" s="2">
        <v>27.816999999999901</v>
      </c>
      <c r="G1188" s="2">
        <v>23.716999999999999</v>
      </c>
      <c r="H1188" s="2">
        <v>0</v>
      </c>
      <c r="I1188" s="2">
        <v>0</v>
      </c>
      <c r="J1188" s="2">
        <v>0</v>
      </c>
      <c r="K1188" s="2">
        <v>0</v>
      </c>
      <c r="L1188" s="2">
        <v>30.667000000000002</v>
      </c>
      <c r="M1188" s="2">
        <v>17.076000000000001</v>
      </c>
      <c r="N1188" s="2">
        <v>235.977</v>
      </c>
      <c r="O1188" s="2">
        <v>0</v>
      </c>
      <c r="P1188" s="2">
        <v>7.1539999999999999</v>
      </c>
      <c r="Q1188" s="2">
        <v>0</v>
      </c>
      <c r="R1188" s="3">
        <v>30434</v>
      </c>
      <c r="S1188" s="3">
        <v>0</v>
      </c>
      <c r="T1188" s="3">
        <v>0</v>
      </c>
      <c r="U1188" s="3">
        <v>0</v>
      </c>
      <c r="V1188" s="3">
        <v>0</v>
      </c>
      <c r="W1188" s="3">
        <v>36081</v>
      </c>
      <c r="X1188" s="3">
        <v>5843</v>
      </c>
      <c r="Y1188" s="4">
        <v>1</v>
      </c>
      <c r="Z1188" s="4">
        <v>1.08</v>
      </c>
      <c r="AA1188" s="5" t="s">
        <v>76</v>
      </c>
      <c r="AB1188" s="3">
        <v>1893247</v>
      </c>
      <c r="AC1188" s="3">
        <v>1695740</v>
      </c>
      <c r="AD1188" s="2">
        <v>595.93046360000005</v>
      </c>
      <c r="AE1188" s="3">
        <v>684649946</v>
      </c>
      <c r="AF1188" s="3">
        <v>6848188</v>
      </c>
      <c r="AG1188" s="3">
        <v>0</v>
      </c>
      <c r="AH1188" s="3">
        <v>7122115</v>
      </c>
      <c r="AI1188" s="4">
        <v>1.04</v>
      </c>
      <c r="AJ1188" s="3">
        <v>581577151</v>
      </c>
      <c r="AK1188" s="3">
        <v>121344</v>
      </c>
      <c r="AL1188" s="3">
        <v>0</v>
      </c>
      <c r="AM1188" s="3">
        <v>0</v>
      </c>
      <c r="AN1188" s="3">
        <v>144846</v>
      </c>
      <c r="AO1188" s="3">
        <v>0</v>
      </c>
      <c r="AP1188" s="3">
        <v>0</v>
      </c>
      <c r="AQ1188" s="3">
        <v>5140</v>
      </c>
      <c r="AR1188" s="3">
        <v>5432</v>
      </c>
      <c r="AS1188" s="3">
        <v>4038486</v>
      </c>
      <c r="AT1188" s="2">
        <v>751.98699999999997</v>
      </c>
      <c r="AU1188" s="2">
        <v>615.38</v>
      </c>
      <c r="AV1188" s="5" t="s">
        <v>1407</v>
      </c>
      <c r="AW1188" s="3">
        <v>895479</v>
      </c>
      <c r="AX1188" s="3">
        <v>0</v>
      </c>
      <c r="AY1188" s="3">
        <v>19509</v>
      </c>
      <c r="AZ1188" s="3">
        <v>0</v>
      </c>
      <c r="BA1188" s="3">
        <f t="shared" si="465"/>
        <v>8167</v>
      </c>
      <c r="BB1188" s="3">
        <f t="shared" si="451"/>
        <v>5140</v>
      </c>
      <c r="BC1188" s="3">
        <f t="shared" si="452"/>
        <v>5432</v>
      </c>
      <c r="BD1188" s="3">
        <f t="shared" si="453"/>
        <v>8167</v>
      </c>
      <c r="BE1188" s="3">
        <f t="shared" si="454"/>
        <v>4038487.0196899991</v>
      </c>
      <c r="BF1188" s="3">
        <f t="shared" si="466"/>
        <v>3971972.0196899991</v>
      </c>
      <c r="BG1188" s="2">
        <f t="shared" si="455"/>
        <v>751.9872185607602</v>
      </c>
      <c r="BH1188" s="6">
        <f t="shared" si="456"/>
        <v>1.4999999999999999E-2</v>
      </c>
      <c r="BI1188" s="3">
        <f t="shared" si="467"/>
        <v>4407493.7024341244</v>
      </c>
      <c r="BJ1188" s="3">
        <f t="shared" si="457"/>
        <v>512108792.09234589</v>
      </c>
      <c r="BK1188" s="3">
        <f t="shared" si="468"/>
        <v>69468358.907654107</v>
      </c>
      <c r="BL1188" s="3">
        <f t="shared" si="469"/>
        <v>818003.9071911372</v>
      </c>
      <c r="BM1188" s="3">
        <f t="shared" si="458"/>
        <v>8018.9981212049379</v>
      </c>
      <c r="BN1188" s="3">
        <f t="shared" si="459"/>
        <v>8160.6594223092161</v>
      </c>
      <c r="BO1188" s="3">
        <f t="shared" si="470"/>
        <v>16636.152876077886</v>
      </c>
      <c r="BP1188" s="3">
        <f t="shared" si="471"/>
        <v>809843.24776882795</v>
      </c>
      <c r="BQ1188" s="3">
        <f t="shared" si="460"/>
        <v>330678628.04505759</v>
      </c>
      <c r="BR1188" s="3">
        <f t="shared" si="472"/>
        <v>250898522.95494241</v>
      </c>
      <c r="BS1188" s="3">
        <f t="shared" si="473"/>
        <v>0</v>
      </c>
      <c r="BT1188" s="3">
        <f t="shared" si="461"/>
        <v>0</v>
      </c>
      <c r="BU1188" s="3">
        <f t="shared" si="462"/>
        <v>0</v>
      </c>
      <c r="BV1188" s="3">
        <f t="shared" si="463"/>
        <v>0</v>
      </c>
      <c r="BW1188" s="3">
        <f t="shared" si="474"/>
        <v>0</v>
      </c>
      <c r="BX1188" s="3">
        <f t="shared" si="464"/>
        <v>809843.24776882795</v>
      </c>
      <c r="BY1188" s="3">
        <f t="shared" si="475"/>
        <v>0</v>
      </c>
    </row>
    <row r="1189" spans="1:77" x14ac:dyDescent="0.25">
      <c r="A1189">
        <v>212906</v>
      </c>
      <c r="B1189" t="s">
        <v>1233</v>
      </c>
      <c r="C1189" s="37">
        <v>42779.493055555555</v>
      </c>
      <c r="D1189" s="5" t="s">
        <v>75</v>
      </c>
      <c r="E1189" s="2">
        <v>3973.2919999999999</v>
      </c>
      <c r="F1189" s="2">
        <v>354.935</v>
      </c>
      <c r="G1189" s="2">
        <v>53.548000000000002</v>
      </c>
      <c r="H1189" s="2">
        <v>0</v>
      </c>
      <c r="I1189" s="2">
        <v>0</v>
      </c>
      <c r="J1189" s="2">
        <v>0</v>
      </c>
      <c r="K1189" s="2">
        <v>0</v>
      </c>
      <c r="L1189" s="2">
        <v>306.14499999999998</v>
      </c>
      <c r="M1189" s="2">
        <v>219.65100000000001</v>
      </c>
      <c r="N1189" s="2">
        <v>1932.3040000000001</v>
      </c>
      <c r="O1189" s="2">
        <v>0.72399999999999998</v>
      </c>
      <c r="P1189" s="2">
        <v>117.09</v>
      </c>
      <c r="Q1189" s="2">
        <v>0</v>
      </c>
      <c r="R1189" s="3">
        <v>366126</v>
      </c>
      <c r="S1189" s="3">
        <v>0</v>
      </c>
      <c r="T1189" s="3">
        <v>-20128</v>
      </c>
      <c r="U1189" s="3">
        <v>-778</v>
      </c>
      <c r="V1189" s="3">
        <v>0</v>
      </c>
      <c r="W1189" s="3">
        <v>264265</v>
      </c>
      <c r="X1189" s="3">
        <v>64786</v>
      </c>
      <c r="Y1189" s="4">
        <v>1</v>
      </c>
      <c r="Z1189" s="4">
        <v>1.07</v>
      </c>
      <c r="AA1189" s="5" t="s">
        <v>75</v>
      </c>
      <c r="AB1189" s="3">
        <v>333327</v>
      </c>
      <c r="AC1189" s="3">
        <v>8521182</v>
      </c>
      <c r="AD1189" s="2">
        <v>3644.0169527999901</v>
      </c>
      <c r="AE1189" s="3">
        <v>396443595</v>
      </c>
      <c r="AF1189" s="3">
        <v>19070154</v>
      </c>
      <c r="AG1189" s="3">
        <v>0</v>
      </c>
      <c r="AH1189" s="3">
        <v>19832960</v>
      </c>
      <c r="AI1189" s="4">
        <v>1.04</v>
      </c>
      <c r="AJ1189" s="3">
        <v>1791158215</v>
      </c>
      <c r="AK1189" s="3">
        <v>1742417</v>
      </c>
      <c r="AL1189" s="3">
        <v>0</v>
      </c>
      <c r="AM1189" s="3">
        <v>0</v>
      </c>
      <c r="AN1189" s="3">
        <v>0</v>
      </c>
      <c r="AO1189" s="3">
        <v>0</v>
      </c>
      <c r="AP1189" s="3">
        <v>0</v>
      </c>
      <c r="AQ1189" s="3">
        <v>5140</v>
      </c>
      <c r="AR1189" s="3">
        <v>5395</v>
      </c>
      <c r="AS1189" s="3">
        <v>29528806</v>
      </c>
      <c r="AT1189" s="2">
        <v>5493.36</v>
      </c>
      <c r="AU1189" s="2">
        <v>5493.36</v>
      </c>
      <c r="AV1189" s="5" t="s">
        <v>1607</v>
      </c>
      <c r="AW1189" s="3">
        <v>0</v>
      </c>
      <c r="AX1189" s="3">
        <v>0</v>
      </c>
      <c r="AY1189" s="3">
        <v>0</v>
      </c>
      <c r="AZ1189" s="3">
        <v>0</v>
      </c>
      <c r="BA1189" s="3">
        <f t="shared" si="465"/>
        <v>5533</v>
      </c>
      <c r="BB1189" s="3">
        <f t="shared" si="451"/>
        <v>5140</v>
      </c>
      <c r="BC1189" s="3">
        <f t="shared" si="452"/>
        <v>5395</v>
      </c>
      <c r="BD1189" s="3">
        <f t="shared" si="453"/>
        <v>5533</v>
      </c>
      <c r="BE1189" s="3">
        <f t="shared" si="454"/>
        <v>29528806.749229997</v>
      </c>
      <c r="BF1189" s="3">
        <f t="shared" si="466"/>
        <v>28918543.749229997</v>
      </c>
      <c r="BG1189" s="2">
        <f t="shared" si="455"/>
        <v>5493.2124498858293</v>
      </c>
      <c r="BH1189" s="6">
        <f t="shared" si="456"/>
        <v>1.4999999999999999E-2</v>
      </c>
      <c r="BI1189" s="3">
        <f t="shared" si="467"/>
        <v>11605407.586560264</v>
      </c>
      <c r="BJ1189" s="3">
        <f t="shared" si="457"/>
        <v>2823511199.2413163</v>
      </c>
      <c r="BK1189" s="3">
        <f t="shared" si="468"/>
        <v>0</v>
      </c>
      <c r="BL1189" s="3">
        <f t="shared" si="469"/>
        <v>0</v>
      </c>
      <c r="BM1189" s="3">
        <f t="shared" si="458"/>
        <v>0</v>
      </c>
      <c r="BN1189" s="3">
        <f t="shared" si="459"/>
        <v>0</v>
      </c>
      <c r="BO1189" s="3">
        <f t="shared" si="470"/>
        <v>0</v>
      </c>
      <c r="BP1189" s="3">
        <f t="shared" si="471"/>
        <v>0</v>
      </c>
      <c r="BQ1189" s="3">
        <f t="shared" si="460"/>
        <v>1755081377.7385225</v>
      </c>
      <c r="BR1189" s="3">
        <f t="shared" si="472"/>
        <v>36076837.26147747</v>
      </c>
      <c r="BS1189" s="3">
        <f t="shared" si="473"/>
        <v>0</v>
      </c>
      <c r="BT1189" s="3">
        <f t="shared" si="461"/>
        <v>0</v>
      </c>
      <c r="BU1189" s="3">
        <f t="shared" si="462"/>
        <v>0</v>
      </c>
      <c r="BV1189" s="3">
        <f t="shared" si="463"/>
        <v>0</v>
      </c>
      <c r="BW1189" s="3">
        <f t="shared" si="474"/>
        <v>0</v>
      </c>
      <c r="BX1189" s="3">
        <f t="shared" si="464"/>
        <v>0</v>
      </c>
      <c r="BY1189" s="3">
        <f t="shared" si="475"/>
        <v>11617224.599229999</v>
      </c>
    </row>
    <row r="1190" spans="1:77" x14ac:dyDescent="0.25">
      <c r="A1190">
        <v>91909</v>
      </c>
      <c r="B1190" t="s">
        <v>1234</v>
      </c>
      <c r="C1190" s="37">
        <v>42779.493055555555</v>
      </c>
      <c r="D1190" s="5" t="s">
        <v>75</v>
      </c>
      <c r="E1190" s="2">
        <v>1282.3499999999999</v>
      </c>
      <c r="F1190" s="2">
        <v>126.85</v>
      </c>
      <c r="G1190" s="2">
        <v>26</v>
      </c>
      <c r="H1190" s="2">
        <v>0</v>
      </c>
      <c r="I1190" s="2">
        <v>0</v>
      </c>
      <c r="J1190" s="2">
        <v>0</v>
      </c>
      <c r="K1190" s="2">
        <v>0</v>
      </c>
      <c r="L1190" s="2">
        <v>107</v>
      </c>
      <c r="M1190" s="2">
        <v>71</v>
      </c>
      <c r="N1190" s="2">
        <v>829</v>
      </c>
      <c r="O1190" s="2">
        <v>0</v>
      </c>
      <c r="P1190" s="2">
        <v>38</v>
      </c>
      <c r="Q1190" s="2">
        <v>0</v>
      </c>
      <c r="R1190" s="3">
        <v>111375</v>
      </c>
      <c r="S1190" s="3">
        <v>0</v>
      </c>
      <c r="T1190" s="3">
        <v>-7376</v>
      </c>
      <c r="U1190" s="3">
        <v>-285</v>
      </c>
      <c r="V1190" s="3">
        <v>0</v>
      </c>
      <c r="W1190" s="3">
        <v>140027</v>
      </c>
      <c r="X1190" s="3">
        <v>22561</v>
      </c>
      <c r="Y1190" s="4">
        <v>1</v>
      </c>
      <c r="Z1190" s="4">
        <v>1.08</v>
      </c>
      <c r="AA1190" s="5" t="s">
        <v>75</v>
      </c>
      <c r="AB1190" s="3">
        <v>335607</v>
      </c>
      <c r="AC1190" s="3">
        <v>3679815</v>
      </c>
      <c r="AD1190" s="2">
        <v>1585.1404015999999</v>
      </c>
      <c r="AE1190" s="3">
        <v>166414845</v>
      </c>
      <c r="AF1190" s="3">
        <v>6901700</v>
      </c>
      <c r="AG1190" s="3">
        <v>759187</v>
      </c>
      <c r="AH1190" s="3">
        <v>8074989</v>
      </c>
      <c r="AI1190" s="4">
        <v>1.17</v>
      </c>
      <c r="AJ1190" s="3">
        <v>656358211</v>
      </c>
      <c r="AK1190" s="3">
        <v>573237</v>
      </c>
      <c r="AL1190" s="3">
        <v>0</v>
      </c>
      <c r="AM1190" s="3">
        <v>0</v>
      </c>
      <c r="AN1190" s="3">
        <v>176906</v>
      </c>
      <c r="AO1190" s="3">
        <v>0</v>
      </c>
      <c r="AP1190" s="3">
        <v>0</v>
      </c>
      <c r="AQ1190" s="3">
        <v>5140</v>
      </c>
      <c r="AR1190" s="3">
        <v>5432</v>
      </c>
      <c r="AS1190" s="3">
        <v>10695058</v>
      </c>
      <c r="AT1190" s="2">
        <v>1978.6790000000001</v>
      </c>
      <c r="AU1190" s="2">
        <v>2104.0720000000001</v>
      </c>
      <c r="AV1190" s="5" t="s">
        <v>1561</v>
      </c>
      <c r="AW1190" s="3">
        <v>0</v>
      </c>
      <c r="AX1190" s="3">
        <v>0</v>
      </c>
      <c r="AY1190" s="3">
        <v>0</v>
      </c>
      <c r="AZ1190" s="3">
        <v>0</v>
      </c>
      <c r="BA1190" s="3">
        <f t="shared" si="465"/>
        <v>5937</v>
      </c>
      <c r="BB1190" s="3">
        <f t="shared" si="451"/>
        <v>5140</v>
      </c>
      <c r="BC1190" s="3">
        <f t="shared" si="452"/>
        <v>5432</v>
      </c>
      <c r="BD1190" s="3">
        <f t="shared" si="453"/>
        <v>5937</v>
      </c>
      <c r="BE1190" s="3">
        <f t="shared" si="454"/>
        <v>10695057.689999998</v>
      </c>
      <c r="BF1190" s="3">
        <f t="shared" si="466"/>
        <v>10451031.689999998</v>
      </c>
      <c r="BG1190" s="2">
        <f t="shared" si="455"/>
        <v>1978.6247769859253</v>
      </c>
      <c r="BH1190" s="6">
        <f t="shared" si="456"/>
        <v>1.4999999999999999E-2</v>
      </c>
      <c r="BI1190" s="3">
        <f t="shared" si="467"/>
        <v>4438945.8017473314</v>
      </c>
      <c r="BJ1190" s="3">
        <f t="shared" si="457"/>
        <v>1017013135.3707656</v>
      </c>
      <c r="BK1190" s="3">
        <f t="shared" si="468"/>
        <v>0</v>
      </c>
      <c r="BL1190" s="3">
        <f t="shared" si="469"/>
        <v>0</v>
      </c>
      <c r="BM1190" s="3">
        <f t="shared" si="458"/>
        <v>0</v>
      </c>
      <c r="BN1190" s="3">
        <f t="shared" si="459"/>
        <v>0</v>
      </c>
      <c r="BO1190" s="3">
        <f t="shared" si="470"/>
        <v>0</v>
      </c>
      <c r="BP1190" s="3">
        <f t="shared" si="471"/>
        <v>0</v>
      </c>
      <c r="BQ1190" s="3">
        <f t="shared" si="460"/>
        <v>632170616.2470032</v>
      </c>
      <c r="BR1190" s="3">
        <f t="shared" si="472"/>
        <v>24187594.752996802</v>
      </c>
      <c r="BS1190" s="3">
        <f t="shared" si="473"/>
        <v>27976.960126340804</v>
      </c>
      <c r="BT1190" s="3">
        <f t="shared" si="461"/>
        <v>369.55467675256983</v>
      </c>
      <c r="BU1190" s="3">
        <f t="shared" si="462"/>
        <v>0</v>
      </c>
      <c r="BV1190" s="3">
        <f t="shared" si="463"/>
        <v>612.91626627732194</v>
      </c>
      <c r="BW1190" s="3">
        <f t="shared" si="474"/>
        <v>27364.043860063481</v>
      </c>
      <c r="BX1190" s="3">
        <f t="shared" si="464"/>
        <v>27364.043860063481</v>
      </c>
      <c r="BY1190" s="3">
        <f t="shared" si="475"/>
        <v>4131475.5799999973</v>
      </c>
    </row>
    <row r="1191" spans="1:77" x14ac:dyDescent="0.25">
      <c r="A1191">
        <v>91910</v>
      </c>
      <c r="B1191" t="s">
        <v>1235</v>
      </c>
      <c r="C1191" s="37">
        <v>42779.493055555555</v>
      </c>
      <c r="D1191" s="5" t="s">
        <v>75</v>
      </c>
      <c r="E1191" s="2">
        <v>676.59100000000001</v>
      </c>
      <c r="F1191" s="2">
        <v>69.099999999999994</v>
      </c>
      <c r="G1191" s="2">
        <v>6.2510000000000003</v>
      </c>
      <c r="H1191" s="2">
        <v>0</v>
      </c>
      <c r="I1191" s="2">
        <v>0</v>
      </c>
      <c r="J1191" s="2">
        <v>0</v>
      </c>
      <c r="K1191" s="2">
        <v>0</v>
      </c>
      <c r="L1191" s="2">
        <v>59.64</v>
      </c>
      <c r="M1191" s="2">
        <v>37.960999999999999</v>
      </c>
      <c r="N1191" s="2">
        <v>420.40300000000002</v>
      </c>
      <c r="O1191" s="2">
        <v>0.184</v>
      </c>
      <c r="P1191" s="2">
        <v>16.475000000000001</v>
      </c>
      <c r="Q1191" s="2">
        <v>0</v>
      </c>
      <c r="R1191" s="3">
        <v>63942</v>
      </c>
      <c r="S1191" s="3">
        <v>0</v>
      </c>
      <c r="T1191" s="3">
        <v>-1986</v>
      </c>
      <c r="U1191" s="3">
        <v>-77</v>
      </c>
      <c r="V1191" s="3">
        <v>0</v>
      </c>
      <c r="W1191" s="3">
        <v>43491</v>
      </c>
      <c r="X1191" s="3">
        <v>10939</v>
      </c>
      <c r="Y1191" s="4">
        <v>1</v>
      </c>
      <c r="Z1191" s="4">
        <v>1.07</v>
      </c>
      <c r="AA1191" s="5" t="s">
        <v>75</v>
      </c>
      <c r="AB1191" s="3">
        <v>23806</v>
      </c>
      <c r="AC1191" s="3">
        <v>2052097</v>
      </c>
      <c r="AD1191" s="2">
        <v>901.30709969999998</v>
      </c>
      <c r="AE1191" s="3">
        <v>56631284</v>
      </c>
      <c r="AF1191" s="3">
        <v>1858726</v>
      </c>
      <c r="AG1191" s="3">
        <v>204460</v>
      </c>
      <c r="AH1191" s="3">
        <v>2174710</v>
      </c>
      <c r="AI1191" s="4">
        <v>1.17</v>
      </c>
      <c r="AJ1191" s="3">
        <v>176717143</v>
      </c>
      <c r="AK1191" s="3">
        <v>280893</v>
      </c>
      <c r="AL1191" s="3">
        <v>0</v>
      </c>
      <c r="AM1191" s="3">
        <v>0</v>
      </c>
      <c r="AN1191" s="3">
        <v>0</v>
      </c>
      <c r="AO1191" s="3">
        <v>0</v>
      </c>
      <c r="AP1191" s="3">
        <v>0</v>
      </c>
      <c r="AQ1191" s="3">
        <v>5140</v>
      </c>
      <c r="AR1191" s="3">
        <v>5395</v>
      </c>
      <c r="AS1191" s="3">
        <v>6239450</v>
      </c>
      <c r="AT1191" s="2">
        <v>1165.1969999999999</v>
      </c>
      <c r="AV1191" s="5" t="s">
        <v>1562</v>
      </c>
      <c r="BA1191" s="3">
        <f t="shared" si="465"/>
        <v>6640</v>
      </c>
      <c r="BB1191" s="3">
        <f t="shared" si="451"/>
        <v>5140</v>
      </c>
      <c r="BC1191" s="3">
        <f t="shared" si="452"/>
        <v>5395</v>
      </c>
      <c r="BD1191" s="3">
        <f t="shared" si="453"/>
        <v>6640</v>
      </c>
      <c r="BE1191" s="3">
        <f t="shared" si="454"/>
        <v>6239454.8544000005</v>
      </c>
      <c r="BF1191" s="3">
        <f t="shared" si="466"/>
        <v>6134007.8544000005</v>
      </c>
      <c r="BG1191" s="2">
        <f t="shared" si="455"/>
        <v>1165.1834409671731</v>
      </c>
      <c r="BH1191" s="6">
        <f t="shared" si="456"/>
        <v>1.4999999999999999E-2</v>
      </c>
      <c r="BI1191" s="3">
        <f t="shared" si="467"/>
        <v>2402773.6453189789</v>
      </c>
      <c r="BJ1191" s="3">
        <f t="shared" si="457"/>
        <v>598904288.6571269</v>
      </c>
      <c r="BK1191" s="3">
        <f t="shared" si="468"/>
        <v>0</v>
      </c>
      <c r="BL1191" s="3">
        <f t="shared" si="469"/>
        <v>0</v>
      </c>
      <c r="BM1191" s="3">
        <f t="shared" si="458"/>
        <v>0</v>
      </c>
      <c r="BN1191" s="3">
        <f t="shared" si="459"/>
        <v>0</v>
      </c>
      <c r="BO1191" s="3">
        <f t="shared" si="470"/>
        <v>0</v>
      </c>
      <c r="BP1191" s="3">
        <f t="shared" si="471"/>
        <v>0</v>
      </c>
      <c r="BQ1191" s="3">
        <f t="shared" si="460"/>
        <v>372276109.3890118</v>
      </c>
      <c r="BR1191" s="3">
        <f t="shared" si="472"/>
        <v>0</v>
      </c>
      <c r="BS1191" s="3">
        <f t="shared" si="473"/>
        <v>0</v>
      </c>
      <c r="BT1191" s="3">
        <f t="shared" si="461"/>
        <v>0</v>
      </c>
      <c r="BU1191" s="3">
        <f t="shared" si="462"/>
        <v>0</v>
      </c>
      <c r="BV1191" s="3">
        <f t="shared" si="463"/>
        <v>0</v>
      </c>
      <c r="BW1191" s="3">
        <f t="shared" si="474"/>
        <v>0</v>
      </c>
      <c r="BX1191" s="3">
        <f t="shared" si="464"/>
        <v>0</v>
      </c>
      <c r="BY1191" s="3">
        <f t="shared" si="475"/>
        <v>4472283.4244000008</v>
      </c>
    </row>
    <row r="1192" spans="1:77" x14ac:dyDescent="0.25">
      <c r="A1192">
        <v>110908</v>
      </c>
      <c r="B1192" t="s">
        <v>1236</v>
      </c>
      <c r="C1192" s="37">
        <v>42776.52847222222</v>
      </c>
      <c r="D1192" s="5" t="s">
        <v>75</v>
      </c>
      <c r="E1192" s="2">
        <v>136.977</v>
      </c>
      <c r="F1192" s="2">
        <v>8.2260000000000009</v>
      </c>
      <c r="G1192" s="2">
        <v>1.5589999999999999</v>
      </c>
      <c r="H1192" s="2">
        <v>0</v>
      </c>
      <c r="I1192" s="2">
        <v>0</v>
      </c>
      <c r="J1192" s="2">
        <v>0</v>
      </c>
      <c r="K1192" s="2">
        <v>0</v>
      </c>
      <c r="L1192" s="2">
        <v>19.556999999999999</v>
      </c>
      <c r="M1192" s="2">
        <v>4.8</v>
      </c>
      <c r="N1192" s="2">
        <v>77.617000000000004</v>
      </c>
      <c r="O1192" s="2">
        <v>0</v>
      </c>
      <c r="P1192" s="2">
        <v>6.6769999999999996</v>
      </c>
      <c r="Q1192" s="2">
        <v>0</v>
      </c>
      <c r="R1192" s="3">
        <v>12230</v>
      </c>
      <c r="S1192" s="3">
        <v>0</v>
      </c>
      <c r="T1192" s="3">
        <v>-671</v>
      </c>
      <c r="U1192" s="3">
        <v>-26</v>
      </c>
      <c r="V1192" s="3">
        <v>0</v>
      </c>
      <c r="W1192" s="3">
        <v>0</v>
      </c>
      <c r="X1192" s="3">
        <v>4920</v>
      </c>
      <c r="Y1192" s="4">
        <v>1</v>
      </c>
      <c r="Z1192" s="4">
        <v>1.07</v>
      </c>
      <c r="AA1192" s="5" t="s">
        <v>75</v>
      </c>
      <c r="AB1192" s="3">
        <v>130543</v>
      </c>
      <c r="AC1192" s="3">
        <v>801018</v>
      </c>
      <c r="AD1192" s="2">
        <v>258.11379090000003</v>
      </c>
      <c r="AE1192" s="3">
        <v>31169520</v>
      </c>
      <c r="AF1192" s="3">
        <v>621283</v>
      </c>
      <c r="AG1192" s="3">
        <v>68341</v>
      </c>
      <c r="AH1192" s="3">
        <v>726901</v>
      </c>
      <c r="AI1192" s="4">
        <v>1.17</v>
      </c>
      <c r="AJ1192" s="3">
        <v>59689518</v>
      </c>
      <c r="AK1192" s="3">
        <v>69178</v>
      </c>
      <c r="AL1192" s="3">
        <v>0</v>
      </c>
      <c r="AM1192" s="3">
        <v>0</v>
      </c>
      <c r="AN1192" s="3">
        <v>0</v>
      </c>
      <c r="AO1192" s="3">
        <v>0</v>
      </c>
      <c r="AP1192" s="3">
        <v>0</v>
      </c>
      <c r="AQ1192" s="3">
        <v>5140</v>
      </c>
      <c r="AR1192" s="3">
        <v>5395</v>
      </c>
      <c r="AS1192" s="3">
        <v>1412094</v>
      </c>
      <c r="AT1192" s="2">
        <v>266.04300000000001</v>
      </c>
      <c r="AV1192" s="5" t="s">
        <v>1636</v>
      </c>
      <c r="BA1192" s="3">
        <f t="shared" si="465"/>
        <v>7368</v>
      </c>
      <c r="BB1192" s="3">
        <f t="shared" si="451"/>
        <v>5140</v>
      </c>
      <c r="BC1192" s="3">
        <f t="shared" si="452"/>
        <v>5395</v>
      </c>
      <c r="BD1192" s="3">
        <f t="shared" si="453"/>
        <v>7368</v>
      </c>
      <c r="BE1192" s="3">
        <f t="shared" si="454"/>
        <v>1412093.6476</v>
      </c>
      <c r="BF1192" s="3">
        <f t="shared" si="466"/>
        <v>1400534.6476</v>
      </c>
      <c r="BG1192" s="2">
        <f t="shared" si="455"/>
        <v>266.0380975407046</v>
      </c>
      <c r="BH1192" s="6">
        <f t="shared" si="456"/>
        <v>1.4999999999999999E-2</v>
      </c>
      <c r="BI1192" s="3">
        <f t="shared" si="467"/>
        <v>890982.69237901492</v>
      </c>
      <c r="BJ1192" s="3">
        <f t="shared" si="457"/>
        <v>136743582.13592216</v>
      </c>
      <c r="BK1192" s="3">
        <f t="shared" si="468"/>
        <v>0</v>
      </c>
      <c r="BL1192" s="3">
        <f t="shared" si="469"/>
        <v>0</v>
      </c>
      <c r="BM1192" s="3">
        <f t="shared" si="458"/>
        <v>0</v>
      </c>
      <c r="BN1192" s="3">
        <f t="shared" si="459"/>
        <v>0</v>
      </c>
      <c r="BO1192" s="3">
        <f t="shared" si="470"/>
        <v>0</v>
      </c>
      <c r="BP1192" s="3">
        <f t="shared" si="471"/>
        <v>0</v>
      </c>
      <c r="BQ1192" s="3">
        <f t="shared" si="460"/>
        <v>84999172.164255112</v>
      </c>
      <c r="BR1192" s="3">
        <f t="shared" si="472"/>
        <v>0</v>
      </c>
      <c r="BS1192" s="3">
        <f t="shared" si="473"/>
        <v>0</v>
      </c>
      <c r="BT1192" s="3">
        <f t="shared" si="461"/>
        <v>0</v>
      </c>
      <c r="BU1192" s="3">
        <f t="shared" si="462"/>
        <v>0</v>
      </c>
      <c r="BV1192" s="3">
        <f t="shared" si="463"/>
        <v>0</v>
      </c>
      <c r="BW1192" s="3">
        <f t="shared" si="474"/>
        <v>0</v>
      </c>
      <c r="BX1192" s="3">
        <f t="shared" si="464"/>
        <v>0</v>
      </c>
      <c r="BY1192" s="3">
        <f t="shared" si="475"/>
        <v>815198.46759999997</v>
      </c>
    </row>
    <row r="1193" spans="1:77" x14ac:dyDescent="0.25">
      <c r="A1193">
        <v>109911</v>
      </c>
      <c r="B1193" t="s">
        <v>1237</v>
      </c>
      <c r="C1193" s="37">
        <v>42779.493055555555</v>
      </c>
      <c r="D1193" s="5" t="s">
        <v>75</v>
      </c>
      <c r="E1193" s="2">
        <v>1282.836</v>
      </c>
      <c r="F1193" s="2">
        <v>169.179</v>
      </c>
      <c r="G1193" s="2">
        <v>28.636999999999901</v>
      </c>
      <c r="H1193" s="2">
        <v>0</v>
      </c>
      <c r="I1193" s="2">
        <v>0</v>
      </c>
      <c r="J1193" s="2">
        <v>0</v>
      </c>
      <c r="K1193" s="2">
        <v>0</v>
      </c>
      <c r="L1193" s="2">
        <v>73.953999999999994</v>
      </c>
      <c r="M1193" s="2">
        <v>70.27</v>
      </c>
      <c r="N1193" s="2">
        <v>994.01800000000003</v>
      </c>
      <c r="O1193" s="2">
        <v>0.68899999999999995</v>
      </c>
      <c r="P1193" s="2">
        <v>71.700999999999993</v>
      </c>
      <c r="Q1193" s="2">
        <v>0</v>
      </c>
      <c r="R1193" s="3">
        <v>110032</v>
      </c>
      <c r="S1193" s="3">
        <v>0</v>
      </c>
      <c r="T1193" s="3">
        <v>-6097</v>
      </c>
      <c r="U1193" s="3">
        <v>-236</v>
      </c>
      <c r="V1193" s="3">
        <v>0</v>
      </c>
      <c r="W1193" s="3">
        <v>107957</v>
      </c>
      <c r="X1193" s="3">
        <v>41995</v>
      </c>
      <c r="Y1193" s="4">
        <v>1</v>
      </c>
      <c r="Z1193" s="4">
        <v>1.06</v>
      </c>
      <c r="AA1193" s="5" t="s">
        <v>75</v>
      </c>
      <c r="AB1193" s="3">
        <v>119639</v>
      </c>
      <c r="AC1193" s="3">
        <v>3668691</v>
      </c>
      <c r="AD1193" s="2">
        <v>1489.9207343</v>
      </c>
      <c r="AE1193" s="3">
        <v>129141283</v>
      </c>
      <c r="AF1193" s="3">
        <v>5881941</v>
      </c>
      <c r="AG1193" s="3">
        <v>647014</v>
      </c>
      <c r="AH1193" s="3">
        <v>6881871</v>
      </c>
      <c r="AI1193" s="4">
        <v>1.17</v>
      </c>
      <c r="AJ1193" s="3">
        <v>542522434</v>
      </c>
      <c r="AK1193" s="3">
        <v>535500</v>
      </c>
      <c r="AL1193" s="3">
        <v>0</v>
      </c>
      <c r="AM1193" s="3">
        <v>0</v>
      </c>
      <c r="AN1193" s="3">
        <v>0</v>
      </c>
      <c r="AO1193" s="3">
        <v>0</v>
      </c>
      <c r="AP1193" s="3">
        <v>0</v>
      </c>
      <c r="AQ1193" s="3">
        <v>5140</v>
      </c>
      <c r="AR1193" s="3">
        <v>5359</v>
      </c>
      <c r="AS1193" s="3">
        <v>10750862</v>
      </c>
      <c r="AT1193" s="2">
        <v>2008.5329999999999</v>
      </c>
      <c r="AV1193" s="5" t="s">
        <v>1629</v>
      </c>
      <c r="BA1193" s="3">
        <f t="shared" si="465"/>
        <v>5857</v>
      </c>
      <c r="BB1193" s="3">
        <f t="shared" si="451"/>
        <v>5140</v>
      </c>
      <c r="BC1193" s="3">
        <f t="shared" si="452"/>
        <v>5359</v>
      </c>
      <c r="BD1193" s="3">
        <f t="shared" si="453"/>
        <v>5857</v>
      </c>
      <c r="BE1193" s="3">
        <f t="shared" si="454"/>
        <v>10750860.052829999</v>
      </c>
      <c r="BF1193" s="3">
        <f t="shared" si="466"/>
        <v>10538968.052829999</v>
      </c>
      <c r="BG1193" s="2">
        <f t="shared" si="455"/>
        <v>2008.4875870959679</v>
      </c>
      <c r="BH1193" s="6">
        <f t="shared" si="456"/>
        <v>1.4999999999999999E-2</v>
      </c>
      <c r="BI1193" s="3">
        <f t="shared" si="467"/>
        <v>4571358.1070509553</v>
      </c>
      <c r="BJ1193" s="3">
        <f t="shared" si="457"/>
        <v>1032362619.7673275</v>
      </c>
      <c r="BK1193" s="3">
        <f t="shared" si="468"/>
        <v>0</v>
      </c>
      <c r="BL1193" s="3">
        <f t="shared" si="469"/>
        <v>0</v>
      </c>
      <c r="BM1193" s="3">
        <f t="shared" si="458"/>
        <v>0</v>
      </c>
      <c r="BN1193" s="3">
        <f t="shared" si="459"/>
        <v>0</v>
      </c>
      <c r="BO1193" s="3">
        <f t="shared" si="470"/>
        <v>0</v>
      </c>
      <c r="BP1193" s="3">
        <f t="shared" si="471"/>
        <v>0</v>
      </c>
      <c r="BQ1193" s="3">
        <f t="shared" si="460"/>
        <v>641711784.07716179</v>
      </c>
      <c r="BR1193" s="3">
        <f t="shared" si="472"/>
        <v>0</v>
      </c>
      <c r="BS1193" s="3">
        <f t="shared" si="473"/>
        <v>0</v>
      </c>
      <c r="BT1193" s="3">
        <f t="shared" si="461"/>
        <v>0</v>
      </c>
      <c r="BU1193" s="3">
        <f t="shared" si="462"/>
        <v>0</v>
      </c>
      <c r="BV1193" s="3">
        <f t="shared" si="463"/>
        <v>0</v>
      </c>
      <c r="BW1193" s="3">
        <f t="shared" si="474"/>
        <v>0</v>
      </c>
      <c r="BX1193" s="3">
        <f t="shared" si="464"/>
        <v>0</v>
      </c>
      <c r="BY1193" s="3">
        <f t="shared" si="475"/>
        <v>5325635.7128299996</v>
      </c>
    </row>
    <row r="1194" spans="1:77" x14ac:dyDescent="0.25">
      <c r="A1194">
        <v>243905</v>
      </c>
      <c r="B1194" t="s">
        <v>1238</v>
      </c>
      <c r="C1194" s="37">
        <v>42779.493055555555</v>
      </c>
      <c r="D1194" s="5" t="s">
        <v>75</v>
      </c>
      <c r="E1194" s="2">
        <v>12369.83</v>
      </c>
      <c r="F1194" s="2">
        <v>1299.627</v>
      </c>
      <c r="G1194" s="2">
        <v>466.56400000000002</v>
      </c>
      <c r="H1194" s="2">
        <v>0.13900000000000001</v>
      </c>
      <c r="I1194" s="2">
        <v>0</v>
      </c>
      <c r="J1194" s="2">
        <v>0</v>
      </c>
      <c r="K1194" s="2">
        <v>0</v>
      </c>
      <c r="L1194" s="2">
        <v>717.88300000000004</v>
      </c>
      <c r="M1194" s="2">
        <v>602.18100000000004</v>
      </c>
      <c r="N1194" s="2">
        <v>9704.6440000000002</v>
      </c>
      <c r="O1194" s="2">
        <v>4.49</v>
      </c>
      <c r="P1194" s="2">
        <v>715.41699999999901</v>
      </c>
      <c r="Q1194" s="2">
        <v>0</v>
      </c>
      <c r="R1194" s="3">
        <v>984446</v>
      </c>
      <c r="S1194" s="3">
        <v>0</v>
      </c>
      <c r="T1194" s="3">
        <v>-45936</v>
      </c>
      <c r="U1194" s="3">
        <v>-1776</v>
      </c>
      <c r="V1194" s="3">
        <v>0</v>
      </c>
      <c r="W1194" s="3">
        <v>594062</v>
      </c>
      <c r="X1194" s="3">
        <v>391190</v>
      </c>
      <c r="Y1194" s="4">
        <v>1</v>
      </c>
      <c r="Z1194" s="4">
        <v>1.0900000000000001</v>
      </c>
      <c r="AA1194" s="5" t="s">
        <v>75</v>
      </c>
      <c r="AB1194" s="3">
        <v>4981294</v>
      </c>
      <c r="AC1194" s="3">
        <v>42056821</v>
      </c>
      <c r="AD1194" s="2">
        <v>17950.433598200001</v>
      </c>
      <c r="AE1194" s="3">
        <v>2092161559</v>
      </c>
      <c r="AF1194" s="3">
        <v>43747638</v>
      </c>
      <c r="AG1194" s="3">
        <v>0</v>
      </c>
      <c r="AH1194" s="3">
        <v>45497543</v>
      </c>
      <c r="AI1194" s="4">
        <v>1.04</v>
      </c>
      <c r="AJ1194" s="3">
        <v>4087932901</v>
      </c>
      <c r="AK1194" s="3">
        <v>5108948</v>
      </c>
      <c r="AL1194" s="3">
        <v>0</v>
      </c>
      <c r="AM1194" s="3">
        <v>0</v>
      </c>
      <c r="AN1194" s="3">
        <v>0</v>
      </c>
      <c r="AO1194" s="3">
        <v>0</v>
      </c>
      <c r="AP1194" s="3">
        <v>0</v>
      </c>
      <c r="AQ1194" s="3">
        <v>5140</v>
      </c>
      <c r="AR1194" s="3">
        <v>5468</v>
      </c>
      <c r="AS1194" s="3">
        <v>95842470</v>
      </c>
      <c r="AT1194" s="2">
        <v>17798.252</v>
      </c>
      <c r="AV1194" s="5" t="s">
        <v>1314</v>
      </c>
      <c r="AX1194" s="3">
        <v>0</v>
      </c>
      <c r="AZ1194" s="3">
        <v>0</v>
      </c>
      <c r="BA1194" s="3">
        <f t="shared" si="465"/>
        <v>5468</v>
      </c>
      <c r="BB1194" s="3">
        <f t="shared" si="451"/>
        <v>5140</v>
      </c>
      <c r="BC1194" s="3">
        <f t="shared" si="452"/>
        <v>5468</v>
      </c>
      <c r="BD1194" s="3">
        <f t="shared" si="453"/>
        <v>5468</v>
      </c>
      <c r="BE1194" s="3">
        <f t="shared" si="454"/>
        <v>95842469.420760021</v>
      </c>
      <c r="BF1194" s="3">
        <f t="shared" si="466"/>
        <v>94309897.420760021</v>
      </c>
      <c r="BG1194" s="2">
        <f t="shared" si="455"/>
        <v>17797.916420678612</v>
      </c>
      <c r="BH1194" s="6">
        <f t="shared" si="456"/>
        <v>1.4999999999999999E-2</v>
      </c>
      <c r="BI1194" s="3">
        <f t="shared" si="467"/>
        <v>41529504.200966224</v>
      </c>
      <c r="BJ1194" s="3">
        <f t="shared" si="457"/>
        <v>9148129040.2288055</v>
      </c>
      <c r="BK1194" s="3">
        <f t="shared" si="468"/>
        <v>0</v>
      </c>
      <c r="BL1194" s="3">
        <f t="shared" si="469"/>
        <v>0</v>
      </c>
      <c r="BM1194" s="3">
        <f t="shared" si="458"/>
        <v>0</v>
      </c>
      <c r="BN1194" s="3">
        <f t="shared" si="459"/>
        <v>0</v>
      </c>
      <c r="BO1194" s="3">
        <f t="shared" si="470"/>
        <v>0</v>
      </c>
      <c r="BP1194" s="3">
        <f t="shared" si="471"/>
        <v>0</v>
      </c>
      <c r="BQ1194" s="3">
        <f t="shared" si="460"/>
        <v>5686434296.4068165</v>
      </c>
      <c r="BR1194" s="3">
        <f t="shared" si="472"/>
        <v>0</v>
      </c>
      <c r="BS1194" s="3">
        <f t="shared" si="473"/>
        <v>0</v>
      </c>
      <c r="BT1194" s="3">
        <f t="shared" si="461"/>
        <v>0</v>
      </c>
      <c r="BU1194" s="3">
        <f t="shared" si="462"/>
        <v>0</v>
      </c>
      <c r="BV1194" s="3">
        <f t="shared" si="463"/>
        <v>0</v>
      </c>
      <c r="BW1194" s="3">
        <f t="shared" si="474"/>
        <v>0</v>
      </c>
      <c r="BX1194" s="3">
        <f t="shared" si="464"/>
        <v>0</v>
      </c>
      <c r="BY1194" s="3">
        <f t="shared" si="475"/>
        <v>54963140.410760023</v>
      </c>
    </row>
    <row r="1195" spans="1:77" x14ac:dyDescent="0.25">
      <c r="A1195">
        <v>180904</v>
      </c>
      <c r="B1195" t="s">
        <v>1239</v>
      </c>
      <c r="C1195" s="37">
        <v>42779.493055555555</v>
      </c>
      <c r="D1195" s="5" t="s">
        <v>75</v>
      </c>
      <c r="E1195" s="2">
        <v>85.266999999999996</v>
      </c>
      <c r="F1195" s="2">
        <v>3.8849999999999998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42.838000000000001</v>
      </c>
      <c r="O1195" s="2">
        <v>0</v>
      </c>
      <c r="P1195" s="2">
        <v>0</v>
      </c>
      <c r="Q1195" s="2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36076</v>
      </c>
      <c r="X1195" s="3">
        <v>0</v>
      </c>
      <c r="Y1195" s="4">
        <v>1</v>
      </c>
      <c r="Z1195" s="4">
        <v>1.05</v>
      </c>
      <c r="AA1195" s="5" t="s">
        <v>75</v>
      </c>
      <c r="AB1195" s="3">
        <v>95509</v>
      </c>
      <c r="AC1195" s="3">
        <v>240710</v>
      </c>
      <c r="AD1195" s="2">
        <v>148.32214060000001</v>
      </c>
      <c r="AE1195" s="3">
        <v>13287223</v>
      </c>
      <c r="AF1195" s="3">
        <v>739176</v>
      </c>
      <c r="AG1195" s="3">
        <v>0</v>
      </c>
      <c r="AH1195" s="3">
        <v>768743</v>
      </c>
      <c r="AI1195" s="5">
        <v>1.04</v>
      </c>
      <c r="AJ1195" s="3">
        <v>72506868</v>
      </c>
      <c r="AK1195" s="3">
        <v>37940</v>
      </c>
      <c r="AL1195" s="3">
        <v>0</v>
      </c>
      <c r="AM1195" s="3">
        <v>0</v>
      </c>
      <c r="AN1195" s="3">
        <v>20500</v>
      </c>
      <c r="AO1195" s="3">
        <v>0</v>
      </c>
      <c r="AP1195" s="3">
        <v>0</v>
      </c>
      <c r="AQ1195" s="3">
        <v>5140</v>
      </c>
      <c r="AR1195" s="3">
        <v>5322</v>
      </c>
      <c r="AS1195" s="3">
        <v>753044</v>
      </c>
      <c r="AT1195" s="2">
        <v>137.10300000000001</v>
      </c>
      <c r="AU1195" s="2">
        <v>168.78299999999999</v>
      </c>
      <c r="AV1195" s="5" t="s">
        <v>1828</v>
      </c>
      <c r="AW1195" s="3">
        <v>0</v>
      </c>
      <c r="AX1195" s="3">
        <v>0</v>
      </c>
      <c r="AY1195" s="3">
        <v>0</v>
      </c>
      <c r="AZ1195" s="3">
        <v>0</v>
      </c>
      <c r="BA1195" s="3">
        <f t="shared" si="465"/>
        <v>7337</v>
      </c>
      <c r="BB1195" s="3">
        <f t="shared" si="451"/>
        <v>5140</v>
      </c>
      <c r="BC1195" s="3">
        <f t="shared" si="452"/>
        <v>5322</v>
      </c>
      <c r="BD1195" s="3">
        <f t="shared" si="453"/>
        <v>7337</v>
      </c>
      <c r="BE1195" s="3">
        <f t="shared" si="454"/>
        <v>753044.70519999997</v>
      </c>
      <c r="BF1195" s="3">
        <f t="shared" ref="BF1195:BF1196" si="476">BE1195-W1195-V1195-R1195-T1195</f>
        <v>716968.70519999997</v>
      </c>
      <c r="BG1195" s="2">
        <f t="shared" si="455"/>
        <v>137.10299136033234</v>
      </c>
      <c r="BH1195" s="6">
        <f t="shared" si="456"/>
        <v>1.5388033195499164E-2</v>
      </c>
      <c r="BI1195" s="3">
        <f t="shared" si="467"/>
        <v>272847.25310804724</v>
      </c>
      <c r="BJ1195" s="3">
        <f t="shared" si="457"/>
        <v>70470937.559210822</v>
      </c>
      <c r="BK1195" s="3">
        <f t="shared" ref="BK1195:BK1196" si="477">MAX(0,AJ1195-BJ1195)</f>
        <v>2035930.440789178</v>
      </c>
      <c r="BL1195" s="3">
        <f t="shared" ref="BL1195:BL1196" si="478">IFERROR(BK1195/AJ1195*AF1195,0)</f>
        <v>20755.425810156099</v>
      </c>
      <c r="BM1195" s="3">
        <f t="shared" si="458"/>
        <v>5240.0065604819665</v>
      </c>
      <c r="BN1195" s="3">
        <f t="shared" si="459"/>
        <v>0</v>
      </c>
      <c r="BO1195" s="3">
        <f t="shared" ref="BO1195:BO1196" si="479">IFERROR(AN1195*BL1195/AH1195+AO1195+AP1195,0)</f>
        <v>553.48306144992546</v>
      </c>
      <c r="BP1195" s="3">
        <f t="shared" si="471"/>
        <v>20755.425810156099</v>
      </c>
      <c r="BQ1195" s="3">
        <f t="shared" si="460"/>
        <v>43804405.739626184</v>
      </c>
      <c r="BR1195" s="3">
        <f t="shared" ref="BR1195:BR1196" si="480">MAX(0,AJ1195-BQ1195)</f>
        <v>28702462.260373816</v>
      </c>
      <c r="BS1195" s="3">
        <f t="shared" ref="BS1195:BS1196" si="481">IFERROR(BR1195/AJ1195*AG1195,0)</f>
        <v>0</v>
      </c>
      <c r="BT1195" s="3">
        <f t="shared" si="461"/>
        <v>0</v>
      </c>
      <c r="BU1195" s="3">
        <f t="shared" si="462"/>
        <v>0</v>
      </c>
      <c r="BV1195" s="3">
        <f t="shared" si="463"/>
        <v>0</v>
      </c>
      <c r="BW1195" s="3">
        <f t="shared" si="474"/>
        <v>0</v>
      </c>
      <c r="BX1195" s="3">
        <f t="shared" si="464"/>
        <v>20755.425810156099</v>
      </c>
      <c r="BY1195" s="3">
        <f t="shared" si="475"/>
        <v>27976.025199999916</v>
      </c>
    </row>
    <row r="1196" spans="1:77" x14ac:dyDescent="0.25">
      <c r="A1196">
        <v>170904</v>
      </c>
      <c r="B1196" t="s">
        <v>1240</v>
      </c>
      <c r="C1196" s="37">
        <v>42779.493055555555</v>
      </c>
      <c r="D1196" s="5" t="s">
        <v>75</v>
      </c>
      <c r="E1196" s="2">
        <v>6341.3739999999998</v>
      </c>
      <c r="F1196" s="2">
        <v>404.892</v>
      </c>
      <c r="G1196" s="2">
        <v>235</v>
      </c>
      <c r="H1196" s="2">
        <v>2.11</v>
      </c>
      <c r="I1196" s="2">
        <v>0</v>
      </c>
      <c r="J1196" s="2">
        <v>0</v>
      </c>
      <c r="K1196" s="2">
        <v>0</v>
      </c>
      <c r="L1196" s="2">
        <v>500</v>
      </c>
      <c r="M1196" s="2">
        <v>315</v>
      </c>
      <c r="N1196" s="2">
        <v>4671</v>
      </c>
      <c r="O1196" s="2">
        <v>1.7</v>
      </c>
      <c r="P1196" s="2">
        <v>1015</v>
      </c>
      <c r="Q1196" s="2">
        <v>0</v>
      </c>
      <c r="R1196" s="3">
        <v>550000</v>
      </c>
      <c r="S1196" s="3">
        <v>0</v>
      </c>
      <c r="T1196" s="3">
        <v>-30510</v>
      </c>
      <c r="U1196" s="3">
        <v>-1179</v>
      </c>
      <c r="V1196" s="3">
        <v>0</v>
      </c>
      <c r="W1196" s="3">
        <v>855773</v>
      </c>
      <c r="X1196" s="3">
        <v>562310</v>
      </c>
      <c r="Y1196" s="4">
        <v>0.98670000000000002</v>
      </c>
      <c r="Z1196" s="4">
        <v>1.1299999999999999</v>
      </c>
      <c r="AA1196" s="5" t="s">
        <v>75</v>
      </c>
      <c r="AB1196" s="3">
        <v>1470119</v>
      </c>
      <c r="AC1196" s="3">
        <v>9088602</v>
      </c>
      <c r="AD1196" s="2">
        <v>3678.2842522999999</v>
      </c>
      <c r="AE1196" s="3">
        <v>510883422</v>
      </c>
      <c r="AF1196" s="3">
        <v>27494578</v>
      </c>
      <c r="AG1196" s="3">
        <v>0</v>
      </c>
      <c r="AH1196" s="3">
        <v>28979792</v>
      </c>
      <c r="AI1196" s="5">
        <v>1.04</v>
      </c>
      <c r="AJ1196" s="3">
        <v>2715069900</v>
      </c>
      <c r="AK1196" s="3">
        <v>2602257</v>
      </c>
      <c r="AL1196" s="3">
        <v>0</v>
      </c>
      <c r="AM1196" s="3">
        <v>0</v>
      </c>
      <c r="AN1196" s="3">
        <v>0</v>
      </c>
      <c r="AO1196" s="3">
        <v>0</v>
      </c>
      <c r="AP1196" s="3">
        <v>0</v>
      </c>
      <c r="AQ1196" s="3">
        <v>5072</v>
      </c>
      <c r="AR1196" s="3">
        <v>5540</v>
      </c>
      <c r="AS1196" s="3">
        <v>49936633</v>
      </c>
      <c r="AT1196" s="2">
        <v>9170.5609999999997</v>
      </c>
      <c r="AV1196" s="5" t="s">
        <v>1578</v>
      </c>
      <c r="AX1196" s="3">
        <v>0</v>
      </c>
      <c r="AZ1196" s="3">
        <v>0</v>
      </c>
      <c r="BA1196" s="3">
        <f t="shared" si="465"/>
        <v>5540</v>
      </c>
      <c r="BB1196" s="3">
        <f t="shared" si="451"/>
        <v>5072</v>
      </c>
      <c r="BC1196" s="3">
        <f t="shared" si="452"/>
        <v>5540</v>
      </c>
      <c r="BD1196" s="3">
        <f t="shared" si="453"/>
        <v>5540</v>
      </c>
      <c r="BE1196" s="3">
        <f t="shared" si="454"/>
        <v>49936632.619999997</v>
      </c>
      <c r="BF1196" s="3">
        <f t="shared" si="476"/>
        <v>48561369.619999997</v>
      </c>
      <c r="BG1196" s="2">
        <f t="shared" si="455"/>
        <v>9169.9963558590225</v>
      </c>
      <c r="BH1196" s="6">
        <f t="shared" si="456"/>
        <v>1.4999999999999999E-2</v>
      </c>
      <c r="BI1196" s="3">
        <f t="shared" si="467"/>
        <v>23720731.233437713</v>
      </c>
      <c r="BJ1196" s="3">
        <f t="shared" si="457"/>
        <v>4713378126.9115372</v>
      </c>
      <c r="BK1196" s="3">
        <f t="shared" si="477"/>
        <v>0</v>
      </c>
      <c r="BL1196" s="3">
        <f t="shared" si="478"/>
        <v>0</v>
      </c>
      <c r="BM1196" s="3">
        <f t="shared" si="458"/>
        <v>0</v>
      </c>
      <c r="BN1196" s="3">
        <f t="shared" si="459"/>
        <v>0</v>
      </c>
      <c r="BO1196" s="3">
        <f t="shared" si="479"/>
        <v>0</v>
      </c>
      <c r="BP1196" s="3">
        <f t="shared" si="471"/>
        <v>0</v>
      </c>
      <c r="BQ1196" s="3">
        <f t="shared" si="460"/>
        <v>2929813835.6969576</v>
      </c>
      <c r="BR1196" s="3">
        <f t="shared" si="480"/>
        <v>0</v>
      </c>
      <c r="BS1196" s="3">
        <f t="shared" si="481"/>
        <v>0</v>
      </c>
      <c r="BT1196" s="3">
        <f t="shared" si="461"/>
        <v>0</v>
      </c>
      <c r="BU1196" s="3">
        <f t="shared" si="462"/>
        <v>0</v>
      </c>
      <c r="BV1196" s="3">
        <f t="shared" si="463"/>
        <v>0</v>
      </c>
      <c r="BW1196" s="3">
        <f t="shared" si="474"/>
        <v>0</v>
      </c>
      <c r="BX1196" s="3">
        <f t="shared" si="464"/>
        <v>0</v>
      </c>
      <c r="BY1196" s="3">
        <f t="shared" si="475"/>
        <v>23147037.916699998</v>
      </c>
    </row>
    <row r="1197" spans="1:77" x14ac:dyDescent="0.25">
      <c r="A1197">
        <v>234907</v>
      </c>
      <c r="B1197" t="s">
        <v>1241</v>
      </c>
      <c r="C1197" s="37">
        <v>42779.493055555555</v>
      </c>
      <c r="D1197" s="5" t="s">
        <v>75</v>
      </c>
      <c r="E1197" s="2">
        <v>1958.66</v>
      </c>
      <c r="F1197" s="2">
        <v>147.86600000000001</v>
      </c>
      <c r="G1197" s="2">
        <v>105</v>
      </c>
      <c r="H1197" s="2">
        <v>0.5</v>
      </c>
      <c r="I1197" s="2">
        <v>0</v>
      </c>
      <c r="J1197" s="2">
        <v>0</v>
      </c>
      <c r="K1197" s="2">
        <v>0</v>
      </c>
      <c r="L1197" s="2">
        <v>205.07499999999999</v>
      </c>
      <c r="M1197" s="2">
        <v>110.59099999999999</v>
      </c>
      <c r="N1197" s="2">
        <v>1644.8489999999999</v>
      </c>
      <c r="O1197" s="2">
        <v>0.5</v>
      </c>
      <c r="P1197" s="2">
        <v>143.99100000000001</v>
      </c>
      <c r="Q1197" s="2">
        <v>0</v>
      </c>
      <c r="R1197" s="3">
        <v>189888</v>
      </c>
      <c r="S1197" s="3">
        <v>0</v>
      </c>
      <c r="T1197" s="3">
        <v>-5743</v>
      </c>
      <c r="U1197" s="3">
        <v>-222</v>
      </c>
      <c r="V1197" s="3">
        <v>0</v>
      </c>
      <c r="W1197" s="3">
        <v>300657</v>
      </c>
      <c r="X1197" s="3">
        <v>81902</v>
      </c>
      <c r="Y1197" s="4">
        <v>1</v>
      </c>
      <c r="Z1197" s="4">
        <v>1.04</v>
      </c>
      <c r="AA1197" s="5" t="s">
        <v>75</v>
      </c>
      <c r="AB1197" s="3">
        <v>224367</v>
      </c>
      <c r="AC1197" s="3">
        <v>6264073</v>
      </c>
      <c r="AD1197" s="2">
        <v>2703.5323635</v>
      </c>
      <c r="AE1197" s="3">
        <v>196683871</v>
      </c>
      <c r="AF1197" s="3">
        <v>5490993</v>
      </c>
      <c r="AG1197" s="3">
        <v>423355</v>
      </c>
      <c r="AH1197" s="3">
        <v>6243808</v>
      </c>
      <c r="AI1197" s="5">
        <v>1.1371</v>
      </c>
      <c r="AJ1197" s="3">
        <v>511001435</v>
      </c>
      <c r="AK1197" s="3">
        <v>872944</v>
      </c>
      <c r="AL1197" s="3">
        <v>0</v>
      </c>
      <c r="AM1197" s="3">
        <v>0</v>
      </c>
      <c r="AN1197" s="3">
        <v>0</v>
      </c>
      <c r="AO1197" s="3">
        <v>0</v>
      </c>
      <c r="AP1197" s="3">
        <v>0</v>
      </c>
      <c r="AQ1197" s="3">
        <v>5140</v>
      </c>
      <c r="AR1197" s="3">
        <v>5286</v>
      </c>
      <c r="AS1197" s="3">
        <v>16744993</v>
      </c>
      <c r="AT1197" s="2">
        <v>3119.8159999999998</v>
      </c>
      <c r="AV1197" s="5" t="s">
        <v>1948</v>
      </c>
      <c r="BA1197" s="3">
        <f t="shared" si="465"/>
        <v>5688</v>
      </c>
      <c r="BB1197" s="3">
        <f t="shared" si="451"/>
        <v>5140</v>
      </c>
      <c r="BC1197" s="3">
        <f t="shared" si="452"/>
        <v>5286</v>
      </c>
      <c r="BD1197" s="3">
        <f t="shared" si="453"/>
        <v>5688</v>
      </c>
      <c r="BE1197" s="3">
        <f t="shared" si="454"/>
        <v>16744991.134160001</v>
      </c>
      <c r="BF1197" s="3">
        <f t="shared" ref="BF1197:BF1202" si="482">BE1197-W1197-V1197-R1197-T1197</f>
        <v>16260189.134160001</v>
      </c>
      <c r="BG1197" s="2">
        <f t="shared" si="455"/>
        <v>3119.7733222467127</v>
      </c>
      <c r="BH1197" s="6">
        <f t="shared" si="456"/>
        <v>1.4999999999999999E-2</v>
      </c>
      <c r="BI1197" s="3">
        <f t="shared" si="467"/>
        <v>6614468.5008781161</v>
      </c>
      <c r="BJ1197" s="3">
        <f t="shared" si="457"/>
        <v>1603563487.6348104</v>
      </c>
      <c r="BK1197" s="3">
        <f t="shared" ref="BK1197:BK1202" si="483">MAX(0,AJ1197-BJ1197)</f>
        <v>0</v>
      </c>
      <c r="BL1197" s="3">
        <f t="shared" ref="BL1197:BL1202" si="484">IFERROR(BK1197/AJ1197*AF1197,0)</f>
        <v>0</v>
      </c>
      <c r="BM1197" s="3">
        <f t="shared" si="458"/>
        <v>0</v>
      </c>
      <c r="BN1197" s="3">
        <f t="shared" si="459"/>
        <v>0</v>
      </c>
      <c r="BO1197" s="3">
        <f t="shared" ref="BO1197:BO1202" si="485">IFERROR(AN1197*BL1197/AH1197+AO1197+AP1197,0)</f>
        <v>0</v>
      </c>
      <c r="BP1197" s="3">
        <f t="shared" si="471"/>
        <v>0</v>
      </c>
      <c r="BQ1197" s="3">
        <f t="shared" si="460"/>
        <v>996767576.45782471</v>
      </c>
      <c r="BR1197" s="3">
        <f t="shared" ref="BR1197:BR1202" si="486">MAX(0,AJ1197-BQ1197)</f>
        <v>0</v>
      </c>
      <c r="BS1197" s="3">
        <f t="shared" ref="BS1197:BS1202" si="487">IFERROR(BR1197/AJ1197*AG1197,0)</f>
        <v>0</v>
      </c>
      <c r="BT1197" s="3">
        <f t="shared" si="461"/>
        <v>0</v>
      </c>
      <c r="BU1197" s="3">
        <f t="shared" si="462"/>
        <v>0</v>
      </c>
      <c r="BV1197" s="3">
        <f t="shared" si="463"/>
        <v>0</v>
      </c>
      <c r="BW1197" s="3">
        <f t="shared" si="474"/>
        <v>0</v>
      </c>
      <c r="BX1197" s="3">
        <f t="shared" si="464"/>
        <v>0</v>
      </c>
      <c r="BY1197" s="3">
        <f t="shared" si="475"/>
        <v>11634976.784160001</v>
      </c>
    </row>
    <row r="1198" spans="1:77" x14ac:dyDescent="0.25">
      <c r="A1198">
        <v>153907</v>
      </c>
      <c r="B1198" t="s">
        <v>1242</v>
      </c>
      <c r="C1198" s="37">
        <v>42776.52847222222</v>
      </c>
      <c r="D1198" s="5" t="s">
        <v>75</v>
      </c>
      <c r="E1198" s="2">
        <v>130</v>
      </c>
      <c r="F1198" s="2">
        <v>12.175000000000001</v>
      </c>
      <c r="G1198" s="2">
        <v>3</v>
      </c>
      <c r="H1198" s="2">
        <v>0</v>
      </c>
      <c r="I1198" s="2">
        <v>0</v>
      </c>
      <c r="J1198" s="2">
        <v>0</v>
      </c>
      <c r="K1198" s="2">
        <v>0</v>
      </c>
      <c r="L1198" s="2">
        <v>5</v>
      </c>
      <c r="M1198" s="2">
        <v>5.5</v>
      </c>
      <c r="N1198" s="2">
        <v>90</v>
      </c>
      <c r="O1198" s="2">
        <v>0.2</v>
      </c>
      <c r="P1198" s="2">
        <v>14</v>
      </c>
      <c r="Q1198" s="2">
        <v>0</v>
      </c>
      <c r="R1198" s="3">
        <v>9350</v>
      </c>
      <c r="S1198" s="3">
        <v>0</v>
      </c>
      <c r="T1198" s="3">
        <v>-506</v>
      </c>
      <c r="U1198" s="3">
        <v>-20</v>
      </c>
      <c r="V1198" s="3">
        <v>0</v>
      </c>
      <c r="W1198" s="3">
        <v>12514</v>
      </c>
      <c r="X1198" s="3">
        <v>10259</v>
      </c>
      <c r="Y1198" s="4">
        <v>1</v>
      </c>
      <c r="Z1198" s="4">
        <v>1.06</v>
      </c>
      <c r="AA1198" s="5" t="s">
        <v>75</v>
      </c>
      <c r="AB1198" s="3">
        <v>179074</v>
      </c>
      <c r="AC1198" s="3">
        <v>856486</v>
      </c>
      <c r="AD1198" s="2">
        <v>379.21491220000001</v>
      </c>
      <c r="AE1198" s="3">
        <v>39069033</v>
      </c>
      <c r="AF1198" s="3">
        <v>531315</v>
      </c>
      <c r="AG1198" s="3">
        <v>58444</v>
      </c>
      <c r="AH1198" s="3">
        <v>621638</v>
      </c>
      <c r="AI1198" s="5">
        <v>1.17</v>
      </c>
      <c r="AJ1198" s="3">
        <v>44956962</v>
      </c>
      <c r="AK1198" s="3">
        <v>40286</v>
      </c>
      <c r="AL1198" s="3">
        <v>0</v>
      </c>
      <c r="AM1198" s="3">
        <v>0</v>
      </c>
      <c r="AN1198" s="3">
        <v>0</v>
      </c>
      <c r="AO1198" s="3">
        <v>0</v>
      </c>
      <c r="AP1198" s="3">
        <v>0</v>
      </c>
      <c r="AQ1198" s="3">
        <v>5140</v>
      </c>
      <c r="AR1198" s="3">
        <v>5359</v>
      </c>
      <c r="AS1198" s="3">
        <v>1287373</v>
      </c>
      <c r="AT1198" s="2">
        <v>241.27699999999999</v>
      </c>
      <c r="AV1198" s="5" t="s">
        <v>1382</v>
      </c>
      <c r="BA1198" s="3">
        <f t="shared" si="465"/>
        <v>7328</v>
      </c>
      <c r="BB1198" s="3">
        <f t="shared" si="451"/>
        <v>5140</v>
      </c>
      <c r="BC1198" s="3">
        <f t="shared" si="452"/>
        <v>5359</v>
      </c>
      <c r="BD1198" s="3">
        <f t="shared" si="453"/>
        <v>7328</v>
      </c>
      <c r="BE1198" s="3">
        <f t="shared" si="454"/>
        <v>1287374.5760000001</v>
      </c>
      <c r="BF1198" s="3">
        <f t="shared" si="482"/>
        <v>1266016.5760000001</v>
      </c>
      <c r="BG1198" s="2">
        <f t="shared" si="455"/>
        <v>241.2739620432699</v>
      </c>
      <c r="BH1198" s="6">
        <f t="shared" si="456"/>
        <v>1.4999999999999999E-2</v>
      </c>
      <c r="BI1198" s="3">
        <f t="shared" si="467"/>
        <v>618584.88322558999</v>
      </c>
      <c r="BJ1198" s="3">
        <f t="shared" si="457"/>
        <v>124014816.49024074</v>
      </c>
      <c r="BK1198" s="3">
        <f t="shared" si="483"/>
        <v>0</v>
      </c>
      <c r="BL1198" s="3">
        <f t="shared" si="484"/>
        <v>0</v>
      </c>
      <c r="BM1198" s="3">
        <f t="shared" si="458"/>
        <v>0</v>
      </c>
      <c r="BN1198" s="3">
        <f t="shared" si="459"/>
        <v>0</v>
      </c>
      <c r="BO1198" s="3">
        <f t="shared" si="485"/>
        <v>0</v>
      </c>
      <c r="BP1198" s="3">
        <f t="shared" si="471"/>
        <v>0</v>
      </c>
      <c r="BQ1198" s="3">
        <f t="shared" si="460"/>
        <v>77087030.872824728</v>
      </c>
      <c r="BR1198" s="3">
        <f t="shared" si="486"/>
        <v>0</v>
      </c>
      <c r="BS1198" s="3">
        <f t="shared" si="487"/>
        <v>0</v>
      </c>
      <c r="BT1198" s="3">
        <f t="shared" si="461"/>
        <v>0</v>
      </c>
      <c r="BU1198" s="3">
        <f t="shared" si="462"/>
        <v>0</v>
      </c>
      <c r="BV1198" s="3">
        <f t="shared" si="463"/>
        <v>0</v>
      </c>
      <c r="BW1198" s="3">
        <f t="shared" si="474"/>
        <v>0</v>
      </c>
      <c r="BX1198" s="3">
        <f t="shared" si="464"/>
        <v>0</v>
      </c>
      <c r="BY1198" s="3">
        <f t="shared" si="475"/>
        <v>837804.95600000012</v>
      </c>
    </row>
    <row r="1199" spans="1:77" x14ac:dyDescent="0.25">
      <c r="A1199">
        <v>105905</v>
      </c>
      <c r="B1199" t="s">
        <v>1243</v>
      </c>
      <c r="C1199" s="37">
        <v>42779.493055555555</v>
      </c>
      <c r="D1199" s="5" t="s">
        <v>75</v>
      </c>
      <c r="E1199" s="2">
        <v>1869.12</v>
      </c>
      <c r="F1199" s="2">
        <v>161.953</v>
      </c>
      <c r="G1199" s="2">
        <v>20.186</v>
      </c>
      <c r="H1199" s="2">
        <v>0</v>
      </c>
      <c r="I1199" s="2">
        <v>0</v>
      </c>
      <c r="J1199" s="2">
        <v>0</v>
      </c>
      <c r="K1199" s="2">
        <v>0</v>
      </c>
      <c r="L1199" s="2">
        <v>104.72399999999899</v>
      </c>
      <c r="M1199" s="2">
        <v>101.29300000000001</v>
      </c>
      <c r="N1199" s="2">
        <v>749.56600000000003</v>
      </c>
      <c r="O1199" s="2">
        <v>0</v>
      </c>
      <c r="P1199" s="2">
        <v>134.23599999999999</v>
      </c>
      <c r="Q1199" s="2">
        <v>0</v>
      </c>
      <c r="R1199" s="3">
        <v>180947</v>
      </c>
      <c r="S1199" s="3">
        <v>0</v>
      </c>
      <c r="T1199" s="3">
        <v>0</v>
      </c>
      <c r="U1199" s="3">
        <v>0</v>
      </c>
      <c r="V1199" s="3">
        <v>0</v>
      </c>
      <c r="W1199" s="3">
        <v>147962</v>
      </c>
      <c r="X1199" s="3">
        <v>77562</v>
      </c>
      <c r="Y1199" s="4">
        <v>1</v>
      </c>
      <c r="Z1199" s="4">
        <v>1.06</v>
      </c>
      <c r="AA1199" s="5" t="s">
        <v>75</v>
      </c>
      <c r="AB1199" s="3">
        <v>1046947</v>
      </c>
      <c r="AC1199" s="3">
        <v>3488602</v>
      </c>
      <c r="AD1199" s="2">
        <v>1446.187543</v>
      </c>
      <c r="AE1199" s="3">
        <v>279022770</v>
      </c>
      <c r="AF1199" s="3">
        <v>16809990</v>
      </c>
      <c r="AG1199" s="3">
        <v>504300</v>
      </c>
      <c r="AH1199" s="3">
        <v>18322889</v>
      </c>
      <c r="AI1199" s="5">
        <v>1.0900000000000001</v>
      </c>
      <c r="AJ1199" s="3">
        <v>1677959707</v>
      </c>
      <c r="AK1199" s="3">
        <v>818300</v>
      </c>
      <c r="AL1199" s="3">
        <v>0</v>
      </c>
      <c r="AM1199" s="3">
        <v>0</v>
      </c>
      <c r="AN1199" s="3">
        <v>180000</v>
      </c>
      <c r="AO1199" s="3">
        <v>0</v>
      </c>
      <c r="AP1199" s="3">
        <v>0</v>
      </c>
      <c r="AQ1199" s="3">
        <v>5140</v>
      </c>
      <c r="AR1199" s="3">
        <v>5359</v>
      </c>
      <c r="AS1199" s="3">
        <v>14023618</v>
      </c>
      <c r="AT1199" s="2">
        <v>2609.9</v>
      </c>
      <c r="AU1199" s="2">
        <v>2740.3649999999998</v>
      </c>
      <c r="AV1199" s="5" t="s">
        <v>1604</v>
      </c>
      <c r="AW1199" s="3">
        <v>2683005</v>
      </c>
      <c r="AX1199" s="3">
        <v>233642</v>
      </c>
      <c r="AY1199" s="3">
        <v>41932</v>
      </c>
      <c r="AZ1199" s="3">
        <v>9836</v>
      </c>
      <c r="BA1199" s="3">
        <f t="shared" si="465"/>
        <v>5778</v>
      </c>
      <c r="BB1199" s="3">
        <f t="shared" si="451"/>
        <v>5140</v>
      </c>
      <c r="BC1199" s="3">
        <f t="shared" si="452"/>
        <v>5359</v>
      </c>
      <c r="BD1199" s="3">
        <f t="shared" si="453"/>
        <v>5778</v>
      </c>
      <c r="BE1199" s="3">
        <f t="shared" si="454"/>
        <v>14023618.13487999</v>
      </c>
      <c r="BF1199" s="3">
        <f t="shared" si="482"/>
        <v>13694709.13487999</v>
      </c>
      <c r="BG1199" s="2">
        <f t="shared" si="455"/>
        <v>2609.9000555287012</v>
      </c>
      <c r="BH1199" s="6">
        <f t="shared" si="456"/>
        <v>1.4999999999999999E-2</v>
      </c>
      <c r="BI1199" s="3">
        <f t="shared" si="467"/>
        <v>7366896.756983229</v>
      </c>
      <c r="BJ1199" s="3">
        <f t="shared" si="457"/>
        <v>1341488628.5417523</v>
      </c>
      <c r="BK1199" s="3">
        <f t="shared" si="483"/>
        <v>336471078.45824766</v>
      </c>
      <c r="BL1199" s="3">
        <f t="shared" si="484"/>
        <v>3370805.294416023</v>
      </c>
      <c r="BM1199" s="3">
        <f t="shared" si="458"/>
        <v>5149.3100960379616</v>
      </c>
      <c r="BN1199" s="3">
        <f t="shared" si="459"/>
        <v>41932</v>
      </c>
      <c r="BO1199" s="3">
        <f t="shared" si="485"/>
        <v>33114.044024110182</v>
      </c>
      <c r="BP1199" s="3">
        <f t="shared" si="471"/>
        <v>3328873.294416023</v>
      </c>
      <c r="BQ1199" s="3">
        <f t="shared" si="460"/>
        <v>833863067.74142003</v>
      </c>
      <c r="BR1199" s="3">
        <f t="shared" si="486"/>
        <v>844096639.25857997</v>
      </c>
      <c r="BS1199" s="3">
        <f t="shared" si="487"/>
        <v>253687.81705680248</v>
      </c>
      <c r="BT1199" s="3">
        <f t="shared" si="461"/>
        <v>96.023670489722903</v>
      </c>
      <c r="BU1199" s="3">
        <f t="shared" si="462"/>
        <v>9836</v>
      </c>
      <c r="BV1199" s="3">
        <f t="shared" si="463"/>
        <v>2492.1728811556109</v>
      </c>
      <c r="BW1199" s="3">
        <f t="shared" si="474"/>
        <v>241359.64417564686</v>
      </c>
      <c r="BX1199" s="3">
        <f t="shared" si="464"/>
        <v>3570232.9385916698</v>
      </c>
      <c r="BY1199" s="3">
        <f t="shared" si="475"/>
        <v>0</v>
      </c>
    </row>
    <row r="1200" spans="1:77" x14ac:dyDescent="0.25">
      <c r="A1200">
        <v>5904</v>
      </c>
      <c r="B1200" t="s">
        <v>1244</v>
      </c>
      <c r="C1200" s="37">
        <v>42779.493055555555</v>
      </c>
      <c r="D1200" s="5" t="s">
        <v>75</v>
      </c>
      <c r="E1200" s="2">
        <v>366.28500000000003</v>
      </c>
      <c r="F1200" s="2">
        <v>38.762</v>
      </c>
      <c r="G1200" s="2">
        <v>2.1789999999999998</v>
      </c>
      <c r="H1200" s="2">
        <v>0</v>
      </c>
      <c r="I1200" s="2">
        <v>0</v>
      </c>
      <c r="J1200" s="2">
        <v>0</v>
      </c>
      <c r="K1200" s="2">
        <v>0</v>
      </c>
      <c r="L1200" s="2">
        <v>48.126999999999903</v>
      </c>
      <c r="M1200" s="2">
        <v>21.356999999999999</v>
      </c>
      <c r="N1200" s="2">
        <v>222.93</v>
      </c>
      <c r="O1200" s="2">
        <v>0.107</v>
      </c>
      <c r="P1200" s="2">
        <v>34.692</v>
      </c>
      <c r="Q1200" s="2">
        <v>0</v>
      </c>
      <c r="R1200" s="3">
        <v>42230</v>
      </c>
      <c r="S1200" s="3">
        <v>0</v>
      </c>
      <c r="T1200" s="3">
        <v>-1015</v>
      </c>
      <c r="U1200" s="3">
        <v>-40</v>
      </c>
      <c r="V1200" s="3">
        <v>0</v>
      </c>
      <c r="W1200" s="3">
        <v>44442</v>
      </c>
      <c r="X1200" s="3">
        <v>24326</v>
      </c>
      <c r="Y1200" s="4">
        <v>1</v>
      </c>
      <c r="Z1200" s="4">
        <v>1.06</v>
      </c>
      <c r="AA1200" s="5" t="s">
        <v>75</v>
      </c>
      <c r="AB1200" s="3">
        <v>100995</v>
      </c>
      <c r="AC1200" s="3">
        <v>1069636</v>
      </c>
      <c r="AD1200" s="2">
        <v>360.55032499999999</v>
      </c>
      <c r="AE1200" s="3">
        <v>28164036</v>
      </c>
      <c r="AF1200" s="3">
        <v>925446</v>
      </c>
      <c r="AG1200" s="3">
        <v>101799</v>
      </c>
      <c r="AH1200" s="3">
        <v>1082772</v>
      </c>
      <c r="AI1200" s="5">
        <v>1.17</v>
      </c>
      <c r="AJ1200" s="3">
        <v>90322317</v>
      </c>
      <c r="AK1200" s="3">
        <v>164229</v>
      </c>
      <c r="AL1200" s="3">
        <v>0</v>
      </c>
      <c r="AM1200" s="3">
        <v>0</v>
      </c>
      <c r="AN1200" s="3">
        <v>0</v>
      </c>
      <c r="AO1200" s="3">
        <v>0</v>
      </c>
      <c r="AP1200" s="3">
        <v>0</v>
      </c>
      <c r="AQ1200" s="3">
        <v>5140</v>
      </c>
      <c r="AR1200" s="3">
        <v>5359</v>
      </c>
      <c r="AS1200" s="3">
        <v>3754934</v>
      </c>
      <c r="AT1200" s="2">
        <v>699.28800000000001</v>
      </c>
      <c r="AV1200" s="5" t="s">
        <v>1284</v>
      </c>
      <c r="BA1200" s="3">
        <f t="shared" si="465"/>
        <v>7012</v>
      </c>
      <c r="BB1200" s="3">
        <f t="shared" si="451"/>
        <v>5140</v>
      </c>
      <c r="BC1200" s="3">
        <f t="shared" si="452"/>
        <v>5359</v>
      </c>
      <c r="BD1200" s="3">
        <f t="shared" si="453"/>
        <v>7012</v>
      </c>
      <c r="BE1200" s="3">
        <f t="shared" si="454"/>
        <v>3754935.3151199999</v>
      </c>
      <c r="BF1200" s="3">
        <f t="shared" si="482"/>
        <v>3669278.3151199999</v>
      </c>
      <c r="BG1200" s="2">
        <f t="shared" si="455"/>
        <v>699.28098392327536</v>
      </c>
      <c r="BH1200" s="6">
        <f t="shared" si="456"/>
        <v>1.4999999999999999E-2</v>
      </c>
      <c r="BI1200" s="3">
        <f t="shared" si="467"/>
        <v>2106189.1378593622</v>
      </c>
      <c r="BJ1200" s="3">
        <f t="shared" si="457"/>
        <v>359430425.73656356</v>
      </c>
      <c r="BK1200" s="3">
        <f t="shared" si="483"/>
        <v>0</v>
      </c>
      <c r="BL1200" s="3">
        <f t="shared" si="484"/>
        <v>0</v>
      </c>
      <c r="BM1200" s="3">
        <f t="shared" si="458"/>
        <v>0</v>
      </c>
      <c r="BN1200" s="3">
        <f t="shared" si="459"/>
        <v>0</v>
      </c>
      <c r="BO1200" s="3">
        <f t="shared" si="485"/>
        <v>0</v>
      </c>
      <c r="BP1200" s="3">
        <f t="shared" si="471"/>
        <v>0</v>
      </c>
      <c r="BQ1200" s="3">
        <f t="shared" si="460"/>
        <v>223420274.36348647</v>
      </c>
      <c r="BR1200" s="3">
        <f t="shared" si="486"/>
        <v>0</v>
      </c>
      <c r="BS1200" s="3">
        <f t="shared" si="487"/>
        <v>0</v>
      </c>
      <c r="BT1200" s="3">
        <f t="shared" si="461"/>
        <v>0</v>
      </c>
      <c r="BU1200" s="3">
        <f t="shared" si="462"/>
        <v>0</v>
      </c>
      <c r="BV1200" s="3">
        <f t="shared" si="463"/>
        <v>0</v>
      </c>
      <c r="BW1200" s="3">
        <f t="shared" si="474"/>
        <v>0</v>
      </c>
      <c r="BX1200" s="3">
        <f t="shared" si="464"/>
        <v>0</v>
      </c>
      <c r="BY1200" s="3">
        <f t="shared" si="475"/>
        <v>2851712.14512</v>
      </c>
    </row>
    <row r="1201" spans="1:77" x14ac:dyDescent="0.25">
      <c r="A1201">
        <v>225905</v>
      </c>
      <c r="B1201" t="s">
        <v>1245</v>
      </c>
      <c r="C1201" s="37">
        <v>42776.52847222222</v>
      </c>
      <c r="D1201" s="5" t="s">
        <v>75</v>
      </c>
      <c r="E1201" s="2">
        <v>135.54900000000001</v>
      </c>
      <c r="F1201" s="2">
        <v>7.6550000000000002</v>
      </c>
      <c r="G1201" s="2">
        <v>3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4</v>
      </c>
      <c r="N1201" s="2">
        <v>124</v>
      </c>
      <c r="O1201" s="2">
        <v>0</v>
      </c>
      <c r="P1201" s="2">
        <v>73</v>
      </c>
      <c r="Q1201" s="2">
        <v>0</v>
      </c>
      <c r="R1201" s="3">
        <v>0</v>
      </c>
      <c r="S1201" s="3">
        <v>0</v>
      </c>
      <c r="T1201" s="3">
        <v>-607</v>
      </c>
      <c r="U1201" s="3">
        <v>-24</v>
      </c>
      <c r="V1201" s="3">
        <v>0</v>
      </c>
      <c r="W1201" s="3">
        <v>13139</v>
      </c>
      <c r="X1201" s="3">
        <v>53071</v>
      </c>
      <c r="Y1201" s="4">
        <v>1</v>
      </c>
      <c r="Z1201" s="4">
        <v>1.05</v>
      </c>
      <c r="AA1201" s="5" t="s">
        <v>75</v>
      </c>
      <c r="AB1201" s="3">
        <v>123832</v>
      </c>
      <c r="AC1201" s="3">
        <v>390724</v>
      </c>
      <c r="AD1201" s="2">
        <v>183.6927115</v>
      </c>
      <c r="AE1201" s="3">
        <v>79978250</v>
      </c>
      <c r="AF1201" s="3">
        <v>567193</v>
      </c>
      <c r="AG1201" s="3">
        <v>0</v>
      </c>
      <c r="AH1201" s="3">
        <v>589881</v>
      </c>
      <c r="AI1201" s="5">
        <v>1.04</v>
      </c>
      <c r="AJ1201" s="3">
        <v>53974163</v>
      </c>
      <c r="AK1201" s="3">
        <v>54754</v>
      </c>
      <c r="AL1201" s="3">
        <v>0</v>
      </c>
      <c r="AM1201" s="3">
        <v>0</v>
      </c>
      <c r="AN1201" s="3">
        <v>0</v>
      </c>
      <c r="AO1201" s="3">
        <v>0</v>
      </c>
      <c r="AP1201" s="3">
        <v>0</v>
      </c>
      <c r="AQ1201" s="3">
        <v>5140</v>
      </c>
      <c r="AR1201" s="3">
        <v>5322</v>
      </c>
      <c r="AS1201" s="3">
        <v>1314449</v>
      </c>
      <c r="AT1201" s="2">
        <v>248.965</v>
      </c>
      <c r="AV1201" s="5" t="s">
        <v>1521</v>
      </c>
      <c r="AX1201" s="3">
        <v>0</v>
      </c>
      <c r="AZ1201" s="3">
        <v>0</v>
      </c>
      <c r="BA1201" s="3">
        <f t="shared" si="465"/>
        <v>7270</v>
      </c>
      <c r="BB1201" s="3">
        <f t="shared" si="451"/>
        <v>5140</v>
      </c>
      <c r="BC1201" s="3">
        <f t="shared" si="452"/>
        <v>5322</v>
      </c>
      <c r="BD1201" s="3">
        <f t="shared" si="453"/>
        <v>7270</v>
      </c>
      <c r="BE1201" s="3">
        <f t="shared" si="454"/>
        <v>1314448.6800000002</v>
      </c>
      <c r="BF1201" s="3">
        <f t="shared" si="482"/>
        <v>1301916.6800000002</v>
      </c>
      <c r="BG1201" s="2">
        <f t="shared" si="455"/>
        <v>248.96019873018102</v>
      </c>
      <c r="BH1201" s="6">
        <f t="shared" si="456"/>
        <v>1.4999999999999999E-2</v>
      </c>
      <c r="BI1201" s="3">
        <f t="shared" si="467"/>
        <v>642627.85566391959</v>
      </c>
      <c r="BJ1201" s="3">
        <f t="shared" si="457"/>
        <v>127965542.14731304</v>
      </c>
      <c r="BK1201" s="3">
        <f t="shared" si="483"/>
        <v>0</v>
      </c>
      <c r="BL1201" s="3">
        <f t="shared" si="484"/>
        <v>0</v>
      </c>
      <c r="BM1201" s="3">
        <f t="shared" si="458"/>
        <v>0</v>
      </c>
      <c r="BN1201" s="3">
        <f t="shared" si="459"/>
        <v>0</v>
      </c>
      <c r="BO1201" s="3">
        <f t="shared" si="485"/>
        <v>0</v>
      </c>
      <c r="BP1201" s="3">
        <f t="shared" si="471"/>
        <v>0</v>
      </c>
      <c r="BQ1201" s="3">
        <f t="shared" si="460"/>
        <v>79542783.49429284</v>
      </c>
      <c r="BR1201" s="3">
        <f t="shared" si="486"/>
        <v>0</v>
      </c>
      <c r="BS1201" s="3">
        <f t="shared" si="487"/>
        <v>0</v>
      </c>
      <c r="BT1201" s="3">
        <f t="shared" si="461"/>
        <v>0</v>
      </c>
      <c r="BU1201" s="3">
        <f t="shared" si="462"/>
        <v>0</v>
      </c>
      <c r="BV1201" s="3">
        <f t="shared" si="463"/>
        <v>0</v>
      </c>
      <c r="BW1201" s="3">
        <f t="shared" si="474"/>
        <v>0</v>
      </c>
      <c r="BX1201" s="3">
        <f t="shared" si="464"/>
        <v>0</v>
      </c>
      <c r="BY1201" s="3">
        <f t="shared" si="475"/>
        <v>774707.05000000016</v>
      </c>
    </row>
    <row r="1202" spans="1:77" x14ac:dyDescent="0.25">
      <c r="A1202">
        <v>57828</v>
      </c>
      <c r="B1202" t="s">
        <v>1246</v>
      </c>
      <c r="C1202" s="37">
        <v>42776.52847222222</v>
      </c>
      <c r="D1202" s="5" t="s">
        <v>76</v>
      </c>
      <c r="E1202" s="2">
        <v>821.34500000000003</v>
      </c>
      <c r="F1202" s="2">
        <v>48.427999999999997</v>
      </c>
      <c r="G1202" s="2">
        <v>82.305000000000007</v>
      </c>
      <c r="H1202" s="2">
        <v>0</v>
      </c>
      <c r="I1202" s="2">
        <v>0</v>
      </c>
      <c r="J1202" s="2">
        <v>0</v>
      </c>
      <c r="K1202" s="2">
        <v>0</v>
      </c>
      <c r="L1202" s="2">
        <v>112.467</v>
      </c>
      <c r="M1202" s="2">
        <v>0</v>
      </c>
      <c r="N1202" s="2">
        <v>982</v>
      </c>
      <c r="O1202" s="2">
        <v>5.2779999999999996</v>
      </c>
      <c r="P1202" s="2">
        <v>83.127999999999901</v>
      </c>
      <c r="Q1202" s="2">
        <v>0</v>
      </c>
      <c r="R1202" s="3">
        <v>261150</v>
      </c>
      <c r="S1202" s="3">
        <v>0</v>
      </c>
      <c r="T1202" s="3">
        <v>0</v>
      </c>
      <c r="U1202" s="3">
        <v>0</v>
      </c>
      <c r="V1202" s="3">
        <v>0</v>
      </c>
      <c r="W1202" s="3">
        <v>46107</v>
      </c>
      <c r="X1202" s="3">
        <v>53742</v>
      </c>
      <c r="Y1202" s="4">
        <v>0</v>
      </c>
      <c r="Z1202" s="4">
        <v>1</v>
      </c>
      <c r="AA1202" s="5" t="s">
        <v>75</v>
      </c>
      <c r="AB1202" s="3">
        <v>0</v>
      </c>
      <c r="AC1202" s="3">
        <v>0</v>
      </c>
      <c r="AD1202" s="2">
        <v>0</v>
      </c>
      <c r="AE1202" s="3">
        <v>0</v>
      </c>
      <c r="AF1202" s="3">
        <v>0</v>
      </c>
      <c r="AG1202" s="3">
        <v>0</v>
      </c>
      <c r="AH1202" s="3">
        <v>0</v>
      </c>
      <c r="AI1202" s="5">
        <v>0</v>
      </c>
      <c r="AJ1202" s="3">
        <v>0</v>
      </c>
      <c r="AK1202" s="3">
        <v>391383</v>
      </c>
      <c r="AL1202" s="3">
        <v>0</v>
      </c>
      <c r="AM1202" s="3">
        <v>0</v>
      </c>
      <c r="AN1202" s="3">
        <v>0</v>
      </c>
      <c r="AO1202" s="3">
        <v>0</v>
      </c>
      <c r="AP1202" s="3">
        <v>0</v>
      </c>
      <c r="AQ1202" s="3">
        <v>5050</v>
      </c>
      <c r="AR1202" s="3">
        <v>5334</v>
      </c>
      <c r="AS1202" s="3">
        <v>8902938</v>
      </c>
      <c r="AT1202" s="2">
        <v>1656.8489999999999</v>
      </c>
      <c r="AV1202" s="5" t="s">
        <v>2031</v>
      </c>
      <c r="AX1202" s="3">
        <v>0</v>
      </c>
      <c r="AZ1202" s="3">
        <v>0</v>
      </c>
      <c r="BA1202" s="3">
        <f t="shared" si="465"/>
        <v>6465</v>
      </c>
      <c r="BB1202" s="3">
        <f t="shared" si="451"/>
        <v>5050</v>
      </c>
      <c r="BC1202" s="3">
        <f t="shared" si="452"/>
        <v>5335</v>
      </c>
      <c r="BD1202" s="3">
        <f t="shared" si="453"/>
        <v>6465</v>
      </c>
      <c r="BE1202" s="3">
        <f t="shared" si="454"/>
        <v>8902938.2344500013</v>
      </c>
      <c r="BF1202" s="3">
        <f t="shared" si="482"/>
        <v>8595681.2344500013</v>
      </c>
      <c r="BG1202" s="2">
        <f t="shared" si="455"/>
        <v>1656.650915767596</v>
      </c>
      <c r="BH1202" s="6">
        <f t="shared" si="456"/>
        <v>1.4999999999999999E-2</v>
      </c>
      <c r="BI1202" s="3">
        <f t="shared" si="467"/>
        <v>0</v>
      </c>
      <c r="BJ1202" s="3">
        <f t="shared" si="457"/>
        <v>851518570.70454431</v>
      </c>
      <c r="BK1202" s="3">
        <f t="shared" si="483"/>
        <v>0</v>
      </c>
      <c r="BL1202" s="3">
        <f t="shared" si="484"/>
        <v>0</v>
      </c>
      <c r="BM1202" s="3">
        <f t="shared" si="458"/>
        <v>0</v>
      </c>
      <c r="BN1202" s="3">
        <f t="shared" si="459"/>
        <v>0</v>
      </c>
      <c r="BO1202" s="3">
        <f t="shared" si="485"/>
        <v>0</v>
      </c>
      <c r="BP1202" s="3">
        <f t="shared" si="471"/>
        <v>0</v>
      </c>
      <c r="BQ1202" s="3">
        <f t="shared" si="460"/>
        <v>529299967.58774692</v>
      </c>
      <c r="BR1202" s="3">
        <f t="shared" si="486"/>
        <v>0</v>
      </c>
      <c r="BS1202" s="3">
        <f t="shared" si="487"/>
        <v>0</v>
      </c>
      <c r="BT1202" s="3">
        <f t="shared" si="461"/>
        <v>0</v>
      </c>
      <c r="BU1202" s="3">
        <f t="shared" si="462"/>
        <v>0</v>
      </c>
      <c r="BV1202" s="3">
        <f t="shared" si="463"/>
        <v>0</v>
      </c>
      <c r="BW1202" s="3">
        <f t="shared" si="474"/>
        <v>0</v>
      </c>
      <c r="BX1202" s="3">
        <f t="shared" si="464"/>
        <v>0</v>
      </c>
      <c r="BY1202" s="3">
        <f t="shared" si="475"/>
        <v>8902938.2344500013</v>
      </c>
    </row>
    <row r="1203" spans="1:77" x14ac:dyDescent="0.25">
      <c r="A1203">
        <v>248902</v>
      </c>
      <c r="B1203" t="s">
        <v>1247</v>
      </c>
      <c r="C1203" s="37">
        <v>42779.493055555555</v>
      </c>
      <c r="D1203" s="5" t="s">
        <v>75</v>
      </c>
      <c r="E1203" s="2">
        <v>377.17899999999997</v>
      </c>
      <c r="F1203" s="2">
        <v>10.890999999999901</v>
      </c>
      <c r="G1203" s="2">
        <v>14.211</v>
      </c>
      <c r="H1203" s="2">
        <v>0</v>
      </c>
      <c r="I1203" s="2">
        <v>0</v>
      </c>
      <c r="J1203" s="2">
        <v>0</v>
      </c>
      <c r="K1203" s="2">
        <v>0</v>
      </c>
      <c r="L1203" s="2">
        <v>20.917000000000002</v>
      </c>
      <c r="M1203" s="2">
        <v>20.062999999999999</v>
      </c>
      <c r="N1203" s="2">
        <v>153.583</v>
      </c>
      <c r="O1203" s="2">
        <v>0</v>
      </c>
      <c r="P1203" s="2">
        <v>13.515999999999901</v>
      </c>
      <c r="Q1203" s="2">
        <v>0</v>
      </c>
      <c r="R1203" s="3">
        <v>29448</v>
      </c>
      <c r="S1203" s="3">
        <v>0</v>
      </c>
      <c r="T1203" s="3">
        <v>0</v>
      </c>
      <c r="U1203" s="3">
        <v>0</v>
      </c>
      <c r="V1203" s="3">
        <v>2195</v>
      </c>
      <c r="W1203" s="3">
        <v>26350</v>
      </c>
      <c r="X1203" s="3">
        <v>11080</v>
      </c>
      <c r="Y1203" s="4">
        <v>1</v>
      </c>
      <c r="Z1203" s="4">
        <v>1.1000000000000001</v>
      </c>
      <c r="AA1203" s="5" t="s">
        <v>76</v>
      </c>
      <c r="AB1203" s="3">
        <v>2260386</v>
      </c>
      <c r="AC1203" s="3">
        <v>1543119</v>
      </c>
      <c r="AD1203" s="2">
        <v>582.94965960000002</v>
      </c>
      <c r="AE1203" s="3">
        <v>445727302</v>
      </c>
      <c r="AF1203" s="3">
        <v>16291340</v>
      </c>
      <c r="AG1203" s="3">
        <v>0</v>
      </c>
      <c r="AH1203" s="3">
        <v>16942994</v>
      </c>
      <c r="AI1203" s="5">
        <v>1.04</v>
      </c>
      <c r="AJ1203" s="3">
        <v>1527336888</v>
      </c>
      <c r="AK1203" s="3">
        <v>153311</v>
      </c>
      <c r="AL1203" s="3">
        <v>0</v>
      </c>
      <c r="AM1203" s="3">
        <v>0</v>
      </c>
      <c r="AN1203" s="3">
        <v>383842</v>
      </c>
      <c r="AO1203" s="3">
        <v>0</v>
      </c>
      <c r="AP1203" s="3">
        <v>0</v>
      </c>
      <c r="AQ1203" s="3">
        <v>5140</v>
      </c>
      <c r="AR1203" s="3">
        <v>5505</v>
      </c>
      <c r="AS1203" s="3">
        <v>3881669</v>
      </c>
      <c r="AT1203" s="2">
        <v>719.24400000000003</v>
      </c>
      <c r="AU1203" s="2">
        <v>704.279</v>
      </c>
      <c r="AV1203" s="5" t="s">
        <v>1910</v>
      </c>
      <c r="AW1203" s="3">
        <v>10538216</v>
      </c>
      <c r="AX1203" s="3">
        <v>0</v>
      </c>
      <c r="AY1203" s="3">
        <v>110307</v>
      </c>
      <c r="AZ1203" s="3">
        <v>0</v>
      </c>
      <c r="BA1203" s="3">
        <f t="shared" ref="BA1203:BA1223" si="488">RIGHT(AV1203,6)*1</f>
        <v>8198</v>
      </c>
      <c r="BB1203" s="3">
        <f t="shared" ref="BB1203:BB1223" si="489">IF(D1203="Y",EWLev1/100*AQ1203/5140,ROUND(EWLev1*MIN(1, IF(Y1203&lt;0.1,1,Y1203))/100,0))</f>
        <v>5140</v>
      </c>
      <c r="BC1203" s="3">
        <f t="shared" ref="BC1203:BC1223" si="490">ROUND((IF(D1203="Y",EWLev1/100*AQ1203/5140,EWLev1*MIN(1, IF(Y1203&lt;0.1,1,Y1203))/100))*(1+(IF(D1203="Y",CharterSchoolAdjCEI,Z1203)-1)*0.71),0)</f>
        <v>5505</v>
      </c>
      <c r="BD1203" s="3">
        <f t="shared" ref="BD1203:BD1223" si="491">ROUND(IF(D1203="Y",EWLev1/100*BA1203/5140,BC1203*MAX(1,1 + IF(E1203&lt;SmallDistrictADACap,(SmallDistrictADACap-E1203)*IF(AA1203="Y",SparseSmallDistrictMult,SmallDistrictMult),0),1+IF(E1203&lt;MedDistrictADACap,(MedDistrictADACap-E1203)*MedDistrictMult,0))),0)</f>
        <v>8198</v>
      </c>
      <c r="BE1203" s="3">
        <f t="shared" ref="BE1203:BE1223" si="492">BD1203*(E1203*RegularProgramTIAAWeight+F1203*RegularSpEdTIAAWeight+G1203*MainstreamSpEdTIAAWeight+H1203*ResCareSpEdTIAAWeight+I1203*StateSchoolsSpEdTIAAWeight+J1203*NonPublicContractSpEdTIAAWeight+K1203*ExtYearSpEdTIAAWeight+L1203*RegCTETIAAWeight+M1203*GTTIAAWeight+N1203*StateCompEdTIAAWeight+O1203*PregnantTIAAWeight+P1203*BilingualTIAAWeight+Q1203*PegTIAAWeight)+SUM(R1203:W1203)+IF(P1203=0,X1203*EWLev1/514000,0)</f>
        <v>3881669.8103799988</v>
      </c>
      <c r="BF1203" s="3">
        <f t="shared" ref="BF1203:BF1223" si="493">BE1203-W1203-V1203-R1203-T1203</f>
        <v>3823676.8103799988</v>
      </c>
      <c r="BG1203" s="2">
        <f t="shared" ref="BG1203:BG1223" si="494">IF(UseCoRWADA,AU1203,BF1203/BB1203*(BC1203+BB1203)/(2*BC1203))</f>
        <v>719.24426055010281</v>
      </c>
      <c r="BH1203" s="6">
        <f t="shared" ref="BH1203:BH1223" si="495">MAX(HHTaxRateFloor,IFERROR(AB1203/AE1203,0)+HHCEDRate)</f>
        <v>1.4999999999999999E-2</v>
      </c>
      <c r="BI1203" s="3">
        <f t="shared" ref="BI1203:BI1223" si="496">IFERROR((AB1203+AC1203)*BG1203/AD1203-AK1203,0)</f>
        <v>4539459.8013428245</v>
      </c>
      <c r="BJ1203" s="3">
        <f t="shared" ref="BJ1203:BJ1223" si="497">IFERROR(BG1203*MAX(EWLev1, BI1203/BH1203/BG1203*((EWLev1/HHEWL-1)*AI1203/HHMOTaxRate+1)),0)</f>
        <v>527441995.9655472</v>
      </c>
      <c r="BK1203" s="3">
        <f t="shared" ref="BK1203:BK1223" si="498">MAX(0,AJ1203-BJ1203)</f>
        <v>999894892.0344528</v>
      </c>
      <c r="BL1203" s="3">
        <f t="shared" ref="BL1203:BL1223" si="499">IFERROR(BK1203/AJ1203*AF1203,0)</f>
        <v>10665379.575639872</v>
      </c>
      <c r="BM1203" s="3">
        <f t="shared" ref="BM1203:BM1223" si="500">IF(BL1203=0,0,MAX(CostPerWADAFloorLev1,BL1203/(BK1203/(BJ1203/BG1203))))</f>
        <v>7822.0442385695233</v>
      </c>
      <c r="BN1203" s="3">
        <f t="shared" ref="BN1203:BN1223" si="501">IFERROR(MIN(BL1203*EarlyAgreementCreditPct,BK1203/(BJ1203/BG1203)*EarlyAgreementCreditPerWADA,AY1203),0)</f>
        <v>109080.22762694403</v>
      </c>
      <c r="BO1203" s="3">
        <f t="shared" ref="BO1203:BO1223" si="502">IFERROR(AN1203*BL1203/AH1203+AO1203+AP1203,0)</f>
        <v>241623.21175777787</v>
      </c>
      <c r="BP1203" s="3">
        <f t="shared" si="471"/>
        <v>10554104.348012928</v>
      </c>
      <c r="BQ1203" s="3">
        <f t="shared" ref="BQ1203:BQ1223" si="503">IFERROR(BG1203*MAX(EWLev3, BI1203/BH1203/BG1203*((EWLev3/HHEWL-1)*AI1203/HHMOTaxRate+1)),0)</f>
        <v>340579576.62984788</v>
      </c>
      <c r="BR1203" s="3">
        <f t="shared" ref="BR1203:BR1223" si="504">MAX(0,AJ1203-BQ1203)</f>
        <v>1186757311.370152</v>
      </c>
      <c r="BS1203" s="3">
        <f t="shared" ref="BS1203:BS1223" si="505">IFERROR(BR1203/AJ1203*AG1203,0)</f>
        <v>0</v>
      </c>
      <c r="BT1203" s="3">
        <f t="shared" ref="BT1203:BT1223" si="506">IF(BS1203=0,0,MAX(CostPerWADAFloorLev3,BS1203/(BR1203/(BQ1203/BG1203))))</f>
        <v>0</v>
      </c>
      <c r="BU1203" s="3">
        <f t="shared" ref="BU1203:BU1223" si="507">IFERROR(MIN(BR1203/(BQ1203/BG1203)*BT1203*EarlyAgreementCreditPct,BR1203/(BQ1203/BG1203)*EarlyAgreementCreditPerWADA,AZ1203),0)</f>
        <v>0</v>
      </c>
      <c r="BV1203" s="3">
        <f t="shared" ref="BV1203:BV1223" si="508">IFERROR(AN1203*BS1203/AH1203+AO1203+AP1203,0)</f>
        <v>0</v>
      </c>
      <c r="BW1203" s="3">
        <f t="shared" si="474"/>
        <v>0</v>
      </c>
      <c r="BX1203" s="3">
        <f t="shared" ref="BX1203:BX1223" si="509">BW1203+BP1203</f>
        <v>10554104.348012928</v>
      </c>
      <c r="BY1203" s="3">
        <f t="shared" ref="BY1203:BY1223" si="510">MAX(0,BE1203-AJ1203*Y1203/100)</f>
        <v>0</v>
      </c>
    </row>
    <row r="1204" spans="1:77" x14ac:dyDescent="0.25">
      <c r="A1204">
        <v>250907</v>
      </c>
      <c r="B1204" t="s">
        <v>1248</v>
      </c>
      <c r="C1204" s="37">
        <v>42776.52847222222</v>
      </c>
      <c r="D1204" s="5" t="s">
        <v>75</v>
      </c>
      <c r="E1204" s="2">
        <v>1273.5630000000001</v>
      </c>
      <c r="F1204" s="2">
        <v>121.246</v>
      </c>
      <c r="G1204" s="2">
        <v>13</v>
      </c>
      <c r="H1204" s="2">
        <v>0.57099999999999995</v>
      </c>
      <c r="I1204" s="2">
        <v>0</v>
      </c>
      <c r="J1204" s="2">
        <v>0</v>
      </c>
      <c r="K1204" s="2">
        <v>0</v>
      </c>
      <c r="L1204" s="2">
        <v>66.944999999999993</v>
      </c>
      <c r="M1204" s="2">
        <v>69.075000000000003</v>
      </c>
      <c r="N1204" s="2">
        <v>828.33</v>
      </c>
      <c r="O1204" s="2">
        <v>0.308</v>
      </c>
      <c r="P1204" s="2">
        <v>91.468999999999994</v>
      </c>
      <c r="Q1204" s="2">
        <v>0</v>
      </c>
      <c r="R1204" s="3">
        <v>100375</v>
      </c>
      <c r="S1204" s="3">
        <v>0</v>
      </c>
      <c r="T1204" s="3">
        <v>-5017</v>
      </c>
      <c r="U1204" s="3">
        <v>-194</v>
      </c>
      <c r="V1204" s="3">
        <v>0</v>
      </c>
      <c r="W1204" s="3">
        <v>92437</v>
      </c>
      <c r="X1204" s="3">
        <v>52851</v>
      </c>
      <c r="Y1204" s="4">
        <v>1</v>
      </c>
      <c r="Z1204" s="4">
        <v>1.04</v>
      </c>
      <c r="AA1204" s="5" t="s">
        <v>75</v>
      </c>
      <c r="AB1204" s="3">
        <v>0</v>
      </c>
      <c r="AC1204" s="3">
        <v>3883529</v>
      </c>
      <c r="AD1204" s="2">
        <v>1668.7744567</v>
      </c>
      <c r="AE1204" s="3">
        <v>174644651</v>
      </c>
      <c r="AF1204" s="3">
        <v>4760739</v>
      </c>
      <c r="AG1204" s="3">
        <v>523682</v>
      </c>
      <c r="AH1204" s="3">
        <v>5570065</v>
      </c>
      <c r="AI1204" s="5">
        <v>1.17</v>
      </c>
      <c r="AJ1204" s="3">
        <v>446456606</v>
      </c>
      <c r="AK1204" s="3">
        <v>542006</v>
      </c>
      <c r="AL1204" s="3">
        <v>0</v>
      </c>
      <c r="AM1204" s="3">
        <v>0</v>
      </c>
      <c r="AN1204" s="3">
        <v>0</v>
      </c>
      <c r="AO1204" s="3">
        <v>0</v>
      </c>
      <c r="AP1204" s="3">
        <v>0</v>
      </c>
      <c r="AQ1204" s="3">
        <v>5140</v>
      </c>
      <c r="AR1204" s="3">
        <v>5286</v>
      </c>
      <c r="AS1204" s="3">
        <v>9927071</v>
      </c>
      <c r="AT1204" s="2">
        <v>1868.671</v>
      </c>
      <c r="AV1204" s="5" t="s">
        <v>1604</v>
      </c>
      <c r="BA1204" s="3">
        <f t="shared" si="488"/>
        <v>5778</v>
      </c>
      <c r="BB1204" s="3">
        <f t="shared" si="489"/>
        <v>5140</v>
      </c>
      <c r="BC1204" s="3">
        <f t="shared" si="490"/>
        <v>5286</v>
      </c>
      <c r="BD1204" s="3">
        <f t="shared" si="491"/>
        <v>5778</v>
      </c>
      <c r="BE1204" s="3">
        <f t="shared" si="492"/>
        <v>9927072.5095400009</v>
      </c>
      <c r="BF1204" s="3">
        <f t="shared" si="493"/>
        <v>9739277.5095400009</v>
      </c>
      <c r="BG1204" s="2">
        <f t="shared" si="494"/>
        <v>1868.6337472168616</v>
      </c>
      <c r="BH1204" s="6">
        <f t="shared" si="495"/>
        <v>1.4999999999999999E-2</v>
      </c>
      <c r="BI1204" s="3">
        <f t="shared" si="496"/>
        <v>3806630.4011382656</v>
      </c>
      <c r="BJ1204" s="3">
        <f t="shared" si="497"/>
        <v>960477746.06946683</v>
      </c>
      <c r="BK1204" s="3">
        <f t="shared" si="498"/>
        <v>0</v>
      </c>
      <c r="BL1204" s="3">
        <f t="shared" si="499"/>
        <v>0</v>
      </c>
      <c r="BM1204" s="3">
        <f t="shared" si="500"/>
        <v>0</v>
      </c>
      <c r="BN1204" s="3">
        <f t="shared" si="501"/>
        <v>0</v>
      </c>
      <c r="BO1204" s="3">
        <f t="shared" si="502"/>
        <v>0</v>
      </c>
      <c r="BP1204" s="3">
        <f t="shared" si="471"/>
        <v>0</v>
      </c>
      <c r="BQ1204" s="3">
        <f t="shared" si="503"/>
        <v>597028482.23578727</v>
      </c>
      <c r="BR1204" s="3">
        <f t="shared" si="504"/>
        <v>0</v>
      </c>
      <c r="BS1204" s="3">
        <f t="shared" si="505"/>
        <v>0</v>
      </c>
      <c r="BT1204" s="3">
        <f t="shared" si="506"/>
        <v>0</v>
      </c>
      <c r="BU1204" s="3">
        <f t="shared" si="507"/>
        <v>0</v>
      </c>
      <c r="BV1204" s="3">
        <f t="shared" si="508"/>
        <v>0</v>
      </c>
      <c r="BW1204" s="3">
        <f t="shared" si="474"/>
        <v>0</v>
      </c>
      <c r="BX1204" s="3">
        <f t="shared" si="509"/>
        <v>0</v>
      </c>
      <c r="BY1204" s="3">
        <f t="shared" si="510"/>
        <v>5462506.4495400013</v>
      </c>
    </row>
    <row r="1205" spans="1:77" x14ac:dyDescent="0.25">
      <c r="A1205">
        <v>212910</v>
      </c>
      <c r="B1205" t="s">
        <v>1249</v>
      </c>
      <c r="C1205" s="37">
        <v>42779.493055555555</v>
      </c>
      <c r="D1205" s="5" t="s">
        <v>75</v>
      </c>
      <c r="E1205" s="2">
        <v>875.73</v>
      </c>
      <c r="F1205" s="2">
        <v>61.23</v>
      </c>
      <c r="G1205" s="2">
        <v>39.69</v>
      </c>
      <c r="H1205" s="2">
        <v>0</v>
      </c>
      <c r="I1205" s="2">
        <v>0</v>
      </c>
      <c r="J1205" s="2">
        <v>0</v>
      </c>
      <c r="K1205" s="2">
        <v>0</v>
      </c>
      <c r="L1205" s="2">
        <v>105.5</v>
      </c>
      <c r="M1205" s="2">
        <v>50</v>
      </c>
      <c r="N1205" s="2">
        <v>685.5</v>
      </c>
      <c r="O1205" s="2">
        <v>0</v>
      </c>
      <c r="P1205" s="2">
        <v>57.5</v>
      </c>
      <c r="Q1205" s="2">
        <v>0</v>
      </c>
      <c r="R1205" s="3">
        <v>63800</v>
      </c>
      <c r="S1205" s="3">
        <v>0</v>
      </c>
      <c r="T1205" s="3">
        <v>-4224</v>
      </c>
      <c r="U1205" s="3">
        <v>-164</v>
      </c>
      <c r="V1205" s="3">
        <v>0</v>
      </c>
      <c r="W1205" s="3">
        <v>128948</v>
      </c>
      <c r="X1205" s="3">
        <v>35897</v>
      </c>
      <c r="Y1205" s="4">
        <v>1</v>
      </c>
      <c r="Z1205" s="4">
        <v>1.04</v>
      </c>
      <c r="AA1205" s="5" t="s">
        <v>75</v>
      </c>
      <c r="AB1205" s="3">
        <v>182204</v>
      </c>
      <c r="AC1205" s="3">
        <v>2560802</v>
      </c>
      <c r="AD1205" s="2">
        <v>1029.1201040000001</v>
      </c>
      <c r="AE1205" s="3">
        <v>158109054</v>
      </c>
      <c r="AF1205" s="3">
        <v>4128061</v>
      </c>
      <c r="AG1205" s="3">
        <v>0</v>
      </c>
      <c r="AH1205" s="3">
        <v>4293183</v>
      </c>
      <c r="AI1205" s="5">
        <v>1.04</v>
      </c>
      <c r="AJ1205" s="3">
        <v>375851272</v>
      </c>
      <c r="AK1205" s="3">
        <v>377102</v>
      </c>
      <c r="AL1205" s="3">
        <v>0</v>
      </c>
      <c r="AM1205" s="3">
        <v>0</v>
      </c>
      <c r="AN1205" s="3">
        <v>0</v>
      </c>
      <c r="AO1205" s="3">
        <v>0</v>
      </c>
      <c r="AP1205" s="3">
        <v>0</v>
      </c>
      <c r="AQ1205" s="3">
        <v>5140</v>
      </c>
      <c r="AR1205" s="3">
        <v>5286</v>
      </c>
      <c r="AS1205" s="3">
        <v>8128793</v>
      </c>
      <c r="AT1205" s="2">
        <v>1523.4970000000001</v>
      </c>
      <c r="AV1205" s="5" t="s">
        <v>1904</v>
      </c>
      <c r="AX1205" s="3">
        <v>0</v>
      </c>
      <c r="AZ1205" s="3">
        <v>0</v>
      </c>
      <c r="BA1205" s="3">
        <f t="shared" si="488"/>
        <v>6243</v>
      </c>
      <c r="BB1205" s="3">
        <f t="shared" si="489"/>
        <v>5140</v>
      </c>
      <c r="BC1205" s="3">
        <f t="shared" si="490"/>
        <v>5286</v>
      </c>
      <c r="BD1205" s="3">
        <f t="shared" si="491"/>
        <v>6243</v>
      </c>
      <c r="BE1205" s="3">
        <f t="shared" si="492"/>
        <v>8128794.2419999996</v>
      </c>
      <c r="BF1205" s="3">
        <f t="shared" si="493"/>
        <v>7940270.2419999996</v>
      </c>
      <c r="BG1205" s="2">
        <f t="shared" si="494"/>
        <v>1523.4658753371727</v>
      </c>
      <c r="BH1205" s="6">
        <f t="shared" si="495"/>
        <v>1.4999999999999999E-2</v>
      </c>
      <c r="BI1205" s="3">
        <f t="shared" si="496"/>
        <v>3683528.0669888738</v>
      </c>
      <c r="BJ1205" s="3">
        <f t="shared" si="497"/>
        <v>783061459.92330682</v>
      </c>
      <c r="BK1205" s="3">
        <f t="shared" si="498"/>
        <v>0</v>
      </c>
      <c r="BL1205" s="3">
        <f t="shared" si="499"/>
        <v>0</v>
      </c>
      <c r="BM1205" s="3">
        <f t="shared" si="500"/>
        <v>0</v>
      </c>
      <c r="BN1205" s="3">
        <f t="shared" si="501"/>
        <v>0</v>
      </c>
      <c r="BO1205" s="3">
        <f t="shared" si="502"/>
        <v>0</v>
      </c>
      <c r="BP1205" s="3">
        <f t="shared" si="471"/>
        <v>0</v>
      </c>
      <c r="BQ1205" s="3">
        <f t="shared" si="503"/>
        <v>486747347.17022669</v>
      </c>
      <c r="BR1205" s="3">
        <f t="shared" si="504"/>
        <v>0</v>
      </c>
      <c r="BS1205" s="3">
        <f t="shared" si="505"/>
        <v>0</v>
      </c>
      <c r="BT1205" s="3">
        <f t="shared" si="506"/>
        <v>0</v>
      </c>
      <c r="BU1205" s="3">
        <f t="shared" si="507"/>
        <v>0</v>
      </c>
      <c r="BV1205" s="3">
        <f t="shared" si="508"/>
        <v>0</v>
      </c>
      <c r="BW1205" s="3">
        <f t="shared" si="474"/>
        <v>0</v>
      </c>
      <c r="BX1205" s="3">
        <f t="shared" si="509"/>
        <v>0</v>
      </c>
      <c r="BY1205" s="3">
        <f t="shared" si="510"/>
        <v>4370281.5219999999</v>
      </c>
    </row>
    <row r="1206" spans="1:77" x14ac:dyDescent="0.25">
      <c r="A1206">
        <v>200904</v>
      </c>
      <c r="B1206" t="s">
        <v>1250</v>
      </c>
      <c r="C1206" s="37">
        <v>42776.52847222222</v>
      </c>
      <c r="D1206" s="5" t="s">
        <v>75</v>
      </c>
      <c r="E1206" s="2">
        <v>509.13299999999998</v>
      </c>
      <c r="F1206" s="2">
        <v>43.814999999999998</v>
      </c>
      <c r="G1206" s="2">
        <v>13.805</v>
      </c>
      <c r="H1206" s="2">
        <v>0</v>
      </c>
      <c r="I1206" s="2">
        <v>0</v>
      </c>
      <c r="J1206" s="2">
        <v>0</v>
      </c>
      <c r="K1206" s="2">
        <v>0</v>
      </c>
      <c r="L1206" s="2">
        <v>33.380000000000003</v>
      </c>
      <c r="M1206" s="2">
        <v>27.814</v>
      </c>
      <c r="N1206" s="2">
        <v>385.67</v>
      </c>
      <c r="O1206" s="2">
        <v>0.112</v>
      </c>
      <c r="P1206" s="2">
        <v>15.087999999999999</v>
      </c>
      <c r="Q1206" s="2">
        <v>0</v>
      </c>
      <c r="R1206" s="3">
        <v>37719</v>
      </c>
      <c r="S1206" s="3">
        <v>0</v>
      </c>
      <c r="T1206" s="3">
        <v>-2047</v>
      </c>
      <c r="U1206" s="3">
        <v>-80</v>
      </c>
      <c r="V1206" s="3">
        <v>0</v>
      </c>
      <c r="W1206" s="3">
        <v>30433</v>
      </c>
      <c r="X1206" s="3">
        <v>11304</v>
      </c>
      <c r="Y1206" s="4">
        <v>0.98</v>
      </c>
      <c r="Z1206" s="4">
        <v>1.05</v>
      </c>
      <c r="AA1206" s="5" t="s">
        <v>76</v>
      </c>
      <c r="AB1206" s="3">
        <v>38037</v>
      </c>
      <c r="AC1206" s="3">
        <v>3309049</v>
      </c>
      <c r="AD1206" s="2">
        <v>1413.3172179999999</v>
      </c>
      <c r="AE1206" s="3">
        <v>111832235</v>
      </c>
      <c r="AF1206" s="3">
        <v>2248703</v>
      </c>
      <c r="AG1206" s="3">
        <v>0</v>
      </c>
      <c r="AH1206" s="3">
        <v>2386379</v>
      </c>
      <c r="AI1206" s="5">
        <v>1.04</v>
      </c>
      <c r="AJ1206" s="3">
        <v>182081735</v>
      </c>
      <c r="AK1206" s="3">
        <v>203723</v>
      </c>
      <c r="AL1206" s="3">
        <v>0</v>
      </c>
      <c r="AM1206" s="3">
        <v>0</v>
      </c>
      <c r="AN1206" s="3">
        <v>0</v>
      </c>
      <c r="AO1206" s="3">
        <v>0</v>
      </c>
      <c r="AP1206" s="3">
        <v>0</v>
      </c>
      <c r="AQ1206" s="3">
        <v>5037</v>
      </c>
      <c r="AR1206" s="3">
        <v>5216</v>
      </c>
      <c r="AS1206" s="3">
        <v>5276313</v>
      </c>
      <c r="AT1206" s="2">
        <v>1016.633</v>
      </c>
      <c r="AV1206" s="5" t="s">
        <v>1872</v>
      </c>
      <c r="AX1206" s="3">
        <v>0</v>
      </c>
      <c r="AZ1206" s="3">
        <v>0</v>
      </c>
      <c r="BA1206" s="3">
        <f t="shared" si="488"/>
        <v>7492</v>
      </c>
      <c r="BB1206" s="3">
        <f t="shared" si="489"/>
        <v>5037</v>
      </c>
      <c r="BC1206" s="3">
        <f t="shared" si="490"/>
        <v>5216</v>
      </c>
      <c r="BD1206" s="3">
        <f t="shared" si="491"/>
        <v>7492</v>
      </c>
      <c r="BE1206" s="3">
        <f t="shared" si="492"/>
        <v>5276313.1747999992</v>
      </c>
      <c r="BF1206" s="3">
        <f t="shared" si="493"/>
        <v>5210208.1747999992</v>
      </c>
      <c r="BG1206" s="2">
        <f t="shared" si="494"/>
        <v>1016.6383869835684</v>
      </c>
      <c r="BH1206" s="6">
        <f t="shared" si="495"/>
        <v>1.4999999999999999E-2</v>
      </c>
      <c r="BI1206" s="3">
        <f t="shared" si="496"/>
        <v>2203929.0605548047</v>
      </c>
      <c r="BJ1206" s="3">
        <f t="shared" si="497"/>
        <v>522552130.90955412</v>
      </c>
      <c r="BK1206" s="3">
        <f t="shared" si="498"/>
        <v>0</v>
      </c>
      <c r="BL1206" s="3">
        <f t="shared" si="499"/>
        <v>0</v>
      </c>
      <c r="BM1206" s="3">
        <f t="shared" si="500"/>
        <v>0</v>
      </c>
      <c r="BN1206" s="3">
        <f t="shared" si="501"/>
        <v>0</v>
      </c>
      <c r="BO1206" s="3">
        <f t="shared" si="502"/>
        <v>0</v>
      </c>
      <c r="BP1206" s="3">
        <f t="shared" si="471"/>
        <v>0</v>
      </c>
      <c r="BQ1206" s="3">
        <f t="shared" si="503"/>
        <v>324815964.64125007</v>
      </c>
      <c r="BR1206" s="3">
        <f t="shared" si="504"/>
        <v>0</v>
      </c>
      <c r="BS1206" s="3">
        <f t="shared" si="505"/>
        <v>0</v>
      </c>
      <c r="BT1206" s="3">
        <f t="shared" si="506"/>
        <v>0</v>
      </c>
      <c r="BU1206" s="3">
        <f t="shared" si="507"/>
        <v>0</v>
      </c>
      <c r="BV1206" s="3">
        <f t="shared" si="508"/>
        <v>0</v>
      </c>
      <c r="BW1206" s="3">
        <f t="shared" si="474"/>
        <v>0</v>
      </c>
      <c r="BX1206" s="3">
        <f t="shared" si="509"/>
        <v>0</v>
      </c>
      <c r="BY1206" s="3">
        <f t="shared" si="510"/>
        <v>3491912.1717999997</v>
      </c>
    </row>
    <row r="1207" spans="1:77" x14ac:dyDescent="0.25">
      <c r="A1207">
        <v>174906</v>
      </c>
      <c r="B1207" t="s">
        <v>1251</v>
      </c>
      <c r="C1207" s="37">
        <v>42779.493055555555</v>
      </c>
      <c r="D1207" s="5" t="s">
        <v>75</v>
      </c>
      <c r="E1207" s="2">
        <v>633.83199999999999</v>
      </c>
      <c r="F1207" s="2">
        <v>16.309999999999999</v>
      </c>
      <c r="G1207" s="2">
        <v>22.704000000000001</v>
      </c>
      <c r="H1207" s="2">
        <v>0</v>
      </c>
      <c r="I1207" s="2">
        <v>0</v>
      </c>
      <c r="J1207" s="2">
        <v>0</v>
      </c>
      <c r="K1207" s="2">
        <v>0</v>
      </c>
      <c r="L1207" s="2">
        <v>76.305999999999997</v>
      </c>
      <c r="M1207" s="2">
        <v>35.76</v>
      </c>
      <c r="N1207" s="2">
        <v>480.17</v>
      </c>
      <c r="O1207" s="2">
        <v>0.495</v>
      </c>
      <c r="P1207" s="2">
        <v>46.837000000000003</v>
      </c>
      <c r="Q1207" s="2">
        <v>0</v>
      </c>
      <c r="R1207" s="3">
        <v>64145</v>
      </c>
      <c r="S1207" s="3">
        <v>0</v>
      </c>
      <c r="T1207" s="3">
        <v>-1985</v>
      </c>
      <c r="U1207" s="3">
        <v>-77</v>
      </c>
      <c r="V1207" s="3">
        <v>0</v>
      </c>
      <c r="W1207" s="3">
        <v>87669</v>
      </c>
      <c r="X1207" s="3">
        <v>30261</v>
      </c>
      <c r="Y1207" s="4">
        <v>0.99129999999999996</v>
      </c>
      <c r="Z1207" s="4">
        <v>1.03</v>
      </c>
      <c r="AA1207" s="5" t="s">
        <v>75</v>
      </c>
      <c r="AB1207" s="3">
        <v>46449</v>
      </c>
      <c r="AC1207" s="3">
        <v>2553838</v>
      </c>
      <c r="AD1207" s="2">
        <v>890.58334660000003</v>
      </c>
      <c r="AE1207" s="3">
        <v>38203517</v>
      </c>
      <c r="AF1207" s="3">
        <v>1730758</v>
      </c>
      <c r="AG1207" s="3">
        <v>100741</v>
      </c>
      <c r="AH1207" s="3">
        <v>1936256</v>
      </c>
      <c r="AI1207" s="5">
        <v>1.109</v>
      </c>
      <c r="AJ1207" s="3">
        <v>176628001</v>
      </c>
      <c r="AK1207" s="3">
        <v>275245</v>
      </c>
      <c r="AL1207" s="3">
        <v>0</v>
      </c>
      <c r="AM1207" s="3">
        <v>0</v>
      </c>
      <c r="AN1207" s="3">
        <v>0</v>
      </c>
      <c r="AO1207" s="3">
        <v>0</v>
      </c>
      <c r="AP1207" s="3">
        <v>0</v>
      </c>
      <c r="AQ1207" s="3">
        <v>5095</v>
      </c>
      <c r="AR1207" s="3">
        <v>5204</v>
      </c>
      <c r="AS1207" s="3">
        <v>5863418</v>
      </c>
      <c r="AT1207" s="2">
        <v>1109.6510000000001</v>
      </c>
      <c r="AV1207" s="5" t="s">
        <v>1802</v>
      </c>
      <c r="BA1207" s="3">
        <f t="shared" si="488"/>
        <v>6461</v>
      </c>
      <c r="BB1207" s="3">
        <f t="shared" si="489"/>
        <v>5095</v>
      </c>
      <c r="BC1207" s="3">
        <f t="shared" si="490"/>
        <v>5204</v>
      </c>
      <c r="BD1207" s="3">
        <f t="shared" si="491"/>
        <v>6461</v>
      </c>
      <c r="BE1207" s="3">
        <f t="shared" si="492"/>
        <v>5863416.8523499994</v>
      </c>
      <c r="BF1207" s="3">
        <f t="shared" si="493"/>
        <v>5713587.8523499994</v>
      </c>
      <c r="BG1207" s="2">
        <f t="shared" si="494"/>
        <v>1109.6665524774226</v>
      </c>
      <c r="BH1207" s="6">
        <f t="shared" si="495"/>
        <v>1.4999999999999999E-2</v>
      </c>
      <c r="BI1207" s="3">
        <f t="shared" si="496"/>
        <v>2964711.7337046131</v>
      </c>
      <c r="BJ1207" s="3">
        <f t="shared" si="497"/>
        <v>570368607.97339523</v>
      </c>
      <c r="BK1207" s="3">
        <f t="shared" si="498"/>
        <v>0</v>
      </c>
      <c r="BL1207" s="3">
        <f t="shared" si="499"/>
        <v>0</v>
      </c>
      <c r="BM1207" s="3">
        <f t="shared" si="500"/>
        <v>0</v>
      </c>
      <c r="BN1207" s="3">
        <f t="shared" si="501"/>
        <v>0</v>
      </c>
      <c r="BO1207" s="3">
        <f t="shared" si="502"/>
        <v>0</v>
      </c>
      <c r="BP1207" s="3">
        <f t="shared" si="471"/>
        <v>0</v>
      </c>
      <c r="BQ1207" s="3">
        <f t="shared" si="503"/>
        <v>354538463.51653653</v>
      </c>
      <c r="BR1207" s="3">
        <f t="shared" si="504"/>
        <v>0</v>
      </c>
      <c r="BS1207" s="3">
        <f t="shared" si="505"/>
        <v>0</v>
      </c>
      <c r="BT1207" s="3">
        <f t="shared" si="506"/>
        <v>0</v>
      </c>
      <c r="BU1207" s="3">
        <f t="shared" si="507"/>
        <v>0</v>
      </c>
      <c r="BV1207" s="3">
        <f t="shared" si="508"/>
        <v>0</v>
      </c>
      <c r="BW1207" s="3">
        <f t="shared" si="474"/>
        <v>0</v>
      </c>
      <c r="BX1207" s="3">
        <f t="shared" si="509"/>
        <v>0</v>
      </c>
      <c r="BY1207" s="3">
        <f t="shared" si="510"/>
        <v>4112503.4784369995</v>
      </c>
    </row>
    <row r="1208" spans="1:77" x14ac:dyDescent="0.25">
      <c r="A1208">
        <v>116909</v>
      </c>
      <c r="B1208" t="s">
        <v>1252</v>
      </c>
      <c r="C1208" s="37">
        <v>42779.493055555555</v>
      </c>
      <c r="D1208" s="5" t="s">
        <v>75</v>
      </c>
      <c r="E1208" s="2">
        <v>497.536</v>
      </c>
      <c r="F1208" s="2">
        <v>75.754000000000005</v>
      </c>
      <c r="G1208" s="2">
        <v>8.859</v>
      </c>
      <c r="H1208" s="2">
        <v>0</v>
      </c>
      <c r="I1208" s="2">
        <v>0</v>
      </c>
      <c r="J1208" s="2">
        <v>0</v>
      </c>
      <c r="K1208" s="2">
        <v>0</v>
      </c>
      <c r="L1208" s="2">
        <v>53.62</v>
      </c>
      <c r="M1208" s="2">
        <v>28.776</v>
      </c>
      <c r="N1208" s="2">
        <v>343.15499999999997</v>
      </c>
      <c r="O1208" s="2">
        <v>0.16200000000000001</v>
      </c>
      <c r="P1208" s="2">
        <v>32.938000000000002</v>
      </c>
      <c r="Q1208" s="2">
        <v>0</v>
      </c>
      <c r="R1208" s="3">
        <v>41292</v>
      </c>
      <c r="S1208" s="3">
        <v>0</v>
      </c>
      <c r="T1208" s="3">
        <v>-1117</v>
      </c>
      <c r="U1208" s="3">
        <v>-44</v>
      </c>
      <c r="V1208" s="3">
        <v>0</v>
      </c>
      <c r="W1208" s="3">
        <v>47513</v>
      </c>
      <c r="X1208" s="3">
        <v>22516</v>
      </c>
      <c r="Y1208" s="4">
        <v>1</v>
      </c>
      <c r="Z1208" s="4">
        <v>1.06</v>
      </c>
      <c r="AA1208" s="5" t="s">
        <v>75</v>
      </c>
      <c r="AB1208" s="3">
        <v>58303</v>
      </c>
      <c r="AC1208" s="3">
        <v>1826725</v>
      </c>
      <c r="AD1208" s="2">
        <v>787.44853409999996</v>
      </c>
      <c r="AE1208" s="3">
        <v>45915419</v>
      </c>
      <c r="AF1208" s="3">
        <v>1041997</v>
      </c>
      <c r="AG1208" s="3">
        <v>68772</v>
      </c>
      <c r="AH1208" s="3">
        <v>1173289</v>
      </c>
      <c r="AI1208" s="5">
        <v>1.1259999999999999</v>
      </c>
      <c r="AJ1208" s="3">
        <v>99365515</v>
      </c>
      <c r="AK1208" s="3">
        <v>244733</v>
      </c>
      <c r="AL1208" s="3">
        <v>0</v>
      </c>
      <c r="AM1208" s="3">
        <v>0</v>
      </c>
      <c r="AN1208" s="3">
        <v>0</v>
      </c>
      <c r="AO1208" s="3">
        <v>0</v>
      </c>
      <c r="AP1208" s="3">
        <v>0</v>
      </c>
      <c r="AQ1208" s="3">
        <v>5140</v>
      </c>
      <c r="AR1208" s="3">
        <v>5359</v>
      </c>
      <c r="AS1208" s="3">
        <v>5086061</v>
      </c>
      <c r="AT1208" s="2">
        <v>952.58500000000004</v>
      </c>
      <c r="AV1208" s="5" t="s">
        <v>1663</v>
      </c>
      <c r="BA1208" s="3">
        <f t="shared" si="488"/>
        <v>6836</v>
      </c>
      <c r="BB1208" s="3">
        <f t="shared" si="489"/>
        <v>5140</v>
      </c>
      <c r="BC1208" s="3">
        <f t="shared" si="490"/>
        <v>5359</v>
      </c>
      <c r="BD1208" s="3">
        <f t="shared" si="491"/>
        <v>6836</v>
      </c>
      <c r="BE1208" s="3">
        <f t="shared" si="492"/>
        <v>5086060.4806399997</v>
      </c>
      <c r="BF1208" s="3">
        <f t="shared" si="493"/>
        <v>4998372.4806399997</v>
      </c>
      <c r="BG1208" s="2">
        <f t="shared" si="494"/>
        <v>952.57609973983449</v>
      </c>
      <c r="BH1208" s="6">
        <f t="shared" si="495"/>
        <v>1.4999999999999999E-2</v>
      </c>
      <c r="BI1208" s="3">
        <f t="shared" si="496"/>
        <v>2035584.4333071383</v>
      </c>
      <c r="BJ1208" s="3">
        <f t="shared" si="497"/>
        <v>489624115.26627493</v>
      </c>
      <c r="BK1208" s="3">
        <f t="shared" si="498"/>
        <v>0</v>
      </c>
      <c r="BL1208" s="3">
        <f t="shared" si="499"/>
        <v>0</v>
      </c>
      <c r="BM1208" s="3">
        <f t="shared" si="500"/>
        <v>0</v>
      </c>
      <c r="BN1208" s="3">
        <f t="shared" si="501"/>
        <v>0</v>
      </c>
      <c r="BO1208" s="3">
        <f t="shared" si="502"/>
        <v>0</v>
      </c>
      <c r="BP1208" s="3">
        <f t="shared" si="471"/>
        <v>0</v>
      </c>
      <c r="BQ1208" s="3">
        <f t="shared" si="503"/>
        <v>304348063.86687714</v>
      </c>
      <c r="BR1208" s="3">
        <f t="shared" si="504"/>
        <v>0</v>
      </c>
      <c r="BS1208" s="3">
        <f t="shared" si="505"/>
        <v>0</v>
      </c>
      <c r="BT1208" s="3">
        <f t="shared" si="506"/>
        <v>0</v>
      </c>
      <c r="BU1208" s="3">
        <f t="shared" si="507"/>
        <v>0</v>
      </c>
      <c r="BV1208" s="3">
        <f t="shared" si="508"/>
        <v>0</v>
      </c>
      <c r="BW1208" s="3">
        <f t="shared" si="474"/>
        <v>0</v>
      </c>
      <c r="BX1208" s="3">
        <f t="shared" si="509"/>
        <v>0</v>
      </c>
      <c r="BY1208" s="3">
        <f t="shared" si="510"/>
        <v>4092405.3306399998</v>
      </c>
    </row>
    <row r="1209" spans="1:77" x14ac:dyDescent="0.25">
      <c r="A1209">
        <v>196902</v>
      </c>
      <c r="B1209" t="s">
        <v>1253</v>
      </c>
      <c r="C1209" s="37">
        <v>42779.493055555555</v>
      </c>
      <c r="D1209" s="5" t="s">
        <v>75</v>
      </c>
      <c r="E1209" s="2">
        <v>425.017</v>
      </c>
      <c r="F1209" s="2">
        <v>79.153000000000006</v>
      </c>
      <c r="G1209" s="2">
        <v>3.1560000000000001</v>
      </c>
      <c r="H1209" s="2">
        <v>0</v>
      </c>
      <c r="I1209" s="2">
        <v>0</v>
      </c>
      <c r="J1209" s="2">
        <v>0</v>
      </c>
      <c r="K1209" s="2">
        <v>0</v>
      </c>
      <c r="L1209" s="2">
        <v>35.478999999999999</v>
      </c>
      <c r="M1209" s="2">
        <v>23.643000000000001</v>
      </c>
      <c r="N1209" s="2">
        <v>285.29300000000001</v>
      </c>
      <c r="O1209" s="2">
        <v>0.122</v>
      </c>
      <c r="P1209" s="2">
        <v>0.1</v>
      </c>
      <c r="Q1209" s="2">
        <v>0</v>
      </c>
      <c r="R1209" s="3">
        <v>40502</v>
      </c>
      <c r="S1209" s="3">
        <v>0</v>
      </c>
      <c r="T1209" s="3">
        <v>-3561</v>
      </c>
      <c r="U1209" s="3">
        <v>-138</v>
      </c>
      <c r="V1209" s="3">
        <v>0</v>
      </c>
      <c r="W1209" s="3">
        <v>32920</v>
      </c>
      <c r="X1209" s="3">
        <v>70</v>
      </c>
      <c r="Y1209" s="4">
        <v>1</v>
      </c>
      <c r="Z1209" s="4">
        <v>1.08</v>
      </c>
      <c r="AA1209" s="5" t="s">
        <v>75</v>
      </c>
      <c r="AB1209" s="3">
        <v>462612</v>
      </c>
      <c r="AC1209" s="3">
        <v>2053206</v>
      </c>
      <c r="AD1209" s="2">
        <v>869.53571569999997</v>
      </c>
      <c r="AE1209" s="3">
        <v>89025591</v>
      </c>
      <c r="AF1209" s="3">
        <v>3318713</v>
      </c>
      <c r="AG1209" s="3">
        <v>365058</v>
      </c>
      <c r="AH1209" s="3">
        <v>3882894</v>
      </c>
      <c r="AI1209" s="5">
        <v>1.17</v>
      </c>
      <c r="AJ1209" s="3">
        <v>316846799</v>
      </c>
      <c r="AK1209" s="3">
        <v>189597</v>
      </c>
      <c r="AL1209" s="3">
        <v>0</v>
      </c>
      <c r="AM1209" s="3">
        <v>0</v>
      </c>
      <c r="AN1209" s="3">
        <v>75000</v>
      </c>
      <c r="AO1209" s="3">
        <v>0</v>
      </c>
      <c r="AP1209" s="3">
        <v>0</v>
      </c>
      <c r="AQ1209" s="3">
        <v>5140</v>
      </c>
      <c r="AR1209" s="3">
        <v>5432</v>
      </c>
      <c r="AS1209" s="3">
        <v>4397129</v>
      </c>
      <c r="AT1209" s="2">
        <v>819.279</v>
      </c>
      <c r="AU1209" s="2">
        <v>816.46500000000003</v>
      </c>
      <c r="AV1209" s="5" t="s">
        <v>1862</v>
      </c>
      <c r="AW1209" s="3">
        <v>0</v>
      </c>
      <c r="AX1209" s="3">
        <v>56064</v>
      </c>
      <c r="AY1209" s="3">
        <v>0</v>
      </c>
      <c r="AZ1209" s="3">
        <v>2384</v>
      </c>
      <c r="BA1209" s="3">
        <f t="shared" si="488"/>
        <v>7028</v>
      </c>
      <c r="BB1209" s="3">
        <f t="shared" si="489"/>
        <v>5140</v>
      </c>
      <c r="BC1209" s="3">
        <f t="shared" si="490"/>
        <v>5432</v>
      </c>
      <c r="BD1209" s="3">
        <f t="shared" si="491"/>
        <v>7028</v>
      </c>
      <c r="BE1209" s="3">
        <f t="shared" si="492"/>
        <v>4397129.8748400006</v>
      </c>
      <c r="BF1209" s="3">
        <f t="shared" si="493"/>
        <v>4327268.8748400006</v>
      </c>
      <c r="BG1209" s="2">
        <f t="shared" si="494"/>
        <v>819.25322460087511</v>
      </c>
      <c r="BH1209" s="6">
        <f t="shared" si="495"/>
        <v>1.4999999999999999E-2</v>
      </c>
      <c r="BI1209" s="3">
        <f t="shared" si="496"/>
        <v>2180739.2286271234</v>
      </c>
      <c r="BJ1209" s="3">
        <f t="shared" si="497"/>
        <v>421096157.44484979</v>
      </c>
      <c r="BK1209" s="3">
        <f t="shared" si="498"/>
        <v>0</v>
      </c>
      <c r="BL1209" s="3">
        <f t="shared" si="499"/>
        <v>0</v>
      </c>
      <c r="BM1209" s="3">
        <f t="shared" si="500"/>
        <v>0</v>
      </c>
      <c r="BN1209" s="3">
        <f t="shared" si="501"/>
        <v>0</v>
      </c>
      <c r="BO1209" s="3">
        <f t="shared" si="502"/>
        <v>0</v>
      </c>
      <c r="BP1209" s="3">
        <f t="shared" si="471"/>
        <v>0</v>
      </c>
      <c r="BQ1209" s="3">
        <f t="shared" si="503"/>
        <v>261751405.25997961</v>
      </c>
      <c r="BR1209" s="3">
        <f t="shared" si="504"/>
        <v>55095393.740020394</v>
      </c>
      <c r="BS1209" s="3">
        <f t="shared" si="505"/>
        <v>63478.672694258043</v>
      </c>
      <c r="BT1209" s="3">
        <f t="shared" si="506"/>
        <v>368.1149103229539</v>
      </c>
      <c r="BU1209" s="3">
        <f t="shared" si="507"/>
        <v>2384</v>
      </c>
      <c r="BV1209" s="3">
        <f t="shared" si="508"/>
        <v>1226.1216639108236</v>
      </c>
      <c r="BW1209" s="3">
        <f t="shared" si="474"/>
        <v>59868.551030347218</v>
      </c>
      <c r="BX1209" s="3">
        <f t="shared" si="509"/>
        <v>59868.551030347218</v>
      </c>
      <c r="BY1209" s="3">
        <f t="shared" si="510"/>
        <v>1228661.8848400004</v>
      </c>
    </row>
    <row r="1210" spans="1:77" x14ac:dyDescent="0.25">
      <c r="A1210">
        <v>224902</v>
      </c>
      <c r="B1210" t="s">
        <v>1254</v>
      </c>
      <c r="C1210" s="37">
        <v>42776.52847222222</v>
      </c>
      <c r="D1210" s="5" t="s">
        <v>75</v>
      </c>
      <c r="E1210" s="2">
        <v>130</v>
      </c>
      <c r="F1210" s="2">
        <v>13</v>
      </c>
      <c r="G1210" s="2">
        <v>2.5</v>
      </c>
      <c r="H1210" s="2">
        <v>0</v>
      </c>
      <c r="I1210" s="2">
        <v>0</v>
      </c>
      <c r="J1210" s="2">
        <v>0</v>
      </c>
      <c r="K1210" s="2">
        <v>0</v>
      </c>
      <c r="L1210" s="2">
        <v>12</v>
      </c>
      <c r="M1210" s="2">
        <v>4</v>
      </c>
      <c r="N1210" s="2">
        <v>68</v>
      </c>
      <c r="O1210" s="2">
        <v>0</v>
      </c>
      <c r="P1210" s="2">
        <v>0.9</v>
      </c>
      <c r="Q1210" s="2">
        <v>0</v>
      </c>
      <c r="R1210" s="3">
        <v>9350</v>
      </c>
      <c r="S1210" s="3">
        <v>0</v>
      </c>
      <c r="T1210" s="3">
        <v>-443</v>
      </c>
      <c r="U1210" s="3">
        <v>-18</v>
      </c>
      <c r="V1210" s="3">
        <v>0</v>
      </c>
      <c r="W1210" s="3">
        <v>13376</v>
      </c>
      <c r="X1210" s="3">
        <v>673</v>
      </c>
      <c r="Y1210" s="4">
        <v>1</v>
      </c>
      <c r="Z1210" s="4">
        <v>1.0900000000000001</v>
      </c>
      <c r="AA1210" s="5" t="s">
        <v>75</v>
      </c>
      <c r="AB1210" s="3">
        <v>92456</v>
      </c>
      <c r="AC1210" s="3">
        <v>631381</v>
      </c>
      <c r="AD1210" s="2">
        <v>236.54724249999899</v>
      </c>
      <c r="AE1210" s="3">
        <v>27130655</v>
      </c>
      <c r="AF1210" s="3">
        <v>340321</v>
      </c>
      <c r="AG1210" s="3">
        <v>37435</v>
      </c>
      <c r="AH1210" s="3">
        <v>398175</v>
      </c>
      <c r="AI1210" s="5">
        <v>1.17</v>
      </c>
      <c r="AJ1210" s="3">
        <v>39360563</v>
      </c>
      <c r="AK1210" s="3">
        <v>54714</v>
      </c>
      <c r="AL1210" s="3">
        <v>0</v>
      </c>
      <c r="AM1210" s="3">
        <v>0</v>
      </c>
      <c r="AN1210" s="3">
        <v>0</v>
      </c>
      <c r="AO1210" s="3">
        <v>0</v>
      </c>
      <c r="AP1210" s="3">
        <v>0</v>
      </c>
      <c r="AQ1210" s="3">
        <v>5140</v>
      </c>
      <c r="AR1210" s="3">
        <v>5468</v>
      </c>
      <c r="AS1210" s="3">
        <v>1339114</v>
      </c>
      <c r="AT1210" s="2">
        <v>248.512</v>
      </c>
      <c r="AV1210" s="5" t="s">
        <v>1576</v>
      </c>
      <c r="BA1210" s="3">
        <f t="shared" si="488"/>
        <v>7477</v>
      </c>
      <c r="BB1210" s="3">
        <f t="shared" si="489"/>
        <v>5140</v>
      </c>
      <c r="BC1210" s="3">
        <f t="shared" si="490"/>
        <v>5468</v>
      </c>
      <c r="BD1210" s="3">
        <f t="shared" si="491"/>
        <v>7477</v>
      </c>
      <c r="BE1210" s="3">
        <f t="shared" si="492"/>
        <v>1339114.2399999998</v>
      </c>
      <c r="BF1210" s="3">
        <f t="shared" si="493"/>
        <v>1316831.2399999998</v>
      </c>
      <c r="BG1210" s="2">
        <f t="shared" si="494"/>
        <v>248.5089369262692</v>
      </c>
      <c r="BH1210" s="6">
        <f t="shared" si="495"/>
        <v>1.4999999999999999E-2</v>
      </c>
      <c r="BI1210" s="3">
        <f t="shared" si="496"/>
        <v>705725.90822636918</v>
      </c>
      <c r="BJ1210" s="3">
        <f t="shared" si="497"/>
        <v>127733593.58010237</v>
      </c>
      <c r="BK1210" s="3">
        <f t="shared" si="498"/>
        <v>0</v>
      </c>
      <c r="BL1210" s="3">
        <f t="shared" si="499"/>
        <v>0</v>
      </c>
      <c r="BM1210" s="3">
        <f t="shared" si="500"/>
        <v>0</v>
      </c>
      <c r="BN1210" s="3">
        <f t="shared" si="501"/>
        <v>0</v>
      </c>
      <c r="BO1210" s="3">
        <f t="shared" si="502"/>
        <v>0</v>
      </c>
      <c r="BP1210" s="3">
        <f t="shared" si="471"/>
        <v>0</v>
      </c>
      <c r="BQ1210" s="3">
        <f t="shared" si="503"/>
        <v>79398605.347943008</v>
      </c>
      <c r="BR1210" s="3">
        <f t="shared" si="504"/>
        <v>0</v>
      </c>
      <c r="BS1210" s="3">
        <f t="shared" si="505"/>
        <v>0</v>
      </c>
      <c r="BT1210" s="3">
        <f t="shared" si="506"/>
        <v>0</v>
      </c>
      <c r="BU1210" s="3">
        <f t="shared" si="507"/>
        <v>0</v>
      </c>
      <c r="BV1210" s="3">
        <f t="shared" si="508"/>
        <v>0</v>
      </c>
      <c r="BW1210" s="3">
        <f t="shared" si="474"/>
        <v>0</v>
      </c>
      <c r="BX1210" s="3">
        <f t="shared" si="509"/>
        <v>0</v>
      </c>
      <c r="BY1210" s="3">
        <f t="shared" si="510"/>
        <v>945508.60999999975</v>
      </c>
    </row>
    <row r="1211" spans="1:77" x14ac:dyDescent="0.25">
      <c r="A1211">
        <v>229903</v>
      </c>
      <c r="B1211" t="s">
        <v>1255</v>
      </c>
      <c r="C1211" s="37">
        <v>42779.493055555555</v>
      </c>
      <c r="D1211" s="5" t="s">
        <v>75</v>
      </c>
      <c r="E1211" s="2">
        <v>1130.0360000000001</v>
      </c>
      <c r="F1211" s="2">
        <v>167.16800000000001</v>
      </c>
      <c r="G1211" s="2">
        <v>25.649000000000001</v>
      </c>
      <c r="H1211" s="2">
        <v>19.132000000000001</v>
      </c>
      <c r="I1211" s="2">
        <v>0</v>
      </c>
      <c r="J1211" s="2">
        <v>0</v>
      </c>
      <c r="K1211" s="2">
        <v>0</v>
      </c>
      <c r="L1211" s="2">
        <v>74.209999999999994</v>
      </c>
      <c r="M1211" s="2">
        <v>45.030999999999899</v>
      </c>
      <c r="N1211" s="2">
        <v>978.34799999999996</v>
      </c>
      <c r="O1211" s="2">
        <v>0</v>
      </c>
      <c r="P1211" s="2">
        <v>21.573</v>
      </c>
      <c r="Q1211" s="2">
        <v>0</v>
      </c>
      <c r="R1211" s="3">
        <v>92179</v>
      </c>
      <c r="S1211" s="3">
        <v>0</v>
      </c>
      <c r="T1211" s="3">
        <v>-6643</v>
      </c>
      <c r="U1211" s="3">
        <v>-257</v>
      </c>
      <c r="V1211" s="3">
        <v>0</v>
      </c>
      <c r="W1211" s="3">
        <v>182172</v>
      </c>
      <c r="X1211" s="3">
        <v>13733</v>
      </c>
      <c r="Y1211" s="4">
        <v>1</v>
      </c>
      <c r="Z1211" s="4">
        <v>1.06</v>
      </c>
      <c r="AA1211" s="5" t="s">
        <v>76</v>
      </c>
      <c r="AB1211" s="3">
        <v>590199</v>
      </c>
      <c r="AC1211" s="3">
        <v>5074899</v>
      </c>
      <c r="AD1211" s="2">
        <v>2012.8522555</v>
      </c>
      <c r="AE1211" s="3">
        <v>202525814</v>
      </c>
      <c r="AF1211" s="3">
        <v>6246173</v>
      </c>
      <c r="AG1211" s="3">
        <v>0</v>
      </c>
      <c r="AH1211" s="3">
        <v>6496020</v>
      </c>
      <c r="AI1211" s="5">
        <v>1.04</v>
      </c>
      <c r="AJ1211" s="3">
        <v>591109125</v>
      </c>
      <c r="AK1211" s="3">
        <v>500764</v>
      </c>
      <c r="AL1211" s="3">
        <v>0</v>
      </c>
      <c r="AM1211" s="3">
        <v>0</v>
      </c>
      <c r="AN1211" s="3">
        <v>310500</v>
      </c>
      <c r="AO1211" s="3">
        <v>0</v>
      </c>
      <c r="AP1211" s="3">
        <v>0</v>
      </c>
      <c r="AQ1211" s="3">
        <v>5140</v>
      </c>
      <c r="AR1211" s="3">
        <v>5359</v>
      </c>
      <c r="AS1211" s="3">
        <v>11123775</v>
      </c>
      <c r="AT1211" s="2">
        <v>2068.9679999999998</v>
      </c>
      <c r="AV1211" s="5" t="s">
        <v>1934</v>
      </c>
      <c r="AX1211" s="3">
        <v>0</v>
      </c>
      <c r="AZ1211" s="3">
        <v>0</v>
      </c>
      <c r="BA1211" s="3">
        <f t="shared" si="488"/>
        <v>6366</v>
      </c>
      <c r="BB1211" s="3">
        <f t="shared" si="489"/>
        <v>5140</v>
      </c>
      <c r="BC1211" s="3">
        <f t="shared" si="490"/>
        <v>5359</v>
      </c>
      <c r="BD1211" s="3">
        <f t="shared" si="491"/>
        <v>6366</v>
      </c>
      <c r="BE1211" s="3">
        <f t="shared" si="492"/>
        <v>11123772.887320003</v>
      </c>
      <c r="BF1211" s="3">
        <f t="shared" si="493"/>
        <v>10856064.887320003</v>
      </c>
      <c r="BG1211" s="2">
        <f t="shared" si="494"/>
        <v>2068.9190309325941</v>
      </c>
      <c r="BH1211" s="6">
        <f t="shared" si="495"/>
        <v>1.4999999999999999E-2</v>
      </c>
      <c r="BI1211" s="3">
        <f t="shared" si="496"/>
        <v>5322131.8594811177</v>
      </c>
      <c r="BJ1211" s="3">
        <f t="shared" si="497"/>
        <v>1063424381.8993534</v>
      </c>
      <c r="BK1211" s="3">
        <f t="shared" si="498"/>
        <v>0</v>
      </c>
      <c r="BL1211" s="3">
        <f t="shared" si="499"/>
        <v>0</v>
      </c>
      <c r="BM1211" s="3">
        <f t="shared" si="500"/>
        <v>0</v>
      </c>
      <c r="BN1211" s="3">
        <f t="shared" si="501"/>
        <v>0</v>
      </c>
      <c r="BO1211" s="3">
        <f t="shared" si="502"/>
        <v>0</v>
      </c>
      <c r="BP1211" s="3">
        <f t="shared" si="471"/>
        <v>0</v>
      </c>
      <c r="BQ1211" s="3">
        <f t="shared" si="503"/>
        <v>661019630.38296378</v>
      </c>
      <c r="BR1211" s="3">
        <f t="shared" si="504"/>
        <v>0</v>
      </c>
      <c r="BS1211" s="3">
        <f t="shared" si="505"/>
        <v>0</v>
      </c>
      <c r="BT1211" s="3">
        <f t="shared" si="506"/>
        <v>0</v>
      </c>
      <c r="BU1211" s="3">
        <f t="shared" si="507"/>
        <v>0</v>
      </c>
      <c r="BV1211" s="3">
        <f t="shared" si="508"/>
        <v>0</v>
      </c>
      <c r="BW1211" s="3">
        <f t="shared" si="474"/>
        <v>0</v>
      </c>
      <c r="BX1211" s="3">
        <f t="shared" si="509"/>
        <v>0</v>
      </c>
      <c r="BY1211" s="3">
        <f t="shared" si="510"/>
        <v>5212681.6373200025</v>
      </c>
    </row>
    <row r="1212" spans="1:77" x14ac:dyDescent="0.25">
      <c r="A1212">
        <v>81905</v>
      </c>
      <c r="B1212" t="s">
        <v>1256</v>
      </c>
      <c r="C1212" s="37">
        <v>42779.493055555555</v>
      </c>
      <c r="D1212" s="5" t="s">
        <v>75</v>
      </c>
      <c r="E1212" s="2">
        <v>383.47399999999999</v>
      </c>
      <c r="F1212" s="2">
        <v>20.265000000000001</v>
      </c>
      <c r="G1212" s="2">
        <v>17.260000000000002</v>
      </c>
      <c r="H1212" s="2">
        <v>0</v>
      </c>
      <c r="I1212" s="2">
        <v>0</v>
      </c>
      <c r="J1212" s="2">
        <v>0</v>
      </c>
      <c r="K1212" s="2">
        <v>0</v>
      </c>
      <c r="L1212" s="2">
        <v>58.506</v>
      </c>
      <c r="M1212" s="2">
        <v>22.422000000000001</v>
      </c>
      <c r="N1212" s="2">
        <v>280.93400000000003</v>
      </c>
      <c r="O1212" s="2">
        <v>0</v>
      </c>
      <c r="P1212" s="2">
        <v>6.6210000000000004</v>
      </c>
      <c r="Q1212" s="2">
        <v>0</v>
      </c>
      <c r="R1212" s="3">
        <v>34798</v>
      </c>
      <c r="S1212" s="3">
        <v>0</v>
      </c>
      <c r="T1212" s="3">
        <v>-1592</v>
      </c>
      <c r="U1212" s="3">
        <v>-62</v>
      </c>
      <c r="V1212" s="3">
        <v>0</v>
      </c>
      <c r="W1212" s="3">
        <v>42317</v>
      </c>
      <c r="X1212" s="3">
        <v>4596</v>
      </c>
      <c r="Y1212" s="4">
        <v>1</v>
      </c>
      <c r="Z1212" s="4">
        <v>1.05</v>
      </c>
      <c r="AA1212" s="5" t="s">
        <v>75</v>
      </c>
      <c r="AB1212" s="3">
        <v>91674</v>
      </c>
      <c r="AC1212" s="3">
        <v>1441691</v>
      </c>
      <c r="AD1212" s="2">
        <v>571.94018129999995</v>
      </c>
      <c r="AE1212" s="3">
        <v>47245617</v>
      </c>
      <c r="AF1212" s="3">
        <v>1371878</v>
      </c>
      <c r="AG1212" s="3">
        <v>0</v>
      </c>
      <c r="AH1212" s="3">
        <v>1426753</v>
      </c>
      <c r="AI1212" s="5">
        <v>1.04</v>
      </c>
      <c r="AJ1212" s="3">
        <v>141602826</v>
      </c>
      <c r="AK1212" s="3">
        <v>188893</v>
      </c>
      <c r="AL1212" s="3">
        <v>0</v>
      </c>
      <c r="AM1212" s="3">
        <v>0</v>
      </c>
      <c r="AN1212" s="3">
        <v>0</v>
      </c>
      <c r="AO1212" s="3">
        <v>0</v>
      </c>
      <c r="AP1212" s="3">
        <v>0</v>
      </c>
      <c r="AQ1212" s="3">
        <v>5140</v>
      </c>
      <c r="AR1212" s="3">
        <v>5322</v>
      </c>
      <c r="AS1212" s="3">
        <v>3971082</v>
      </c>
      <c r="AT1212" s="2">
        <v>744.94399999999996</v>
      </c>
      <c r="AV1212" s="5" t="s">
        <v>1533</v>
      </c>
      <c r="AX1212" s="3">
        <v>0</v>
      </c>
      <c r="AZ1212" s="3">
        <v>0</v>
      </c>
      <c r="BA1212" s="3">
        <f t="shared" si="488"/>
        <v>6941</v>
      </c>
      <c r="BB1212" s="3">
        <f t="shared" si="489"/>
        <v>5140</v>
      </c>
      <c r="BC1212" s="3">
        <f t="shared" si="490"/>
        <v>5322</v>
      </c>
      <c r="BD1212" s="3">
        <f t="shared" si="491"/>
        <v>6941</v>
      </c>
      <c r="BE1212" s="3">
        <f t="shared" si="492"/>
        <v>3971080.8692399994</v>
      </c>
      <c r="BF1212" s="3">
        <f t="shared" si="493"/>
        <v>3895557.8692399994</v>
      </c>
      <c r="BG1212" s="2">
        <f t="shared" si="494"/>
        <v>744.93158908672308</v>
      </c>
      <c r="BH1212" s="6">
        <f t="shared" si="495"/>
        <v>1.4999999999999999E-2</v>
      </c>
      <c r="BI1212" s="3">
        <f t="shared" si="496"/>
        <v>1808259.960128915</v>
      </c>
      <c r="BJ1212" s="3">
        <f t="shared" si="497"/>
        <v>382894836.79057568</v>
      </c>
      <c r="BK1212" s="3">
        <f t="shared" si="498"/>
        <v>0</v>
      </c>
      <c r="BL1212" s="3">
        <f t="shared" si="499"/>
        <v>0</v>
      </c>
      <c r="BM1212" s="3">
        <f t="shared" si="500"/>
        <v>0</v>
      </c>
      <c r="BN1212" s="3">
        <f t="shared" si="501"/>
        <v>0</v>
      </c>
      <c r="BO1212" s="3">
        <f t="shared" si="502"/>
        <v>0</v>
      </c>
      <c r="BP1212" s="3">
        <f t="shared" si="471"/>
        <v>0</v>
      </c>
      <c r="BQ1212" s="3">
        <f t="shared" si="503"/>
        <v>238005642.71320802</v>
      </c>
      <c r="BR1212" s="3">
        <f t="shared" si="504"/>
        <v>0</v>
      </c>
      <c r="BS1212" s="3">
        <f t="shared" si="505"/>
        <v>0</v>
      </c>
      <c r="BT1212" s="3">
        <f t="shared" si="506"/>
        <v>0</v>
      </c>
      <c r="BU1212" s="3">
        <f t="shared" si="507"/>
        <v>0</v>
      </c>
      <c r="BV1212" s="3">
        <f t="shared" si="508"/>
        <v>0</v>
      </c>
      <c r="BW1212" s="3">
        <f t="shared" si="474"/>
        <v>0</v>
      </c>
      <c r="BX1212" s="3">
        <f t="shared" si="509"/>
        <v>0</v>
      </c>
      <c r="BY1212" s="3">
        <f t="shared" si="510"/>
        <v>2555052.6092399992</v>
      </c>
    </row>
    <row r="1213" spans="1:77" x14ac:dyDescent="0.25">
      <c r="A1213">
        <v>43914</v>
      </c>
      <c r="B1213" t="s">
        <v>1257</v>
      </c>
      <c r="C1213" s="37">
        <v>42779.493055555555</v>
      </c>
      <c r="D1213" s="5" t="s">
        <v>75</v>
      </c>
      <c r="E1213" s="2">
        <v>13393.205</v>
      </c>
      <c r="F1213" s="2">
        <v>1101.76</v>
      </c>
      <c r="G1213" s="2">
        <v>430</v>
      </c>
      <c r="H1213" s="2">
        <v>0</v>
      </c>
      <c r="I1213" s="2">
        <v>0</v>
      </c>
      <c r="J1213" s="2">
        <v>0</v>
      </c>
      <c r="K1213" s="2">
        <v>0</v>
      </c>
      <c r="L1213" s="2">
        <v>640</v>
      </c>
      <c r="M1213" s="2">
        <v>718.97299999999996</v>
      </c>
      <c r="N1213" s="2">
        <v>4115</v>
      </c>
      <c r="O1213" s="2">
        <v>1.9</v>
      </c>
      <c r="P1213" s="2">
        <v>1425</v>
      </c>
      <c r="Q1213" s="2">
        <v>0</v>
      </c>
      <c r="R1213" s="3">
        <v>1105338</v>
      </c>
      <c r="S1213" s="3">
        <v>0</v>
      </c>
      <c r="T1213" s="3">
        <v>-47394</v>
      </c>
      <c r="U1213" s="3">
        <v>-1832</v>
      </c>
      <c r="V1213" s="3">
        <v>144315</v>
      </c>
      <c r="W1213" s="3">
        <v>955050</v>
      </c>
      <c r="X1213" s="3">
        <v>784463</v>
      </c>
      <c r="Y1213" s="4">
        <v>1</v>
      </c>
      <c r="Z1213" s="4">
        <v>1.1000000000000001</v>
      </c>
      <c r="AA1213" s="5" t="s">
        <v>75</v>
      </c>
      <c r="AB1213" s="3">
        <v>897025</v>
      </c>
      <c r="AC1213" s="3">
        <v>7419055</v>
      </c>
      <c r="AD1213" s="2">
        <v>3137.6005565999999</v>
      </c>
      <c r="AE1213" s="3">
        <v>470934103</v>
      </c>
      <c r="AF1213" s="3">
        <v>44551556</v>
      </c>
      <c r="AG1213" s="3">
        <v>4900672</v>
      </c>
      <c r="AH1213" s="3">
        <v>52125321</v>
      </c>
      <c r="AI1213" s="5">
        <v>1.17</v>
      </c>
      <c r="AJ1213" s="3">
        <v>4217664317</v>
      </c>
      <c r="AK1213" s="3">
        <v>5453440</v>
      </c>
      <c r="AL1213" s="3">
        <v>0</v>
      </c>
      <c r="AM1213" s="3">
        <v>0</v>
      </c>
      <c r="AN1213" s="3">
        <v>0</v>
      </c>
      <c r="AO1213" s="3">
        <v>0</v>
      </c>
      <c r="AP1213" s="3">
        <v>0</v>
      </c>
      <c r="AQ1213" s="3">
        <v>5140</v>
      </c>
      <c r="AR1213" s="3">
        <v>5505</v>
      </c>
      <c r="AS1213" s="3">
        <v>95125684</v>
      </c>
      <c r="AT1213" s="2">
        <v>17487.955000000002</v>
      </c>
      <c r="AV1213" s="5" t="s">
        <v>1297</v>
      </c>
      <c r="BA1213" s="3">
        <f t="shared" si="488"/>
        <v>5505</v>
      </c>
      <c r="BB1213" s="3">
        <f t="shared" si="489"/>
        <v>5140</v>
      </c>
      <c r="BC1213" s="3">
        <f t="shared" si="490"/>
        <v>5505</v>
      </c>
      <c r="BD1213" s="3">
        <f t="shared" si="491"/>
        <v>5505</v>
      </c>
      <c r="BE1213" s="3">
        <f t="shared" si="492"/>
        <v>95125682.783800006</v>
      </c>
      <c r="BF1213" s="3">
        <f t="shared" si="493"/>
        <v>92968373.783800006</v>
      </c>
      <c r="BG1213" s="2">
        <f t="shared" si="494"/>
        <v>17487.610112641691</v>
      </c>
      <c r="BH1213" s="6">
        <f t="shared" si="495"/>
        <v>1.4999999999999999E-2</v>
      </c>
      <c r="BI1213" s="3">
        <f t="shared" si="496"/>
        <v>40896744.506318405</v>
      </c>
      <c r="BJ1213" s="3">
        <f t="shared" si="497"/>
        <v>8988631597.8978291</v>
      </c>
      <c r="BK1213" s="3">
        <f t="shared" si="498"/>
        <v>0</v>
      </c>
      <c r="BL1213" s="3">
        <f t="shared" si="499"/>
        <v>0</v>
      </c>
      <c r="BM1213" s="3">
        <f t="shared" si="500"/>
        <v>0</v>
      </c>
      <c r="BN1213" s="3">
        <f t="shared" si="501"/>
        <v>0</v>
      </c>
      <c r="BO1213" s="3">
        <f t="shared" si="502"/>
        <v>0</v>
      </c>
      <c r="BP1213" s="3">
        <f t="shared" si="471"/>
        <v>0</v>
      </c>
      <c r="BQ1213" s="3">
        <f t="shared" si="503"/>
        <v>5587291430.9890203</v>
      </c>
      <c r="BR1213" s="3">
        <f t="shared" si="504"/>
        <v>0</v>
      </c>
      <c r="BS1213" s="3">
        <f t="shared" si="505"/>
        <v>0</v>
      </c>
      <c r="BT1213" s="3">
        <f t="shared" si="506"/>
        <v>0</v>
      </c>
      <c r="BU1213" s="3">
        <f t="shared" si="507"/>
        <v>0</v>
      </c>
      <c r="BV1213" s="3">
        <f t="shared" si="508"/>
        <v>0</v>
      </c>
      <c r="BW1213" s="3">
        <f t="shared" si="474"/>
        <v>0</v>
      </c>
      <c r="BX1213" s="3">
        <f t="shared" si="509"/>
        <v>0</v>
      </c>
      <c r="BY1213" s="3">
        <f t="shared" si="510"/>
        <v>52949039.613800004</v>
      </c>
    </row>
    <row r="1214" spans="1:77" x14ac:dyDescent="0.25">
      <c r="A1214">
        <v>221912</v>
      </c>
      <c r="B1214" t="s">
        <v>1257</v>
      </c>
      <c r="C1214" s="37">
        <v>42779.493055555555</v>
      </c>
      <c r="D1214" s="5" t="s">
        <v>75</v>
      </c>
      <c r="E1214" s="2">
        <v>3578.6590000000001</v>
      </c>
      <c r="F1214" s="2">
        <v>177.577</v>
      </c>
      <c r="G1214" s="2">
        <v>88.751999999999995</v>
      </c>
      <c r="H1214" s="2">
        <v>0</v>
      </c>
      <c r="I1214" s="2">
        <v>0</v>
      </c>
      <c r="J1214" s="2">
        <v>0</v>
      </c>
      <c r="K1214" s="2">
        <v>0</v>
      </c>
      <c r="L1214" s="2">
        <v>205</v>
      </c>
      <c r="M1214" s="2">
        <v>172</v>
      </c>
      <c r="N1214" s="2">
        <v>680</v>
      </c>
      <c r="O1214" s="2">
        <v>4.8000000000000001E-2</v>
      </c>
      <c r="P1214" s="2">
        <v>25</v>
      </c>
      <c r="Q1214" s="2">
        <v>0</v>
      </c>
      <c r="R1214" s="3">
        <v>275275</v>
      </c>
      <c r="S1214" s="3">
        <v>0</v>
      </c>
      <c r="T1214" s="3">
        <v>-18609</v>
      </c>
      <c r="U1214" s="3">
        <v>-720</v>
      </c>
      <c r="V1214" s="3">
        <v>0</v>
      </c>
      <c r="W1214" s="3">
        <v>338689</v>
      </c>
      <c r="X1214" s="3">
        <v>13503</v>
      </c>
      <c r="Y1214" s="4">
        <v>0.98</v>
      </c>
      <c r="Z1214" s="4">
        <v>1.05</v>
      </c>
      <c r="AA1214" s="5" t="s">
        <v>75</v>
      </c>
      <c r="AB1214" s="3">
        <v>610739</v>
      </c>
      <c r="AC1214" s="3">
        <v>5352082</v>
      </c>
      <c r="AD1214" s="2">
        <v>2289.3405882000002</v>
      </c>
      <c r="AE1214" s="3">
        <v>293103514</v>
      </c>
      <c r="AF1214" s="3">
        <v>17037043</v>
      </c>
      <c r="AG1214" s="3">
        <v>0</v>
      </c>
      <c r="AH1214" s="3">
        <v>18080127</v>
      </c>
      <c r="AI1214" s="5">
        <v>1.04</v>
      </c>
      <c r="AJ1214" s="3">
        <v>1656044343</v>
      </c>
      <c r="AK1214" s="3">
        <v>1512752</v>
      </c>
      <c r="AL1214" s="3">
        <v>0</v>
      </c>
      <c r="AM1214" s="3">
        <v>0</v>
      </c>
      <c r="AN1214" s="3">
        <v>190731</v>
      </c>
      <c r="AO1214" s="3">
        <v>0</v>
      </c>
      <c r="AP1214" s="3">
        <v>0</v>
      </c>
      <c r="AQ1214" s="3">
        <v>5037</v>
      </c>
      <c r="AR1214" s="3">
        <v>5216</v>
      </c>
      <c r="AS1214" s="3">
        <v>23764218</v>
      </c>
      <c r="AT1214" s="2">
        <v>4520.8580000000002</v>
      </c>
      <c r="AU1214" s="2">
        <v>4578.6899999999996</v>
      </c>
      <c r="AV1214" s="5" t="s">
        <v>1918</v>
      </c>
      <c r="AW1214" s="3">
        <v>0</v>
      </c>
      <c r="AX1214" s="3">
        <v>0</v>
      </c>
      <c r="AY1214" s="3">
        <v>0</v>
      </c>
      <c r="AZ1214" s="3">
        <v>0</v>
      </c>
      <c r="BA1214" s="3">
        <f t="shared" si="488"/>
        <v>5401</v>
      </c>
      <c r="BB1214" s="3">
        <f t="shared" si="489"/>
        <v>5037</v>
      </c>
      <c r="BC1214" s="3">
        <f t="shared" si="490"/>
        <v>5216</v>
      </c>
      <c r="BD1214" s="3">
        <f t="shared" si="491"/>
        <v>5401</v>
      </c>
      <c r="BE1214" s="3">
        <f t="shared" si="492"/>
        <v>23764216.82088</v>
      </c>
      <c r="BF1214" s="3">
        <f t="shared" si="493"/>
        <v>23168861.82088</v>
      </c>
      <c r="BG1214" s="2">
        <f t="shared" si="494"/>
        <v>4520.808673969882</v>
      </c>
      <c r="BH1214" s="6">
        <f t="shared" si="495"/>
        <v>1.4999999999999999E-2</v>
      </c>
      <c r="BI1214" s="3">
        <f t="shared" si="496"/>
        <v>10262155.166314032</v>
      </c>
      <c r="BJ1214" s="3">
        <f t="shared" si="497"/>
        <v>2323695658.4205194</v>
      </c>
      <c r="BK1214" s="3">
        <f t="shared" si="498"/>
        <v>0</v>
      </c>
      <c r="BL1214" s="3">
        <f t="shared" si="499"/>
        <v>0</v>
      </c>
      <c r="BM1214" s="3">
        <f t="shared" si="500"/>
        <v>0</v>
      </c>
      <c r="BN1214" s="3">
        <f t="shared" si="501"/>
        <v>0</v>
      </c>
      <c r="BO1214" s="3">
        <f t="shared" si="502"/>
        <v>0</v>
      </c>
      <c r="BP1214" s="3">
        <f t="shared" si="471"/>
        <v>0</v>
      </c>
      <c r="BQ1214" s="3">
        <f t="shared" si="503"/>
        <v>1444398371.3333774</v>
      </c>
      <c r="BR1214" s="3">
        <f t="shared" si="504"/>
        <v>211645971.66662264</v>
      </c>
      <c r="BS1214" s="3">
        <f t="shared" si="505"/>
        <v>0</v>
      </c>
      <c r="BT1214" s="3">
        <f t="shared" si="506"/>
        <v>0</v>
      </c>
      <c r="BU1214" s="3">
        <f t="shared" si="507"/>
        <v>0</v>
      </c>
      <c r="BV1214" s="3">
        <f t="shared" si="508"/>
        <v>0</v>
      </c>
      <c r="BW1214" s="3">
        <f t="shared" si="474"/>
        <v>0</v>
      </c>
      <c r="BX1214" s="3">
        <f t="shared" si="509"/>
        <v>0</v>
      </c>
      <c r="BY1214" s="3">
        <f t="shared" si="510"/>
        <v>7534982.2594800014</v>
      </c>
    </row>
    <row r="1215" spans="1:77" x14ac:dyDescent="0.25">
      <c r="A1215">
        <v>250905</v>
      </c>
      <c r="B1215" t="s">
        <v>1258</v>
      </c>
      <c r="C1215" s="37">
        <v>42779.493055555555</v>
      </c>
      <c r="D1215" s="5" t="s">
        <v>75</v>
      </c>
      <c r="E1215" s="2">
        <v>288</v>
      </c>
      <c r="F1215" s="2">
        <v>13.7</v>
      </c>
      <c r="G1215" s="2">
        <v>4</v>
      </c>
      <c r="H1215" s="2">
        <v>0</v>
      </c>
      <c r="I1215" s="2">
        <v>0</v>
      </c>
      <c r="J1215" s="2">
        <v>0</v>
      </c>
      <c r="K1215" s="2">
        <v>0</v>
      </c>
      <c r="L1215" s="2">
        <v>33</v>
      </c>
      <c r="M1215" s="2">
        <v>16</v>
      </c>
      <c r="N1215" s="2">
        <v>233</v>
      </c>
      <c r="O1215" s="2">
        <v>0</v>
      </c>
      <c r="P1215" s="2">
        <v>42</v>
      </c>
      <c r="Q1215" s="2">
        <v>0</v>
      </c>
      <c r="R1215" s="3">
        <v>22550</v>
      </c>
      <c r="S1215" s="3">
        <v>0</v>
      </c>
      <c r="T1215" s="3">
        <v>0</v>
      </c>
      <c r="U1215" s="3">
        <v>0</v>
      </c>
      <c r="V1215" s="3">
        <v>0</v>
      </c>
      <c r="W1215" s="3">
        <v>34937</v>
      </c>
      <c r="X1215" s="3">
        <v>28127</v>
      </c>
      <c r="Y1215" s="4">
        <v>0.95399999999999996</v>
      </c>
      <c r="Z1215" s="4">
        <v>1.04</v>
      </c>
      <c r="AA1215" s="5" t="s">
        <v>75</v>
      </c>
      <c r="AB1215" s="3">
        <v>192482</v>
      </c>
      <c r="AC1215" s="3">
        <v>1147645</v>
      </c>
      <c r="AD1215" s="2">
        <v>479.29870039999901</v>
      </c>
      <c r="AE1215" s="3">
        <v>75418096</v>
      </c>
      <c r="AF1215" s="3">
        <v>2888645</v>
      </c>
      <c r="AG1215" s="3">
        <v>78726</v>
      </c>
      <c r="AH1215" s="3">
        <v>3149047</v>
      </c>
      <c r="AI1215" s="5">
        <v>1.04</v>
      </c>
      <c r="AJ1215" s="3">
        <v>279262828</v>
      </c>
      <c r="AK1215" s="3">
        <v>130471</v>
      </c>
      <c r="AL1215" s="3">
        <v>0</v>
      </c>
      <c r="AM1215" s="3">
        <v>0</v>
      </c>
      <c r="AN1215" s="3">
        <v>71100</v>
      </c>
      <c r="AO1215" s="3">
        <v>0</v>
      </c>
      <c r="AP1215" s="3">
        <v>0</v>
      </c>
      <c r="AQ1215" s="3">
        <v>4904</v>
      </c>
      <c r="AR1215" s="3">
        <v>5043</v>
      </c>
      <c r="AS1215" s="3">
        <v>2758855</v>
      </c>
      <c r="AT1215" s="2">
        <v>543.28300000000002</v>
      </c>
      <c r="AU1215" s="2">
        <v>559.255</v>
      </c>
      <c r="AV1215" s="5" t="s">
        <v>1990</v>
      </c>
      <c r="AW1215" s="3">
        <v>0</v>
      </c>
      <c r="AX1215" s="3">
        <v>25205</v>
      </c>
      <c r="AY1215" s="3">
        <v>0</v>
      </c>
      <c r="AZ1215" s="3">
        <v>1075</v>
      </c>
      <c r="BA1215" s="3">
        <f t="shared" si="488"/>
        <v>6697</v>
      </c>
      <c r="BB1215" s="3">
        <f t="shared" si="489"/>
        <v>4904</v>
      </c>
      <c r="BC1215" s="3">
        <f t="shared" si="490"/>
        <v>5043</v>
      </c>
      <c r="BD1215" s="3">
        <f t="shared" si="491"/>
        <v>6697</v>
      </c>
      <c r="BE1215" s="3">
        <f t="shared" si="492"/>
        <v>2758855.89</v>
      </c>
      <c r="BF1215" s="3">
        <f t="shared" si="493"/>
        <v>2701368.89</v>
      </c>
      <c r="BG1215" s="2">
        <f t="shared" si="494"/>
        <v>543.2585706810097</v>
      </c>
      <c r="BH1215" s="6">
        <f t="shared" si="495"/>
        <v>1.4999999999999999E-2</v>
      </c>
      <c r="BI1215" s="3">
        <f t="shared" si="496"/>
        <v>1388488.8426689808</v>
      </c>
      <c r="BJ1215" s="3">
        <f t="shared" si="497"/>
        <v>279234905.33003896</v>
      </c>
      <c r="BK1215" s="3">
        <f t="shared" si="498"/>
        <v>27922.669961035252</v>
      </c>
      <c r="BL1215" s="3">
        <f t="shared" si="499"/>
        <v>288.82712943662762</v>
      </c>
      <c r="BM1215" s="3">
        <f t="shared" si="500"/>
        <v>5316.7245373594797</v>
      </c>
      <c r="BN1215" s="3">
        <f t="shared" si="501"/>
        <v>0</v>
      </c>
      <c r="BO1215" s="3">
        <f t="shared" si="502"/>
        <v>6.5212138475368011</v>
      </c>
      <c r="BP1215" s="3">
        <f t="shared" si="471"/>
        <v>288.82712943662762</v>
      </c>
      <c r="BQ1215" s="3">
        <f t="shared" si="503"/>
        <v>173571113.33258259</v>
      </c>
      <c r="BR1215" s="3">
        <f t="shared" si="504"/>
        <v>105691714.66741741</v>
      </c>
      <c r="BS1215" s="3">
        <f t="shared" si="505"/>
        <v>29795.178930534581</v>
      </c>
      <c r="BT1215" s="3">
        <f t="shared" si="506"/>
        <v>90.069119403173843</v>
      </c>
      <c r="BU1215" s="3">
        <f t="shared" si="507"/>
        <v>1075</v>
      </c>
      <c r="BV1215" s="3">
        <f t="shared" si="508"/>
        <v>672.7232784906065</v>
      </c>
      <c r="BW1215" s="3">
        <f t="shared" si="474"/>
        <v>28047.455652043976</v>
      </c>
      <c r="BX1215" s="3">
        <f t="shared" si="509"/>
        <v>28336.282781480604</v>
      </c>
      <c r="BY1215" s="3">
        <f t="shared" si="510"/>
        <v>94688.510879999958</v>
      </c>
    </row>
    <row r="1216" spans="1:77" x14ac:dyDescent="0.25">
      <c r="A1216">
        <v>101845</v>
      </c>
      <c r="B1216" t="s">
        <v>1259</v>
      </c>
      <c r="C1216" s="37">
        <v>42776.52847222222</v>
      </c>
      <c r="D1216" s="5" t="s">
        <v>76</v>
      </c>
      <c r="E1216" s="2">
        <v>9655.8709999999992</v>
      </c>
      <c r="F1216" s="2">
        <v>790.96699999999998</v>
      </c>
      <c r="G1216" s="2">
        <v>14.585000000000001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7430.5</v>
      </c>
      <c r="O1216" s="2">
        <v>1.0029999999999999</v>
      </c>
      <c r="P1216" s="2">
        <v>1499.578</v>
      </c>
      <c r="Q1216" s="2">
        <v>0</v>
      </c>
      <c r="R1216" s="3">
        <v>946479</v>
      </c>
      <c r="S1216" s="3">
        <v>0</v>
      </c>
      <c r="T1216" s="3">
        <v>0</v>
      </c>
      <c r="U1216" s="3">
        <v>0</v>
      </c>
      <c r="V1216" s="3">
        <v>0</v>
      </c>
      <c r="W1216" s="3">
        <v>796146</v>
      </c>
      <c r="X1216" s="3">
        <v>969477</v>
      </c>
      <c r="Y1216" s="4">
        <v>0</v>
      </c>
      <c r="Z1216" s="4">
        <v>1</v>
      </c>
      <c r="AA1216" s="5" t="s">
        <v>75</v>
      </c>
      <c r="AB1216" s="3">
        <v>0</v>
      </c>
      <c r="AC1216" s="3">
        <v>0</v>
      </c>
      <c r="AD1216" s="2">
        <v>0</v>
      </c>
      <c r="AE1216" s="3">
        <v>0</v>
      </c>
      <c r="AF1216" s="3">
        <v>0</v>
      </c>
      <c r="AG1216" s="3">
        <v>0</v>
      </c>
      <c r="AH1216" s="3">
        <v>0</v>
      </c>
      <c r="AI1216" s="5">
        <v>0</v>
      </c>
      <c r="AJ1216" s="3">
        <v>0</v>
      </c>
      <c r="AK1216" s="3">
        <v>3560767</v>
      </c>
      <c r="AL1216" s="3">
        <v>0</v>
      </c>
      <c r="AM1216" s="3">
        <v>0</v>
      </c>
      <c r="AN1216" s="3">
        <v>0</v>
      </c>
      <c r="AO1216" s="3">
        <v>0</v>
      </c>
      <c r="AP1216" s="3">
        <v>0</v>
      </c>
      <c r="AQ1216" s="3">
        <v>5050</v>
      </c>
      <c r="AR1216" s="3">
        <v>5334</v>
      </c>
      <c r="AS1216" s="3">
        <v>79977895</v>
      </c>
      <c r="AT1216" s="2">
        <v>15080.132</v>
      </c>
      <c r="AV1216" s="5" t="s">
        <v>2031</v>
      </c>
      <c r="AX1216" s="3">
        <v>0</v>
      </c>
      <c r="AZ1216" s="3">
        <v>0</v>
      </c>
      <c r="BA1216" s="3">
        <f t="shared" si="488"/>
        <v>6465</v>
      </c>
      <c r="BB1216" s="3">
        <f t="shared" si="489"/>
        <v>5050</v>
      </c>
      <c r="BC1216" s="3">
        <f t="shared" si="490"/>
        <v>5335</v>
      </c>
      <c r="BD1216" s="3">
        <f t="shared" si="491"/>
        <v>6465</v>
      </c>
      <c r="BE1216" s="3">
        <f t="shared" si="492"/>
        <v>79977894.966449991</v>
      </c>
      <c r="BF1216" s="3">
        <f t="shared" si="493"/>
        <v>78235269.966449991</v>
      </c>
      <c r="BG1216" s="2">
        <f t="shared" si="494"/>
        <v>15078.331559783293</v>
      </c>
      <c r="BH1216" s="6">
        <f t="shared" si="495"/>
        <v>1.4999999999999999E-2</v>
      </c>
      <c r="BI1216" s="3">
        <f t="shared" si="496"/>
        <v>0</v>
      </c>
      <c r="BJ1216" s="3">
        <f t="shared" si="497"/>
        <v>7750262421.7286129</v>
      </c>
      <c r="BK1216" s="3">
        <f t="shared" si="498"/>
        <v>0</v>
      </c>
      <c r="BL1216" s="3">
        <f t="shared" si="499"/>
        <v>0</v>
      </c>
      <c r="BM1216" s="3">
        <f t="shared" si="500"/>
        <v>0</v>
      </c>
      <c r="BN1216" s="3">
        <f t="shared" si="501"/>
        <v>0</v>
      </c>
      <c r="BO1216" s="3">
        <f t="shared" si="502"/>
        <v>0</v>
      </c>
      <c r="BP1216" s="3">
        <f t="shared" si="471"/>
        <v>0</v>
      </c>
      <c r="BQ1216" s="3">
        <f t="shared" si="503"/>
        <v>4817526933.3507624</v>
      </c>
      <c r="BR1216" s="3">
        <f t="shared" si="504"/>
        <v>0</v>
      </c>
      <c r="BS1216" s="3">
        <f t="shared" si="505"/>
        <v>0</v>
      </c>
      <c r="BT1216" s="3">
        <f t="shared" si="506"/>
        <v>0</v>
      </c>
      <c r="BU1216" s="3">
        <f t="shared" si="507"/>
        <v>0</v>
      </c>
      <c r="BV1216" s="3">
        <f t="shared" si="508"/>
        <v>0</v>
      </c>
      <c r="BW1216" s="3">
        <f t="shared" si="474"/>
        <v>0</v>
      </c>
      <c r="BX1216" s="3">
        <f t="shared" si="509"/>
        <v>0</v>
      </c>
      <c r="BY1216" s="3">
        <f t="shared" si="510"/>
        <v>79977894.966449991</v>
      </c>
    </row>
    <row r="1217" spans="1:77" x14ac:dyDescent="0.25">
      <c r="A1217">
        <v>62903</v>
      </c>
      <c r="B1217" t="s">
        <v>1260</v>
      </c>
      <c r="C1217" s="37">
        <v>42779.493055555555</v>
      </c>
      <c r="D1217" s="5" t="s">
        <v>75</v>
      </c>
      <c r="E1217" s="2">
        <v>1386.193</v>
      </c>
      <c r="F1217" s="2">
        <v>128.994</v>
      </c>
      <c r="G1217" s="2">
        <v>72.5</v>
      </c>
      <c r="H1217" s="2">
        <v>1.23</v>
      </c>
      <c r="I1217" s="2">
        <v>0</v>
      </c>
      <c r="J1217" s="2">
        <v>0</v>
      </c>
      <c r="K1217" s="2">
        <v>0</v>
      </c>
      <c r="L1217" s="2">
        <v>77</v>
      </c>
      <c r="M1217" s="2">
        <v>75</v>
      </c>
      <c r="N1217" s="2">
        <v>1207</v>
      </c>
      <c r="O1217" s="2">
        <v>0.41</v>
      </c>
      <c r="P1217" s="2">
        <v>225</v>
      </c>
      <c r="Q1217" s="2">
        <v>0</v>
      </c>
      <c r="R1217" s="3">
        <v>123750</v>
      </c>
      <c r="S1217" s="3">
        <v>0</v>
      </c>
      <c r="T1217" s="3">
        <v>-9315</v>
      </c>
      <c r="U1217" s="3">
        <v>-360</v>
      </c>
      <c r="V1217" s="3">
        <v>0</v>
      </c>
      <c r="W1217" s="3">
        <v>91050</v>
      </c>
      <c r="X1217" s="3">
        <v>132345</v>
      </c>
      <c r="Y1217" s="4">
        <v>1</v>
      </c>
      <c r="Z1217" s="4">
        <v>1.07</v>
      </c>
      <c r="AA1217" s="5" t="s">
        <v>75</v>
      </c>
      <c r="AB1217" s="3">
        <v>408035</v>
      </c>
      <c r="AC1217" s="3">
        <v>4806535</v>
      </c>
      <c r="AD1217" s="2">
        <v>1930.7820352000001</v>
      </c>
      <c r="AE1217" s="3">
        <v>181664331</v>
      </c>
      <c r="AF1217" s="3">
        <v>8727372</v>
      </c>
      <c r="AG1217" s="3">
        <v>0</v>
      </c>
      <c r="AH1217" s="3">
        <v>9076467</v>
      </c>
      <c r="AI1217" s="5">
        <v>1.04</v>
      </c>
      <c r="AJ1217" s="3">
        <v>828918568</v>
      </c>
      <c r="AK1217" s="3">
        <v>589808</v>
      </c>
      <c r="AL1217" s="3">
        <v>0</v>
      </c>
      <c r="AM1217" s="3">
        <v>0</v>
      </c>
      <c r="AN1217" s="3">
        <v>0</v>
      </c>
      <c r="AO1217" s="3">
        <v>0</v>
      </c>
      <c r="AP1217" s="3">
        <v>0</v>
      </c>
      <c r="AQ1217" s="3">
        <v>5140</v>
      </c>
      <c r="AR1217" s="3">
        <v>5395</v>
      </c>
      <c r="AS1217" s="3">
        <v>11837928</v>
      </c>
      <c r="AT1217" s="2">
        <v>2209.7049999999999</v>
      </c>
      <c r="AU1217" s="2">
        <v>2209.7049999999999</v>
      </c>
      <c r="AV1217" s="5" t="s">
        <v>1471</v>
      </c>
      <c r="AW1217" s="3">
        <v>0</v>
      </c>
      <c r="AX1217" s="3">
        <v>0</v>
      </c>
      <c r="AY1217" s="3">
        <v>0</v>
      </c>
      <c r="AZ1217" s="3">
        <v>0</v>
      </c>
      <c r="BA1217" s="3">
        <f t="shared" si="488"/>
        <v>5882</v>
      </c>
      <c r="BB1217" s="3">
        <f t="shared" si="489"/>
        <v>5140</v>
      </c>
      <c r="BC1217" s="3">
        <f t="shared" si="490"/>
        <v>5395</v>
      </c>
      <c r="BD1217" s="3">
        <f t="shared" si="491"/>
        <v>5882</v>
      </c>
      <c r="BE1217" s="3">
        <f t="shared" si="492"/>
        <v>11837927.578200001</v>
      </c>
      <c r="BF1217" s="3">
        <f t="shared" si="493"/>
        <v>11632442.578200001</v>
      </c>
      <c r="BG1217" s="2">
        <f t="shared" si="494"/>
        <v>2209.6367973180422</v>
      </c>
      <c r="BH1217" s="6">
        <f t="shared" si="495"/>
        <v>1.4999999999999999E-2</v>
      </c>
      <c r="BI1217" s="3">
        <f t="shared" si="496"/>
        <v>5377880.5034810295</v>
      </c>
      <c r="BJ1217" s="3">
        <f t="shared" si="497"/>
        <v>1135753313.8214736</v>
      </c>
      <c r="BK1217" s="3">
        <f t="shared" si="498"/>
        <v>0</v>
      </c>
      <c r="BL1217" s="3">
        <f t="shared" si="499"/>
        <v>0</v>
      </c>
      <c r="BM1217" s="3">
        <f t="shared" si="500"/>
        <v>0</v>
      </c>
      <c r="BN1217" s="3">
        <f t="shared" si="501"/>
        <v>0</v>
      </c>
      <c r="BO1217" s="3">
        <f t="shared" si="502"/>
        <v>0</v>
      </c>
      <c r="BP1217" s="3">
        <f t="shared" si="471"/>
        <v>0</v>
      </c>
      <c r="BQ1217" s="3">
        <f t="shared" si="503"/>
        <v>705978956.74311447</v>
      </c>
      <c r="BR1217" s="3">
        <f t="shared" si="504"/>
        <v>122939611.25688553</v>
      </c>
      <c r="BS1217" s="3">
        <f t="shared" si="505"/>
        <v>0</v>
      </c>
      <c r="BT1217" s="3">
        <f t="shared" si="506"/>
        <v>0</v>
      </c>
      <c r="BU1217" s="3">
        <f t="shared" si="507"/>
        <v>0</v>
      </c>
      <c r="BV1217" s="3">
        <f t="shared" si="508"/>
        <v>0</v>
      </c>
      <c r="BW1217" s="3">
        <f t="shared" si="474"/>
        <v>0</v>
      </c>
      <c r="BX1217" s="3">
        <f t="shared" si="509"/>
        <v>0</v>
      </c>
      <c r="BY1217" s="3">
        <f t="shared" si="510"/>
        <v>3548741.8982000016</v>
      </c>
    </row>
    <row r="1218" spans="1:77" x14ac:dyDescent="0.25">
      <c r="A1218">
        <v>62904</v>
      </c>
      <c r="B1218" t="s">
        <v>1261</v>
      </c>
      <c r="C1218" s="37">
        <v>42779.493055555555</v>
      </c>
      <c r="D1218" s="5" t="s">
        <v>75</v>
      </c>
      <c r="E1218" s="2">
        <v>436.68799999999999</v>
      </c>
      <c r="F1218" s="2">
        <v>38.204000000000001</v>
      </c>
      <c r="G1218" s="2">
        <v>22.972999999999999</v>
      </c>
      <c r="H1218" s="2">
        <v>0</v>
      </c>
      <c r="I1218" s="2">
        <v>0</v>
      </c>
      <c r="J1218" s="2">
        <v>0</v>
      </c>
      <c r="K1218" s="2">
        <v>0</v>
      </c>
      <c r="L1218" s="2">
        <v>30</v>
      </c>
      <c r="M1218" s="2">
        <v>11</v>
      </c>
      <c r="N1218" s="2">
        <v>325</v>
      </c>
      <c r="O1218" s="2">
        <v>0</v>
      </c>
      <c r="P1218" s="2">
        <v>8</v>
      </c>
      <c r="Q1218" s="2">
        <v>0</v>
      </c>
      <c r="R1218" s="3">
        <v>38500</v>
      </c>
      <c r="S1218" s="3">
        <v>0</v>
      </c>
      <c r="T1218" s="3">
        <v>0</v>
      </c>
      <c r="U1218" s="3">
        <v>0</v>
      </c>
      <c r="V1218" s="3">
        <v>0</v>
      </c>
      <c r="W1218" s="3">
        <v>57149</v>
      </c>
      <c r="X1218" s="3">
        <v>5091</v>
      </c>
      <c r="Y1218" s="4">
        <v>0.92</v>
      </c>
      <c r="Z1218" s="4">
        <v>1.06</v>
      </c>
      <c r="AA1218" s="5" t="s">
        <v>75</v>
      </c>
      <c r="AB1218" s="3">
        <v>204055</v>
      </c>
      <c r="AC1218" s="3">
        <v>2628887</v>
      </c>
      <c r="AD1218" s="2">
        <v>1076.8508595999999</v>
      </c>
      <c r="AE1218" s="3">
        <v>79918685</v>
      </c>
      <c r="AF1218" s="3">
        <v>20422271</v>
      </c>
      <c r="AG1218" s="3">
        <v>0</v>
      </c>
      <c r="AH1218" s="3">
        <v>21754158</v>
      </c>
      <c r="AI1218" s="5">
        <v>0.98</v>
      </c>
      <c r="AJ1218" s="3">
        <v>2150931601</v>
      </c>
      <c r="AK1218" s="3">
        <v>188689</v>
      </c>
      <c r="AL1218" s="3">
        <v>0</v>
      </c>
      <c r="AM1218" s="3">
        <v>0</v>
      </c>
      <c r="AN1218" s="3">
        <v>240261</v>
      </c>
      <c r="AO1218" s="3">
        <v>0</v>
      </c>
      <c r="AP1218" s="3">
        <v>0</v>
      </c>
      <c r="AQ1218" s="3">
        <v>4729</v>
      </c>
      <c r="AR1218" s="3">
        <v>4930</v>
      </c>
      <c r="AS1218" s="3">
        <v>3963577</v>
      </c>
      <c r="AT1218" s="2">
        <v>801.26</v>
      </c>
      <c r="AU1218" s="2">
        <v>815.88</v>
      </c>
      <c r="AV1218" s="5" t="s">
        <v>1472</v>
      </c>
      <c r="AW1218" s="3">
        <v>11287299</v>
      </c>
      <c r="AX1218" s="3">
        <v>0</v>
      </c>
      <c r="AY1218" s="3">
        <v>269505</v>
      </c>
      <c r="AZ1218" s="3">
        <v>0</v>
      </c>
      <c r="BA1218" s="3">
        <f t="shared" si="488"/>
        <v>6364</v>
      </c>
      <c r="BB1218" s="3">
        <f t="shared" si="489"/>
        <v>4729</v>
      </c>
      <c r="BC1218" s="3">
        <f t="shared" si="490"/>
        <v>4930</v>
      </c>
      <c r="BD1218" s="3">
        <f t="shared" si="491"/>
        <v>6364</v>
      </c>
      <c r="BE1218" s="3">
        <f t="shared" si="492"/>
        <v>3963575.5571999997</v>
      </c>
      <c r="BF1218" s="3">
        <f t="shared" si="493"/>
        <v>3867926.5571999997</v>
      </c>
      <c r="BG1218" s="2">
        <f t="shared" si="494"/>
        <v>801.24283028576428</v>
      </c>
      <c r="BH1218" s="6">
        <f t="shared" si="495"/>
        <v>1.4999999999999999E-2</v>
      </c>
      <c r="BI1218" s="3">
        <f t="shared" si="496"/>
        <v>1919192.928012359</v>
      </c>
      <c r="BJ1218" s="3">
        <f t="shared" si="497"/>
        <v>411838814.76688284</v>
      </c>
      <c r="BK1218" s="3">
        <f t="shared" si="498"/>
        <v>1739092786.2331171</v>
      </c>
      <c r="BL1218" s="3">
        <f t="shared" si="499"/>
        <v>16512019.330640625</v>
      </c>
      <c r="BM1218" s="3">
        <f t="shared" si="500"/>
        <v>4880.2329600438097</v>
      </c>
      <c r="BN1218" s="3">
        <f t="shared" si="501"/>
        <v>269505</v>
      </c>
      <c r="BO1218" s="3">
        <f t="shared" si="502"/>
        <v>182364.87371283447</v>
      </c>
      <c r="BP1218" s="3">
        <f t="shared" si="471"/>
        <v>16242514.330640625</v>
      </c>
      <c r="BQ1218" s="3">
        <f t="shared" si="503"/>
        <v>255997084.27630168</v>
      </c>
      <c r="BR1218" s="3">
        <f t="shared" si="504"/>
        <v>1894934516.7236984</v>
      </c>
      <c r="BS1218" s="3">
        <f t="shared" si="505"/>
        <v>0</v>
      </c>
      <c r="BT1218" s="3">
        <f t="shared" si="506"/>
        <v>0</v>
      </c>
      <c r="BU1218" s="3">
        <f t="shared" si="507"/>
        <v>0</v>
      </c>
      <c r="BV1218" s="3">
        <f t="shared" si="508"/>
        <v>0</v>
      </c>
      <c r="BW1218" s="3">
        <f t="shared" si="474"/>
        <v>0</v>
      </c>
      <c r="BX1218" s="3">
        <f t="shared" si="509"/>
        <v>16242514.330640625</v>
      </c>
      <c r="BY1218" s="3">
        <f t="shared" si="510"/>
        <v>0</v>
      </c>
    </row>
    <row r="1219" spans="1:77" x14ac:dyDescent="0.25">
      <c r="A1219">
        <v>71905</v>
      </c>
      <c r="B1219" t="s">
        <v>1262</v>
      </c>
      <c r="C1219" s="37">
        <v>42779.493055555555</v>
      </c>
      <c r="D1219" s="5" t="s">
        <v>75</v>
      </c>
      <c r="E1219" s="2">
        <v>35671</v>
      </c>
      <c r="F1219" s="2">
        <v>2949.3</v>
      </c>
      <c r="G1219" s="2">
        <v>1519</v>
      </c>
      <c r="H1219" s="2">
        <v>7</v>
      </c>
      <c r="I1219" s="2">
        <v>0</v>
      </c>
      <c r="J1219" s="2">
        <v>0</v>
      </c>
      <c r="K1219" s="2">
        <v>0</v>
      </c>
      <c r="L1219" s="2">
        <v>2350</v>
      </c>
      <c r="M1219" s="2">
        <v>1948</v>
      </c>
      <c r="N1219" s="2">
        <v>34667</v>
      </c>
      <c r="O1219" s="2">
        <v>8</v>
      </c>
      <c r="P1219" s="2">
        <v>8654</v>
      </c>
      <c r="Q1219" s="2">
        <v>0</v>
      </c>
      <c r="R1219" s="3">
        <v>3202375</v>
      </c>
      <c r="S1219" s="3">
        <v>0</v>
      </c>
      <c r="T1219" s="3">
        <v>-75683</v>
      </c>
      <c r="U1219" s="3">
        <v>-2925</v>
      </c>
      <c r="V1219" s="3">
        <v>0</v>
      </c>
      <c r="W1219" s="3">
        <v>2260752</v>
      </c>
      <c r="X1219" s="3">
        <v>4890375</v>
      </c>
      <c r="Y1219" s="4">
        <v>1</v>
      </c>
      <c r="Z1219" s="4">
        <v>1.1399999999999999</v>
      </c>
      <c r="AA1219" s="5" t="s">
        <v>75</v>
      </c>
      <c r="AB1219" s="3">
        <v>3472597</v>
      </c>
      <c r="AC1219" s="3">
        <v>140060798</v>
      </c>
      <c r="AD1219" s="2">
        <v>59473.823491800002</v>
      </c>
      <c r="AE1219" s="3">
        <v>3854316813</v>
      </c>
      <c r="AF1219" s="3">
        <v>64893603</v>
      </c>
      <c r="AG1219" s="3">
        <v>7138297</v>
      </c>
      <c r="AH1219" s="3">
        <v>77674078</v>
      </c>
      <c r="AI1219" s="5">
        <v>1.17</v>
      </c>
      <c r="AJ1219" s="3">
        <v>6735182984</v>
      </c>
      <c r="AK1219" s="3">
        <v>15304406</v>
      </c>
      <c r="AL1219" s="3">
        <v>0</v>
      </c>
      <c r="AM1219" s="3">
        <v>0</v>
      </c>
      <c r="AN1219" s="3">
        <v>0</v>
      </c>
      <c r="AO1219" s="3">
        <v>0</v>
      </c>
      <c r="AP1219" s="3">
        <v>0</v>
      </c>
      <c r="AQ1219" s="3">
        <v>5140</v>
      </c>
      <c r="AR1219" s="3">
        <v>5651</v>
      </c>
      <c r="AS1219" s="3">
        <v>296657063</v>
      </c>
      <c r="AT1219" s="2">
        <v>54105.675000000003</v>
      </c>
      <c r="AV1219" s="5" t="s">
        <v>1321</v>
      </c>
      <c r="BA1219" s="3">
        <f t="shared" si="488"/>
        <v>5651</v>
      </c>
      <c r="BB1219" s="3">
        <f t="shared" si="489"/>
        <v>5140</v>
      </c>
      <c r="BC1219" s="3">
        <f t="shared" si="490"/>
        <v>5651</v>
      </c>
      <c r="BD1219" s="3">
        <f t="shared" si="491"/>
        <v>5651</v>
      </c>
      <c r="BE1219" s="3">
        <f t="shared" si="492"/>
        <v>296657063.54000002</v>
      </c>
      <c r="BF1219" s="3">
        <f t="shared" si="493"/>
        <v>291269619.54000002</v>
      </c>
      <c r="BG1219" s="2">
        <f t="shared" si="494"/>
        <v>54105.131774069472</v>
      </c>
      <c r="BH1219" s="6">
        <f t="shared" si="495"/>
        <v>1.4999999999999999E-2</v>
      </c>
      <c r="BI1219" s="3">
        <f t="shared" si="496"/>
        <v>115272254.36092825</v>
      </c>
      <c r="BJ1219" s="3">
        <f t="shared" si="497"/>
        <v>27810037731.871708</v>
      </c>
      <c r="BK1219" s="3">
        <f t="shared" si="498"/>
        <v>0</v>
      </c>
      <c r="BL1219" s="3">
        <f t="shared" si="499"/>
        <v>0</v>
      </c>
      <c r="BM1219" s="3">
        <f t="shared" si="500"/>
        <v>0</v>
      </c>
      <c r="BN1219" s="3">
        <f t="shared" si="501"/>
        <v>0</v>
      </c>
      <c r="BO1219" s="3">
        <f t="shared" si="502"/>
        <v>0</v>
      </c>
      <c r="BP1219" s="3">
        <f t="shared" ref="BP1219:BP1223" si="511">MAX(0, IFERROR(BM1219*BK1219/(BJ1219/BG1219)-BN1219-BO1219*0-AL1219*AM1219-V1219,0))</f>
        <v>0</v>
      </c>
      <c r="BQ1219" s="3">
        <f t="shared" si="503"/>
        <v>17286589601.815197</v>
      </c>
      <c r="BR1219" s="3">
        <f t="shared" si="504"/>
        <v>0</v>
      </c>
      <c r="BS1219" s="3">
        <f t="shared" si="505"/>
        <v>0</v>
      </c>
      <c r="BT1219" s="3">
        <f t="shared" si="506"/>
        <v>0</v>
      </c>
      <c r="BU1219" s="3">
        <f t="shared" si="507"/>
        <v>0</v>
      </c>
      <c r="BV1219" s="3">
        <f t="shared" si="508"/>
        <v>0</v>
      </c>
      <c r="BW1219" s="3">
        <f t="shared" ref="BW1219:BW1223" si="512">MAX(0, IFERROR(BT1219*BR1219/(BQ1219/BG1219)-BU1219-BV1219-AL1219*AM1219-V1219,0))</f>
        <v>0</v>
      </c>
      <c r="BX1219" s="3">
        <f t="shared" si="509"/>
        <v>0</v>
      </c>
      <c r="BY1219" s="3">
        <f t="shared" si="510"/>
        <v>229305233.70000002</v>
      </c>
    </row>
    <row r="1220" spans="1:77" x14ac:dyDescent="0.25">
      <c r="A1220">
        <v>253901</v>
      </c>
      <c r="B1220" t="s">
        <v>1263</v>
      </c>
      <c r="C1220" s="37">
        <v>42776.52847222222</v>
      </c>
      <c r="D1220" s="5" t="s">
        <v>75</v>
      </c>
      <c r="E1220" s="2">
        <v>2959.0279999999998</v>
      </c>
      <c r="F1220" s="2">
        <v>206.92099999999999</v>
      </c>
      <c r="G1220" s="2">
        <v>48.145000000000003</v>
      </c>
      <c r="H1220" s="2">
        <v>0</v>
      </c>
      <c r="I1220" s="2">
        <v>0</v>
      </c>
      <c r="J1220" s="2">
        <v>0</v>
      </c>
      <c r="K1220" s="2">
        <v>0</v>
      </c>
      <c r="L1220" s="2">
        <v>256.786</v>
      </c>
      <c r="M1220" s="2">
        <v>164.12100000000001</v>
      </c>
      <c r="N1220" s="2">
        <v>3003.8249999999998</v>
      </c>
      <c r="O1220" s="2">
        <v>4.7880000000000003</v>
      </c>
      <c r="P1220" s="2">
        <v>824.52300000000002</v>
      </c>
      <c r="Q1220" s="2">
        <v>0</v>
      </c>
      <c r="R1220" s="3">
        <v>230993</v>
      </c>
      <c r="S1220" s="3">
        <v>0</v>
      </c>
      <c r="T1220" s="3">
        <v>-14210</v>
      </c>
      <c r="U1220" s="3">
        <v>-550</v>
      </c>
      <c r="V1220" s="3">
        <v>0</v>
      </c>
      <c r="W1220" s="3">
        <v>159122</v>
      </c>
      <c r="X1220" s="3">
        <v>483418</v>
      </c>
      <c r="Y1220" s="4">
        <v>1</v>
      </c>
      <c r="Z1220" s="4">
        <v>1.1200000000000001</v>
      </c>
      <c r="AA1220" s="5" t="s">
        <v>76</v>
      </c>
      <c r="AB1220" s="3">
        <v>3510178</v>
      </c>
      <c r="AC1220" s="3">
        <v>8244404</v>
      </c>
      <c r="AD1220" s="2">
        <v>3413.6250531999999</v>
      </c>
      <c r="AE1220" s="3">
        <v>850632146</v>
      </c>
      <c r="AF1220" s="3">
        <v>12632670</v>
      </c>
      <c r="AG1220" s="3">
        <v>0</v>
      </c>
      <c r="AH1220" s="3">
        <v>13137977</v>
      </c>
      <c r="AI1220" s="5">
        <v>1.04</v>
      </c>
      <c r="AJ1220" s="3">
        <v>1264564081</v>
      </c>
      <c r="AK1220" s="3">
        <v>1259472</v>
      </c>
      <c r="AL1220" s="3">
        <v>0</v>
      </c>
      <c r="AM1220" s="3">
        <v>0</v>
      </c>
      <c r="AN1220" s="3">
        <v>0</v>
      </c>
      <c r="AO1220" s="3">
        <v>0</v>
      </c>
      <c r="AP1220" s="3">
        <v>0</v>
      </c>
      <c r="AQ1220" s="3">
        <v>5140</v>
      </c>
      <c r="AR1220" s="3">
        <v>5578</v>
      </c>
      <c r="AS1220" s="3">
        <v>25469116</v>
      </c>
      <c r="AT1220" s="2">
        <v>4690.3779999999997</v>
      </c>
      <c r="AV1220" s="5" t="s">
        <v>1328</v>
      </c>
      <c r="AX1220" s="3">
        <v>0</v>
      </c>
      <c r="AZ1220" s="3">
        <v>0</v>
      </c>
      <c r="BA1220" s="3">
        <f t="shared" si="488"/>
        <v>5863</v>
      </c>
      <c r="BB1220" s="3">
        <f t="shared" si="489"/>
        <v>5140</v>
      </c>
      <c r="BC1220" s="3">
        <f t="shared" si="490"/>
        <v>5578</v>
      </c>
      <c r="BD1220" s="3">
        <f t="shared" si="491"/>
        <v>5863</v>
      </c>
      <c r="BE1220" s="3">
        <f t="shared" si="492"/>
        <v>25469115.191499997</v>
      </c>
      <c r="BF1220" s="3">
        <f t="shared" si="493"/>
        <v>25093210.191499997</v>
      </c>
      <c r="BG1220" s="2">
        <f t="shared" si="494"/>
        <v>4690.275492249586</v>
      </c>
      <c r="BH1220" s="6">
        <f t="shared" si="495"/>
        <v>1.4999999999999999E-2</v>
      </c>
      <c r="BI1220" s="3">
        <f t="shared" si="496"/>
        <v>14891167.574359836</v>
      </c>
      <c r="BJ1220" s="3">
        <f t="shared" si="497"/>
        <v>2410801603.0162873</v>
      </c>
      <c r="BK1220" s="3">
        <f t="shared" si="498"/>
        <v>0</v>
      </c>
      <c r="BL1220" s="3">
        <f t="shared" si="499"/>
        <v>0</v>
      </c>
      <c r="BM1220" s="3">
        <f t="shared" si="500"/>
        <v>0</v>
      </c>
      <c r="BN1220" s="3">
        <f t="shared" si="501"/>
        <v>0</v>
      </c>
      <c r="BO1220" s="3">
        <f t="shared" si="502"/>
        <v>0</v>
      </c>
      <c r="BP1220" s="3">
        <f t="shared" si="511"/>
        <v>0</v>
      </c>
      <c r="BQ1220" s="3">
        <f t="shared" si="503"/>
        <v>1498543019.7737427</v>
      </c>
      <c r="BR1220" s="3">
        <f t="shared" si="504"/>
        <v>0</v>
      </c>
      <c r="BS1220" s="3">
        <f t="shared" si="505"/>
        <v>0</v>
      </c>
      <c r="BT1220" s="3">
        <f t="shared" si="506"/>
        <v>0</v>
      </c>
      <c r="BU1220" s="3">
        <f t="shared" si="507"/>
        <v>0</v>
      </c>
      <c r="BV1220" s="3">
        <f t="shared" si="508"/>
        <v>0</v>
      </c>
      <c r="BW1220" s="3">
        <f t="shared" si="512"/>
        <v>0</v>
      </c>
      <c r="BX1220" s="3">
        <f t="shared" si="509"/>
        <v>0</v>
      </c>
      <c r="BY1220" s="3">
        <f t="shared" si="510"/>
        <v>12823474.381499996</v>
      </c>
    </row>
    <row r="1221" spans="1:77" x14ac:dyDescent="0.25">
      <c r="A1221">
        <v>3906</v>
      </c>
      <c r="B1221" t="s">
        <v>1264</v>
      </c>
      <c r="C1221" s="37">
        <v>42779.493055555555</v>
      </c>
      <c r="D1221" s="5" t="s">
        <v>75</v>
      </c>
      <c r="E1221" s="2">
        <v>329.17099999999999</v>
      </c>
      <c r="F1221" s="2">
        <v>54.375</v>
      </c>
      <c r="G1221" s="2">
        <v>3.907</v>
      </c>
      <c r="H1221" s="2">
        <v>0</v>
      </c>
      <c r="I1221" s="2">
        <v>0</v>
      </c>
      <c r="J1221" s="2">
        <v>0</v>
      </c>
      <c r="K1221" s="2">
        <v>0</v>
      </c>
      <c r="L1221" s="2">
        <v>33</v>
      </c>
      <c r="M1221" s="2">
        <v>19</v>
      </c>
      <c r="N1221" s="2">
        <v>271</v>
      </c>
      <c r="O1221" s="2">
        <v>0</v>
      </c>
      <c r="P1221" s="2">
        <v>0</v>
      </c>
      <c r="Q1221" s="2">
        <v>0</v>
      </c>
      <c r="R1221" s="3">
        <v>33000</v>
      </c>
      <c r="S1221" s="3">
        <v>0</v>
      </c>
      <c r="T1221" s="3">
        <v>-1141</v>
      </c>
      <c r="U1221" s="3">
        <v>-45</v>
      </c>
      <c r="V1221" s="3">
        <v>0</v>
      </c>
      <c r="W1221" s="3">
        <v>61906</v>
      </c>
      <c r="X1221" s="3">
        <v>0</v>
      </c>
      <c r="Y1221" s="4">
        <v>1</v>
      </c>
      <c r="Z1221" s="4">
        <v>1.03</v>
      </c>
      <c r="AA1221" s="5" t="s">
        <v>75</v>
      </c>
      <c r="AB1221" s="3">
        <v>91608</v>
      </c>
      <c r="AC1221" s="3">
        <v>1380841</v>
      </c>
      <c r="AD1221" s="2">
        <v>577.72697530000005</v>
      </c>
      <c r="AE1221" s="3">
        <v>44886961</v>
      </c>
      <c r="AF1221" s="3">
        <v>980123</v>
      </c>
      <c r="AG1221" s="3">
        <v>107814</v>
      </c>
      <c r="AH1221" s="3">
        <v>1146744</v>
      </c>
      <c r="AI1221" s="5">
        <v>1.17</v>
      </c>
      <c r="AJ1221" s="3">
        <v>101499952</v>
      </c>
      <c r="AK1221" s="3">
        <v>145640</v>
      </c>
      <c r="AL1221" s="3">
        <v>0</v>
      </c>
      <c r="AM1221" s="3">
        <v>0</v>
      </c>
      <c r="AN1221" s="3">
        <v>0</v>
      </c>
      <c r="AO1221" s="3">
        <v>0</v>
      </c>
      <c r="AP1221" s="3">
        <v>0</v>
      </c>
      <c r="AQ1221" s="3">
        <v>5140</v>
      </c>
      <c r="AR1221" s="3">
        <v>5249</v>
      </c>
      <c r="AS1221" s="3">
        <v>3475259</v>
      </c>
      <c r="AT1221" s="2">
        <v>651.05600000000004</v>
      </c>
      <c r="AV1221" s="5" t="s">
        <v>1279</v>
      </c>
      <c r="BA1221" s="3">
        <f t="shared" si="488"/>
        <v>6917</v>
      </c>
      <c r="BB1221" s="3">
        <f t="shared" si="489"/>
        <v>5140</v>
      </c>
      <c r="BC1221" s="3">
        <f t="shared" si="490"/>
        <v>5249</v>
      </c>
      <c r="BD1221" s="3">
        <f t="shared" si="491"/>
        <v>6917</v>
      </c>
      <c r="BE1221" s="3">
        <f t="shared" si="492"/>
        <v>3475259.3829000001</v>
      </c>
      <c r="BF1221" s="3">
        <f t="shared" si="493"/>
        <v>3381494.3829000001</v>
      </c>
      <c r="BG1221" s="2">
        <f t="shared" si="494"/>
        <v>651.04758037936631</v>
      </c>
      <c r="BH1221" s="6">
        <f t="shared" si="495"/>
        <v>1.4999999999999999E-2</v>
      </c>
      <c r="BI1221" s="3">
        <f t="shared" si="496"/>
        <v>1513680.7512670171</v>
      </c>
      <c r="BJ1221" s="3">
        <f t="shared" si="497"/>
        <v>334638456.31499428</v>
      </c>
      <c r="BK1221" s="3">
        <f t="shared" si="498"/>
        <v>0</v>
      </c>
      <c r="BL1221" s="3">
        <f t="shared" si="499"/>
        <v>0</v>
      </c>
      <c r="BM1221" s="3">
        <f t="shared" si="500"/>
        <v>0</v>
      </c>
      <c r="BN1221" s="3">
        <f t="shared" si="501"/>
        <v>0</v>
      </c>
      <c r="BO1221" s="3">
        <f t="shared" si="502"/>
        <v>0</v>
      </c>
      <c r="BP1221" s="3">
        <f t="shared" si="511"/>
        <v>0</v>
      </c>
      <c r="BQ1221" s="3">
        <f t="shared" si="503"/>
        <v>208009701.93120754</v>
      </c>
      <c r="BR1221" s="3">
        <f t="shared" si="504"/>
        <v>0</v>
      </c>
      <c r="BS1221" s="3">
        <f t="shared" si="505"/>
        <v>0</v>
      </c>
      <c r="BT1221" s="3">
        <f t="shared" si="506"/>
        <v>0</v>
      </c>
      <c r="BU1221" s="3">
        <f t="shared" si="507"/>
        <v>0</v>
      </c>
      <c r="BV1221" s="3">
        <f t="shared" si="508"/>
        <v>0</v>
      </c>
      <c r="BW1221" s="3">
        <f t="shared" si="512"/>
        <v>0</v>
      </c>
      <c r="BX1221" s="3">
        <f t="shared" si="509"/>
        <v>0</v>
      </c>
      <c r="BY1221" s="3">
        <f t="shared" si="510"/>
        <v>2460259.8629000001</v>
      </c>
    </row>
    <row r="1222" spans="1:77" x14ac:dyDescent="0.25">
      <c r="A1222">
        <v>25906</v>
      </c>
      <c r="B1222" t="s">
        <v>1265</v>
      </c>
      <c r="C1222" s="37">
        <v>42779.493055555555</v>
      </c>
      <c r="D1222" s="5" t="s">
        <v>75</v>
      </c>
      <c r="E1222" s="2">
        <v>166.52</v>
      </c>
      <c r="F1222" s="2">
        <v>14.75</v>
      </c>
      <c r="G1222" s="2">
        <v>7</v>
      </c>
      <c r="H1222" s="2">
        <v>0</v>
      </c>
      <c r="I1222" s="2">
        <v>0</v>
      </c>
      <c r="J1222" s="2">
        <v>0</v>
      </c>
      <c r="K1222" s="2">
        <v>0</v>
      </c>
      <c r="L1222" s="2">
        <v>20.5</v>
      </c>
      <c r="M1222" s="2">
        <v>9.6</v>
      </c>
      <c r="N1222" s="2">
        <v>160</v>
      </c>
      <c r="O1222" s="2">
        <v>0</v>
      </c>
      <c r="P1222" s="2">
        <v>0</v>
      </c>
      <c r="Q1222" s="2">
        <v>0</v>
      </c>
      <c r="R1222" s="3">
        <v>19250</v>
      </c>
      <c r="S1222" s="3">
        <v>0</v>
      </c>
      <c r="T1222" s="3">
        <v>-495</v>
      </c>
      <c r="U1222" s="3">
        <v>-20</v>
      </c>
      <c r="V1222" s="3">
        <v>0</v>
      </c>
      <c r="W1222" s="3">
        <v>26866</v>
      </c>
      <c r="X1222" s="3">
        <v>0</v>
      </c>
      <c r="Y1222" s="4">
        <v>0.98</v>
      </c>
      <c r="Z1222" s="4">
        <v>1.04</v>
      </c>
      <c r="AA1222" s="5" t="s">
        <v>75</v>
      </c>
      <c r="AB1222" s="3">
        <v>28120</v>
      </c>
      <c r="AC1222" s="3">
        <v>631772</v>
      </c>
      <c r="AD1222" s="2">
        <v>249.88819139999899</v>
      </c>
      <c r="AE1222" s="3">
        <v>11524844</v>
      </c>
      <c r="AF1222" s="3">
        <v>452187</v>
      </c>
      <c r="AG1222" s="3">
        <v>0</v>
      </c>
      <c r="AH1222" s="3">
        <v>479872</v>
      </c>
      <c r="AI1222" s="5">
        <v>1.04</v>
      </c>
      <c r="AJ1222" s="3">
        <v>43985014</v>
      </c>
      <c r="AK1222" s="3">
        <v>75495</v>
      </c>
      <c r="AL1222" s="3">
        <v>0</v>
      </c>
      <c r="AM1222" s="3">
        <v>0</v>
      </c>
      <c r="AN1222" s="3">
        <v>0</v>
      </c>
      <c r="AO1222" s="3">
        <v>0</v>
      </c>
      <c r="AP1222" s="3">
        <v>0</v>
      </c>
      <c r="AQ1222" s="3">
        <v>5037</v>
      </c>
      <c r="AR1222" s="3">
        <v>5180</v>
      </c>
      <c r="AS1222" s="3">
        <v>1803172</v>
      </c>
      <c r="AT1222" s="2">
        <v>344.10899999999998</v>
      </c>
      <c r="AV1222" s="5" t="s">
        <v>1359</v>
      </c>
      <c r="AX1222" s="3">
        <v>0</v>
      </c>
      <c r="AZ1222" s="3">
        <v>0</v>
      </c>
      <c r="BA1222" s="3">
        <f t="shared" si="488"/>
        <v>7036</v>
      </c>
      <c r="BB1222" s="3">
        <f t="shared" si="489"/>
        <v>5037</v>
      </c>
      <c r="BC1222" s="3">
        <f t="shared" si="490"/>
        <v>5180</v>
      </c>
      <c r="BD1222" s="3">
        <f t="shared" si="491"/>
        <v>7036</v>
      </c>
      <c r="BE1222" s="3">
        <f t="shared" si="492"/>
        <v>1803172.692</v>
      </c>
      <c r="BF1222" s="3">
        <f t="shared" si="493"/>
        <v>1757551.692</v>
      </c>
      <c r="BG1222" s="2">
        <f t="shared" si="494"/>
        <v>344.11198132207761</v>
      </c>
      <c r="BH1222" s="6">
        <f t="shared" si="495"/>
        <v>1.4999999999999999E-2</v>
      </c>
      <c r="BI1222" s="3">
        <f t="shared" si="496"/>
        <v>833218.38219861698</v>
      </c>
      <c r="BJ1222" s="3">
        <f t="shared" si="497"/>
        <v>176873558.3995479</v>
      </c>
      <c r="BK1222" s="3">
        <f t="shared" si="498"/>
        <v>0</v>
      </c>
      <c r="BL1222" s="3">
        <f t="shared" si="499"/>
        <v>0</v>
      </c>
      <c r="BM1222" s="3">
        <f t="shared" si="500"/>
        <v>0</v>
      </c>
      <c r="BN1222" s="3">
        <f t="shared" si="501"/>
        <v>0</v>
      </c>
      <c r="BO1222" s="3">
        <f t="shared" si="502"/>
        <v>0</v>
      </c>
      <c r="BP1222" s="3">
        <f t="shared" si="511"/>
        <v>0</v>
      </c>
      <c r="BQ1222" s="3">
        <f t="shared" si="503"/>
        <v>109943778.0324038</v>
      </c>
      <c r="BR1222" s="3">
        <f t="shared" si="504"/>
        <v>0</v>
      </c>
      <c r="BS1222" s="3">
        <f t="shared" si="505"/>
        <v>0</v>
      </c>
      <c r="BT1222" s="3">
        <f t="shared" si="506"/>
        <v>0</v>
      </c>
      <c r="BU1222" s="3">
        <f t="shared" si="507"/>
        <v>0</v>
      </c>
      <c r="BV1222" s="3">
        <f t="shared" si="508"/>
        <v>0</v>
      </c>
      <c r="BW1222" s="3">
        <f t="shared" si="512"/>
        <v>0</v>
      </c>
      <c r="BX1222" s="3">
        <f t="shared" si="509"/>
        <v>0</v>
      </c>
      <c r="BY1222" s="3">
        <f t="shared" si="510"/>
        <v>1372119.5548</v>
      </c>
    </row>
    <row r="1223" spans="1:77" x14ac:dyDescent="0.25">
      <c r="A1223">
        <v>101850</v>
      </c>
      <c r="B1223" t="s">
        <v>1266</v>
      </c>
      <c r="C1223" s="37">
        <v>42776.52847222222</v>
      </c>
      <c r="D1223" s="5" t="s">
        <v>76</v>
      </c>
      <c r="E1223" s="2">
        <v>316.60899999999998</v>
      </c>
      <c r="F1223" s="2">
        <v>11.260999999999999</v>
      </c>
      <c r="G1223" s="2">
        <v>2.9670000000000001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486.67</v>
      </c>
      <c r="O1223" s="2">
        <v>0</v>
      </c>
      <c r="P1223" s="2">
        <v>0</v>
      </c>
      <c r="Q1223" s="2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42974</v>
      </c>
      <c r="X1223" s="3">
        <v>0</v>
      </c>
      <c r="Y1223" s="4">
        <v>0</v>
      </c>
      <c r="Z1223" s="4">
        <v>1</v>
      </c>
      <c r="AA1223" s="5" t="s">
        <v>75</v>
      </c>
      <c r="AB1223" s="3">
        <v>0</v>
      </c>
      <c r="AC1223" s="3">
        <v>0</v>
      </c>
      <c r="AD1223" s="2">
        <v>0</v>
      </c>
      <c r="AE1223" s="3">
        <v>0</v>
      </c>
      <c r="AF1223" s="3">
        <v>0</v>
      </c>
      <c r="AG1223" s="3">
        <v>0</v>
      </c>
      <c r="AH1223" s="3">
        <v>0</v>
      </c>
      <c r="AI1223" s="5">
        <v>0</v>
      </c>
      <c r="AJ1223" s="3">
        <v>0</v>
      </c>
      <c r="AK1223" s="3">
        <v>162301</v>
      </c>
      <c r="AL1223" s="3">
        <v>0</v>
      </c>
      <c r="AM1223" s="3">
        <v>0</v>
      </c>
      <c r="AN1223" s="3">
        <v>0</v>
      </c>
      <c r="AO1223" s="3">
        <v>0</v>
      </c>
      <c r="AP1223" s="3">
        <v>0</v>
      </c>
      <c r="AQ1223" s="3">
        <v>5050</v>
      </c>
      <c r="AR1223" s="3">
        <v>5334</v>
      </c>
      <c r="AS1223" s="3">
        <v>2813017</v>
      </c>
      <c r="AT1223" s="2">
        <v>533.93600000000004</v>
      </c>
      <c r="AV1223" s="5" t="s">
        <v>2031</v>
      </c>
      <c r="AX1223" s="3">
        <v>0</v>
      </c>
      <c r="AZ1223" s="3">
        <v>0</v>
      </c>
      <c r="BA1223" s="3">
        <f t="shared" si="488"/>
        <v>6465</v>
      </c>
      <c r="BB1223" s="3">
        <f t="shared" si="489"/>
        <v>5050</v>
      </c>
      <c r="BC1223" s="3">
        <f t="shared" si="490"/>
        <v>5335</v>
      </c>
      <c r="BD1223" s="3">
        <f t="shared" si="491"/>
        <v>6465</v>
      </c>
      <c r="BE1223" s="3">
        <f t="shared" si="492"/>
        <v>2813017.6805000002</v>
      </c>
      <c r="BF1223" s="3">
        <f t="shared" si="493"/>
        <v>2770043.6805000002</v>
      </c>
      <c r="BG1223" s="2">
        <f t="shared" si="494"/>
        <v>533.87221732056207</v>
      </c>
      <c r="BH1223" s="6">
        <f t="shared" si="495"/>
        <v>1.4999999999999999E-2</v>
      </c>
      <c r="BI1223" s="3">
        <f t="shared" si="496"/>
        <v>0</v>
      </c>
      <c r="BJ1223" s="3">
        <f t="shared" si="497"/>
        <v>274410319.70276892</v>
      </c>
      <c r="BK1223" s="3">
        <f t="shared" si="498"/>
        <v>0</v>
      </c>
      <c r="BL1223" s="3">
        <f t="shared" si="499"/>
        <v>0</v>
      </c>
      <c r="BM1223" s="3">
        <f t="shared" si="500"/>
        <v>0</v>
      </c>
      <c r="BN1223" s="3">
        <f t="shared" si="501"/>
        <v>0</v>
      </c>
      <c r="BO1223" s="3">
        <f t="shared" si="502"/>
        <v>0</v>
      </c>
      <c r="BP1223" s="3">
        <f t="shared" si="511"/>
        <v>0</v>
      </c>
      <c r="BQ1223" s="3">
        <f t="shared" si="503"/>
        <v>170572173.43391958</v>
      </c>
      <c r="BR1223" s="3">
        <f t="shared" si="504"/>
        <v>0</v>
      </c>
      <c r="BS1223" s="3">
        <f t="shared" si="505"/>
        <v>0</v>
      </c>
      <c r="BT1223" s="3">
        <f t="shared" si="506"/>
        <v>0</v>
      </c>
      <c r="BU1223" s="3">
        <f t="shared" si="507"/>
        <v>0</v>
      </c>
      <c r="BV1223" s="3">
        <f t="shared" si="508"/>
        <v>0</v>
      </c>
      <c r="BW1223" s="3">
        <f t="shared" si="512"/>
        <v>0</v>
      </c>
      <c r="BX1223" s="3">
        <f t="shared" si="509"/>
        <v>0</v>
      </c>
      <c r="BY1223" s="3">
        <f t="shared" si="510"/>
        <v>2813017.6805000002</v>
      </c>
    </row>
    <row r="1225" spans="1:77" x14ac:dyDescent="0.25">
      <c r="BK1225" s="38"/>
    </row>
  </sheetData>
  <autoFilter ref="A1:BY122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size="32" baseType="lpstr">
      <vt:lpstr>Inputs</vt:lpstr>
      <vt:lpstr>Data</vt:lpstr>
      <vt:lpstr>BilingualTIAAWeight</vt:lpstr>
      <vt:lpstr>CharterSchoolAdjCEI</vt:lpstr>
      <vt:lpstr>CostPerWADAFloorLev1</vt:lpstr>
      <vt:lpstr>CostPerWADAFloorLev3</vt:lpstr>
      <vt:lpstr>EarlyAgreementCreditPct</vt:lpstr>
      <vt:lpstr>EarlyAgreementCreditPerWADA</vt:lpstr>
      <vt:lpstr>EWLev1</vt:lpstr>
      <vt:lpstr>EWLev3</vt:lpstr>
      <vt:lpstr>ExtYearSpEdTIAAWeight</vt:lpstr>
      <vt:lpstr>GTTIAAWeight</vt:lpstr>
      <vt:lpstr>HHCEDRate</vt:lpstr>
      <vt:lpstr>HHEWL</vt:lpstr>
      <vt:lpstr>HHMOTaxRate</vt:lpstr>
      <vt:lpstr>HHTaxRateFloor</vt:lpstr>
      <vt:lpstr>MainstreamSpEdTIAAWeight</vt:lpstr>
      <vt:lpstr>MedDistrictADACap</vt:lpstr>
      <vt:lpstr>MedDistrictMult</vt:lpstr>
      <vt:lpstr>NonPublicContractSpEdTIAAWeight</vt:lpstr>
      <vt:lpstr>PegTIAAWeight</vt:lpstr>
      <vt:lpstr>PregnantTIAAWeight</vt:lpstr>
      <vt:lpstr>RegCTETIAAWeight</vt:lpstr>
      <vt:lpstr>RegularProgramTIAAWeight</vt:lpstr>
      <vt:lpstr>RegularSpEdTIAAWeight</vt:lpstr>
      <vt:lpstr>ResCareSpEdTIAAWeight</vt:lpstr>
      <vt:lpstr>SmallDistrictADACap</vt:lpstr>
      <vt:lpstr>SmallDistrictMult</vt:lpstr>
      <vt:lpstr>SparseSmallDistrictMult</vt:lpstr>
      <vt:lpstr>StateCompEdTIAAWeight</vt:lpstr>
      <vt:lpstr>StateSchoolsSpEdTIAAWeight</vt:lpstr>
      <vt:lpstr>UseCoRWADA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blincoeshirey</dc:creator>
  <cp:lastModifiedBy>blincoeshirey</cp:lastModifiedBy>
  <dcterms:created xsi:type="dcterms:W3CDTF">2016-12-29T17:14:02Z</dcterms:created>
  <dcterms:modified xsi:type="dcterms:W3CDTF">2017-02-20T18:19:50Z</dcterms:modified>
</cp:coreProperties>
</file>