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cfg_map" sheetId="1" r:id="rId1"/>
    <sheet name="Sheet3" sheetId="4" r:id="rId2"/>
    <sheet name="Sheet2" sheetId="3" r:id="rId3"/>
    <sheet name="Sheet1" sheetId="2" r:id="rId4"/>
  </sheets>
  <calcPr calcId="144525"/>
</workbook>
</file>

<file path=xl/sharedStrings.xml><?xml version="1.0" encoding="utf-8"?>
<sst xmlns="http://schemas.openxmlformats.org/spreadsheetml/2006/main" count="1055" uniqueCount="205">
  <si>
    <t>索引</t>
  </si>
  <si>
    <t>地图资源</t>
  </si>
  <si>
    <t>障碍物资源</t>
  </si>
  <si>
    <t>障碍物位置
[[x轴，y轴，z轴，0.5边长], ....]</t>
  </si>
  <si>
    <t>相机位置</t>
  </si>
  <si>
    <t>贴图位置(x,y,z)</t>
  </si>
  <si>
    <t>地图大小
1、11*21规格的大地图
2、11*11规格的小地图</t>
  </si>
  <si>
    <t>标记地图移动区域[坐标， 类型] 
1:可移动
2:障碍物不可穿过
默认为可移动类型1</t>
  </si>
  <si>
    <t>角色光圈资源</t>
  </si>
  <si>
    <t>怪物光圈资源</t>
  </si>
  <si>
    <t>人物初始位置</t>
  </si>
  <si>
    <t>进入下一关动画的位置(旋转的)</t>
  </si>
  <si>
    <t>进入下一关的位置1（进入范围）左上</t>
  </si>
  <si>
    <t>进入下一关动画的位置（进入范围）右下</t>
  </si>
  <si>
    <t>进入下一关骨骼动画的位置（开门动画）</t>
  </si>
  <si>
    <t>id</t>
  </si>
  <si>
    <t>resUrl</t>
  </si>
  <si>
    <t>spriteUrl</t>
  </si>
  <si>
    <t>obstaclePos</t>
  </si>
  <si>
    <t>cameraPos</t>
  </si>
  <si>
    <t>spritePos</t>
  </si>
  <si>
    <t>mapSize</t>
  </si>
  <si>
    <t>groundType</t>
  </si>
  <si>
    <t>characterRingUrl</t>
  </si>
  <si>
    <t>monsterRingUrl</t>
  </si>
  <si>
    <t>charStartPos</t>
  </si>
  <si>
    <t>triggerPos</t>
  </si>
  <si>
    <t>nextPos1</t>
  </si>
  <si>
    <t>nextPos2</t>
  </si>
  <si>
    <t>spinePos</t>
  </si>
  <si>
    <t>s/c/sc</t>
  </si>
  <si>
    <t>sc</t>
  </si>
  <si>
    <t>int</t>
  </si>
  <si>
    <t>json</t>
  </si>
  <si>
    <t>float_arr</t>
  </si>
  <si>
    <t>string</t>
  </si>
  <si>
    <t>长短地图</t>
  </si>
  <si>
    <t>进入下一关动画位置</t>
  </si>
  <si>
    <t>进入下一关的位置1</t>
  </si>
  <si>
    <t>进入下一关动画的位置</t>
  </si>
  <si>
    <t>["scene/Conventional/ee.lh","scene/Conventional/diban1_duan.lh", "scene/Conventional/yindao_1.lh","scene/Conventional/yindao_4.lh"]</t>
  </si>
  <si>
    <t>[]</t>
  </si>
  <si>
    <t>-0.31, 37.62,-15</t>
  </si>
  <si>
    <t>[[43,10,8,2]]</t>
  </si>
  <si>
    <r>
      <rPr>
        <sz val="10"/>
        <color indexed="8"/>
        <rFont val="Helvetica"/>
        <charset val="134"/>
      </rPr>
      <t>[</t>
    </r>
    <r>
      <rPr>
        <sz val="10"/>
        <color indexed="8"/>
        <rFont val="Helvetica"/>
        <charset val="134"/>
      </rPr>
      <t>]</t>
    </r>
  </si>
  <si>
    <t>scene/Conventional/ring.lh</t>
  </si>
  <si>
    <t>44,0,-12</t>
  </si>
  <si>
    <t>42, 0, 16</t>
  </si>
  <si>
    <r>
      <rPr>
        <sz val="10"/>
        <color indexed="8"/>
        <rFont val="Helvetica"/>
        <charset val="134"/>
      </rPr>
      <t>4</t>
    </r>
    <r>
      <rPr>
        <sz val="10"/>
        <color indexed="8"/>
        <rFont val="Helvetica"/>
        <charset val="134"/>
      </rPr>
      <t>6</t>
    </r>
    <r>
      <rPr>
        <sz val="10"/>
        <color indexed="8"/>
        <rFont val="Helvetica"/>
        <charset val="134"/>
      </rPr>
      <t>, 0, 31</t>
    </r>
  </si>
  <si>
    <t>44,0,26.5</t>
  </si>
  <si>
    <t>50.1, 0, 40.5</t>
  </si>
  <si>
    <t>41, 0, 18.5</t>
  </si>
  <si>
    <t>50.5, 0, 41</t>
  </si>
  <si>
    <t>["scene/Conventional/ee.lh","scene/Conventional/diban1_duan.lh", "scene/Conventional/yindao_2.lh"]</t>
  </si>
  <si>
    <t>50.1, 0, 30.5</t>
  </si>
  <si>
    <t>46, 0, 31</t>
  </si>
  <si>
    <t>["scene/Conventional/ee.lh","scene/Conventional/diban1_duan.lh", "scene/Conventional/yindao_3.lh"]</t>
  </si>
  <si>
    <t>["scene/Conventional/dixing_2.lh"]</t>
  </si>
  <si>
    <t>[[43,0,3,2],[45,0,3,2],[41,0,3,2],[47,0,3,2],[39,0,3,2]]</t>
  </si>
  <si>
    <t>[[43,0,3,2]]</t>
  </si>
  <si>
    <t>["scene/Conventional/ee.lh","scene/Conventional/diban1.lh"]</t>
  </si>
  <si>
    <t>44,0,-16</t>
  </si>
  <si>
    <t>44,0,36.5</t>
  </si>
  <si>
    <t>["scene/Conventional/dixing_a1.lh","scene/Conventional/dixing_a2.lh","scene/Conventional/dixing_a3.lh","scene/Conventional/dixing_a4.lh","scene/Conventional/dixing_3.lh","scene/Conventional/dixing_3.lh"]</t>
  </si>
  <si>
    <t>[[38,0,-23,2],[36,0,-23,2],[34,0,-23,2],[34,0,-21,2],[34,0,-19,2],[49.2,0,-23,2],[51.2,0,-23,2],[53.2,0,-23,2],[53.2,0,-21,2],[53.2,0,-19,2],[38,0,21.5,2],[36,0,21.5,2],[34,0,21.5,2],[34,0,19.5,2],[34,0,17.5,2],[49.2,0,21.5,2],[51.2,0,21.5,2],[53.2,0,21.5,2],[53.2,0,19.5,2],[53.2,0,17.5,2],[49,0,0,2,1],[49,0,2,2,1],[49,0,-2,2,1],[38,0,0,2,1],[38,0,2,2,1],[38,0,-2,2,1]]</t>
  </si>
  <si>
    <t>[[51,0,-21.2,2],[36.3,0,-21.2,2],[51,0,20.2,2],[36.3,0,20.2,2],[49,0,0,2],[38,0,0,2]]</t>
  </si>
  <si>
    <r>
      <rPr>
        <sz val="10"/>
        <color indexed="8"/>
        <rFont val="Helvetica"/>
        <charset val="134"/>
      </rPr>
      <t>["</t>
    </r>
    <r>
      <rPr>
        <sz val="10"/>
        <color indexed="8"/>
        <rFont val="Helvetica"/>
        <charset val="134"/>
      </rPr>
      <t>scene/Conventional/dixing_3.lh</t>
    </r>
    <r>
      <rPr>
        <sz val="10"/>
        <color indexed="8"/>
        <rFont val="Helvetica"/>
        <charset val="134"/>
      </rPr>
      <t>","scene/Conventional/dixing_3.lh","scene/Conventional/dixing_3.lh","scene/Conventional/dixing_3.lh"]</t>
    </r>
  </si>
  <si>
    <t>[[49,0,10,2,1],[49,0,12,2,1],[49,0,8,2,1],[38,0,10,2,1],[38,0,12,2,1],[38,0,8,2,1],[49,0,-10,2,1],[49,0,-8,2,1],[49,0,-12,2,1],[38,0,-10,2,1],[38,0,-8,2,1],[38,0,-12,2,1]]</t>
  </si>
  <si>
    <t>[[49,0,10,2],[38,0,10,2],[49,0,-10,2],[38,0,-10,2]]</t>
  </si>
  <si>
    <r>
      <rPr>
        <sz val="10"/>
        <color indexed="8"/>
        <rFont val="Helvetica"/>
        <charset val="134"/>
      </rPr>
      <t>["</t>
    </r>
    <r>
      <rPr>
        <sz val="10"/>
        <color indexed="8"/>
        <rFont val="Helvetica"/>
        <charset val="134"/>
      </rPr>
      <t>scene/Conventional/dixing_3</t>
    </r>
    <r>
      <rPr>
        <sz val="10"/>
        <color indexed="8"/>
        <rFont val="Helvetica"/>
        <charset val="134"/>
      </rPr>
      <t>_2</t>
    </r>
    <r>
      <rPr>
        <sz val="10"/>
        <color indexed="8"/>
        <rFont val="Helvetica"/>
        <charset val="134"/>
      </rPr>
      <t>.lh</t>
    </r>
    <r>
      <rPr>
        <sz val="10"/>
        <color indexed="8"/>
        <rFont val="Helvetica"/>
        <charset val="134"/>
      </rPr>
      <t>","scene/Conventional/dixing_3_2.lh","scene/Conventional/dixing_3_2.lh","scene/Conventional/dixing_3_2.lh","scene/Conventional/dixing_4.lh"]</t>
    </r>
  </si>
  <si>
    <t>[[52.2,0,10,2,1],[50.2,0,10,2,1],[48.2,0,10,2,1],[35,0,10,2,1],[37,0,10,2,1],[39,0,10,2,1],[52.2,0,-10,2,1],[50.2,0,-10,2,1],[48.2,0,-10,2,1],[35,0,-10,2,1],[37,0,-10,2,1],[39,0,-10,2,1],[43.6,0,-0.65,2,1]]</t>
  </si>
  <si>
    <t>[[50.2,0,10,2],[37,0,10,2],[50.2,0,-10,2],[37,0,-10,2],[43.6,0,-0.65,2]]</t>
  </si>
  <si>
    <t>["scene/Conventional/dixing_5.lh","scene/Conventional/dixing_5_2.lh"]</t>
  </si>
  <si>
    <t>[[47,0,-2,2,1],[49,0,-2,2,1],[51,0,-2,2,1],[47,0,0,2,1],[47,0,2,2,1],[47,0,4,2,1],[47,0,6,2,1],[47,0,8,2,1],[47,0,10,2,1],[47,0,12,2,1],[47,0,14,2,1],[47,0,16,2,1],[47,0,-4,2,1],[47,0,-6,2,1],[47,0,-8,2,1],[47,0,-10,2,1],[47,0,-12,2,1],[47,0,-14,2,1],[47,0,-16,2,1],[47,0,-18,2,1],[47,0,-20,2,1],[36,0,-2,2,1],[38,0,-2,2,1],[40,0,-2,2,1],[40,0,0,2,1],[40,0,2,2,1],[40,0,4,2,1],[40,0,6,2,1],[40,0,8,2,1],[40,0,10,2,1],[40,0,12,2,1],[40,0,14,2,1],[40,0,16,2,1],[40,0,-4,2,1],[40,0,-6,2,1],[40,0,-8,2,1],[40,0,-10,2,1],[40,0,-12,2,1],[40,0,-14,2,1],[40,0,-16,2,1],[40,0,-18,2,1],[40,0,-20,2,1]]</t>
  </si>
  <si>
    <t>[[49,0,-2],[38,0,-2]]</t>
  </si>
  <si>
    <t>["scene/Conventional/ee.lh","scene/Conventional/diban1_duan.lh"]</t>
  </si>
  <si>
    <t>["scene/Conventional/dixing_6.lh","scene/Conventional/dixing_6.lh","scene/Conventional/dixing_6.lh","scene/Conventional/dixing_6.lh"]</t>
  </si>
  <si>
    <t>[[49,0,-8,2],[47,0,-8,2],[51,0,-8,2],[49,0,7,2],[47,0,7,2],[51,0,7,2],[38,0,7,2],[36,0,7,2],[40,0,7,2],[38,0,-8,2],[36,0,-8,2],[40,0,-8,2]]</t>
  </si>
  <si>
    <t>[[49,0,-8,2],[49,0,7,2],[38,0,7,2],[38,0,-8,2]]</t>
  </si>
  <si>
    <t>["scene/Conventional/mole_attack.lh"]</t>
  </si>
  <si>
    <t>[[43.6,2,5,2]]</t>
  </si>
  <si>
    <r>
      <rPr>
        <sz val="10"/>
        <color indexed="8"/>
        <rFont val="Helvetica"/>
        <charset val="134"/>
      </rPr>
      <t>["scene/Conventional/dixing_2.lh</t>
    </r>
    <r>
      <rPr>
        <sz val="10"/>
        <color indexed="8"/>
        <rFont val="Helvetica"/>
        <charset val="134"/>
      </rPr>
      <t>"</t>
    </r>
    <r>
      <rPr>
        <sz val="10"/>
        <color indexed="8"/>
        <rFont val="Helvetica"/>
        <charset val="134"/>
      </rPr>
      <t>,"scene/Conventional/dixing_6.lh","scene/Conventional/dixing_6.lh","scene/Conventional/dixing_2.lh","scene/Conventional/dixing_6.lh","scene/Conventional/dixing_6.lh","scene/Conventional/dixing.lh","scene/Conventional/dixing.lh","scene/Conventional/dixing.lh"</t>
    </r>
    <r>
      <rPr>
        <sz val="10"/>
        <color indexed="8"/>
        <rFont val="Helvetica"/>
        <charset val="134"/>
      </rPr>
      <t>]</t>
    </r>
  </si>
  <si>
    <t>[[43.6,0,10.5,2],[41.6,0,10.5,2],[39.6,0,10.5,2],[45.6,0,10.5,2],[47.6,0,10.5,2],[43.6,0,-10.5,2],[41.6,0,-10.5,2],[39.6,0,-10.5,2],[45.6,0,-10.5,2],[47.6,0,-10.5,2],[51.6,0,17,2],[53.6,0,17,2],[49.6,0,17,2],[35.8,0,17,2],[37.8,0,17,2],[33.8,0,17,2],[51.6,0,-21,2],[53.6,0,-21,2],[49.6,0,-21,2],[35.8,0,-21,2],[37.8,0,-21,2],[33.8,0,-21,2],[52.6,0,-0.5,2],[43.6,0,-0.5,2],[34.6,0,-0.5,2]]</t>
  </si>
  <si>
    <t>[[43.6,0,10,2],[51.6,0,17,2],[35.8,0,17,2],[43.6,0,-11,2],[51.6,0,-21,2],[35.8,0,-21,2],[52.6,0,-0.5,2],[43.6,0,-0.5,2],[34.6,0,-0.5,2]]</t>
  </si>
  <si>
    <t>44,0,-15</t>
  </si>
  <si>
    <t>["scene/Conventional/dixing_a1.lh","scene/Conventional/dixing_a2.lh","scene/Conventional/dixing_a3.lh","scene/Conventional/dixing_a4.lh","scene/Conventional/dixing.lh","scene/Conventional/dixing.lh"]</t>
  </si>
  <si>
    <t>[[50.5,0,-8,2],[50.5,0,-10,2],[50.5,0,-12,2],[48.5,0,-12,2],[47.5,0,-12,2],[36.8,0,-8,2],[36.8,0,-10,2],[36.8,0,-12,2],[38.8,0,-12,2],[40,0,-12,2],[47.5,0,10,2],[48.5,0,10,2],[50.5,0,10,2],[50.5,0,8,2],[50.5,0,6,2],[40,0,10,2],[38.8,0,10,2],[36.8,0,10,2],[36.8,0,8,2],[36.8,0,6,2],[50.5,0,-1,2],[36.3,0,-1,2]]</t>
  </si>
  <si>
    <t>[[48.5,0,-10,2],[38.8,0,-10,2],[48.5,0,8,2],[38.8,0,8,2],[50.5,0,-1,2],[36.3,0,-1,2]]</t>
  </si>
  <si>
    <t>["scene/Conventional/dixing_a2.lh","scene/Conventional/dixing_a1.lh","scene/Conventional/dixing_6.lh","scene/Conventional/dixing_6.lh"]</t>
  </si>
  <si>
    <r>
      <rPr>
        <sz val="10"/>
        <color indexed="8"/>
        <rFont val="Helvetica"/>
        <charset val="134"/>
      </rPr>
      <t>[</t>
    </r>
    <r>
      <rPr>
        <sz val="10"/>
        <color indexed="8"/>
        <rFont val="Helvetica"/>
        <charset val="134"/>
      </rPr>
      <t>[</t>
    </r>
    <r>
      <rPr>
        <sz val="10"/>
        <color indexed="8"/>
        <rFont val="Helvetica"/>
        <charset val="134"/>
      </rPr>
      <t>53.9,0,-20.5,2</t>
    </r>
    <r>
      <rPr>
        <sz val="10"/>
        <color indexed="8"/>
        <rFont val="Helvetica"/>
        <charset val="134"/>
      </rPr>
      <t>]</t>
    </r>
    <r>
      <rPr>
        <sz val="10"/>
        <color indexed="8"/>
        <rFont val="Helvetica"/>
        <charset val="134"/>
      </rPr>
      <t>,[51.9,0,-20.5,2],[49.9,0,-20.5,2],[49.9,0,-18.5,2],[49.9,0,-16.5,2],[34.1,0,-20.5,2],[36.1,0,-20.5,2],[38.1,0,-20.5,2],[38.1,0,-18.5,2],[38.1,0,-16.5,2],[51.6,0,10,2],[53.6,0,10,2],[49.6,0,10,2],[35.8,0,10,2],[37.8,0,10,2],[33.8,0,10,2]]</t>
    </r>
  </si>
  <si>
    <t>[[51.9,0,-18.5,2],[36.1,0,-18.5,2],[51.6,0,10,2],[35.8,0,10,2]]</t>
  </si>
  <si>
    <t>[[43,0,0,2],[45,0,0,2],[41,0,0,2],[47,0,0,2],[39,0,0,2]]</t>
  </si>
  <si>
    <r>
      <rPr>
        <sz val="10"/>
        <color indexed="8"/>
        <rFont val="Helvetica"/>
        <charset val="134"/>
      </rPr>
      <t>[[43,0,0,</t>
    </r>
    <r>
      <rPr>
        <sz val="10"/>
        <color indexed="8"/>
        <rFont val="Helvetica"/>
        <charset val="134"/>
      </rPr>
      <t>2]]</t>
    </r>
  </si>
  <si>
    <t>["scene/Conventional/dixing_6.lh","scene/Conventional/dixing.lh","scene/Conventional/dixing_6.lh","scene/Conventional/dixing_3_2.lh","scene/Conventional/dixing_3_2.lh"]</t>
  </si>
  <si>
    <t>[[51.6,0,10,2],[53.6,0,10,2],[49.6,0,10,2],[43.6,0,10,2],[35.6,0,10,2],[37.6,0,10,2],[33.6,0,10,2],[50,0,-8,2,1],[52,0,-8,2,1],[54,0,-8,2,1],[48,0,-8,2,1],[38.1,0,-8,2,1],[40.1,0,-8,2,1],[36.1,0,-8,2,1],[34.1,0,-8,2,1]]</t>
  </si>
  <si>
    <t>[[51.6,0,10,2],[43.6,0,10,2],[35.6,0,10,2],[50,0,-8,2],[38.1,0,-8,2]]</t>
  </si>
  <si>
    <t>["scene/Conventional/dixing_4.lh","scene/Conventional/dixing_4.lh","scene/Conventional/dixing_4.lh","scene/Conventional/dixing_3.lh","scene/Conventional/dixing_3.lh","scene/Conventional/dixing_3.lh"]</t>
  </si>
  <si>
    <t>[[50.6,0,10,2,1],[36.6,0,10,2,1],[43.6,0,-8,2,1],[50.6,0,-5,2,1],[50.6,0,-7,2,1],[50.6,0,-3,2,1],[50.6,0,-1,2,1],[43.6,0,7,2,1],[43.6,0,5,2,1],[43.6,0,9,2,1],[43.6,0,11,2,1],[36.6,0,-5,2,1],[36.6,0,-7,2,1],[36.6,0,-3,2,1],[36.6,0,-1,2,1]]</t>
  </si>
  <si>
    <t>[[50.6,0,10,2],[36.6,0,10,2],[43.6,0,-8,2],[50.6,0,-5,2],[43.6,0,7,2],[36.6,0,-5,2]]</t>
  </si>
  <si>
    <t>["scene/Conventional/dixing.lh","scene/Conventional/dixing.lh","scene/Conventional/dixing.lh","scene/Conventional/dixing.lh","scene/Conventional/dixing.lh","scene/Conventional/dixing.lh","scene/Conventional/dixing.lh","scene/Conventional/dixing.lh","scene/Conventional/dixing.lh","scene/Conventional/dixing.lh","scene/Conventional/dixing.lh","scene/Conventional/dixing.lh"]</t>
  </si>
  <si>
    <t>[[52.6,0,11,1.5],[43.6,0,11,1.5],[34.6,0,11,1.5],[46,0,6,1.5],[41.6,0,2,1.5],[37.6,0,2,1.5],[45.6,0,-5,1.5],[41.6,0,-5,1.5],[37.6,0,-10,1.5],[52.6,0,-16,1.5],[48.6,0,-16,1.5],[40.6,0,-16,1.5]]</t>
  </si>
  <si>
    <t>[[52.6,0,11,2],[43.6,0,11,2],[34.6,0,11,2],[46,0,6,2],[41.6,0,2,2],[37.6,0,2,2],[45.6,0,-5,2],[41.6,0,-5,2],[37.6,0,-10,2],[52.6,0,-16,2],[48.6,0,-16,2],[40.6,0,-16,2]]</t>
  </si>
  <si>
    <t>["scene/Conventional/dixing_6.lh","scene/Conventional/dixing_6.lh","scene/Conventional/dixing_3.lh","scene/Conventional/dixing_3.lh","scene/Conventional/dixing_3.lh"]</t>
  </si>
  <si>
    <t>[[51.1,0,-20,2],[53.1,0,-20,2],[49.1,0,-20,2],[36.6,0,14,2],[38.6,0,14,2],[34.6,0,14,2],[53.1,0,12,2,1],[53.1,0,10,2,1],[53.1,0,14,2,1],[53.1,0,16,2,1],[43.6,0,-3.5,2,1],[43.6,0,-5.5,2,1],[43.6,0,-1.5,2,1],[43.6,0,0.5,2,1],[35.1,0,-18,2,1],[35.1,0,-20,2,1],[35.1,0,-16,2,1],[35.1,0,-14,2,1]]</t>
  </si>
  <si>
    <t>[[51.1,0,-20,2],[36.6,0,14,2],[53.1,0,12,2],[43.6,0,-3.5,2],[35.1,0,-18,2]]</t>
  </si>
  <si>
    <t>["scene/Conventional/ee.lh","scene/Conventional/diban2_duan.lh"]</t>
  </si>
  <si>
    <t>44,0,25.5</t>
  </si>
  <si>
    <t>["scene/Conventional/dixing2_6.lh","scene/Conventional/dixing2_6.lh","scene/Conventional/dixing2_6.lh","scene/Conventional/dixing2_6.lh"]</t>
  </si>
  <si>
    <t>["scene/Conventional/ee.lh","scene/Conventional/diban2.lh"]</t>
  </si>
  <si>
    <t>["scene/Conventional/dixing2_a1.lh","scene/Conventional/dixing2_a2.lh","scene/Conventional/dixing2_a3.lh","scene/Conventional/dixing2_a4.lh","scene/Conventional/dixing2_3.lh","scene/Conventional/dixing2_3.lh"]</t>
  </si>
  <si>
    <t>["scene/Conventional/dixing2_3.lh","scene/Conventional/dixing2_3.lh","scene/Conventional/dixing2_3.lh","scene/Conventional/dixing2_3.lh"]</t>
  </si>
  <si>
    <t>["scene/Conventional/dixing2_3_2.lh","scene/Conventional/dixing2_3_2.lh","scene/Conventional/dixing2_3_2.lh","scene/Conventional/dixing2_3_2.lh","scene/Conventional/dixing2_4.lh"]</t>
  </si>
  <si>
    <t>[[51.5,0,-5,2],[49.5,0,-5,2],[53.5,0,-5,2],[51.5,0,4,2],[49.5,0,4,2],[53.5,0,4,2],[35.5,0,4,2],[33.5,0,4,2],[37.5,0,4,2],[35.5,0,-5,2],[33.5,0,-5,2],[37.5,0,-5,2]]</t>
  </si>
  <si>
    <t>[[51.5,0,-5,2],[51.5,0,4,2],[35.5,0,4,2],[35.5,0,-5,2]]</t>
  </si>
  <si>
    <t>[[51.5,0,-23,2],[49.5,0,-23,2],[53.5,0,-23,2],[51.5,0,21.5,2],[49.5,0,21.5,2],[53.5,0,21.5,2],[35.5,0,21.5,2],[33.5,0,21.5,2],[37.5,0,21.5,2],[35.5,0,-23,2],[33.5,0,-23,2],[37.5,0,-23,2]]</t>
  </si>
  <si>
    <t>[[51.5,0,-23,2],[51.5,0,21.5,2],[35.5,0,21.5,2],[35.5,0,-23,2]]</t>
  </si>
  <si>
    <t>["scene/Conventional/dixing2.lh","scene/Conventional/dixing2.lh","scene/Conventional/dixing2.lh","scene/Conventional/dixing2.lh","scene/Conventional/dixing2_2.lh"]</t>
  </si>
  <si>
    <t>[[49,0,-16.5,2],[38,0,-16.5,2],[49,0,13,2],[38,0,13,2],[43.5,0,-1.5,2],[45.5,0,-1.5,2],[41.5,0,-1.5,2],[39.5,0,-1.5,2],[47.5,0,-1.5,2]]</t>
  </si>
  <si>
    <t>[[49,0,-16.5,2],[38,0,-16.5,2],[49,0,13,2],[38,0,13,2],[43.5,0,-1.5,2]]</t>
  </si>
  <si>
    <t>["scene/Conventional/dixing2_6_2.lh","scene/Conventional/dixing2_6_2.lh","scene/Conventional/dixing2_6.lh","scene/Conventional/dixing2_6.lh","scene/Conventional/dixing2_6.lh"]</t>
  </si>
  <si>
    <t>[[53.2,0,-16.5,2],[53.2,0,-14.5,2],[53.2,0,-12.5,2],[34,0,-16.5,2],[34,0,-14.5,2],[34,0,-12.5,2],[43.5,0,-1.5,2],[45.5,0,-1.5,2],[41.5,0,-1.5,2],[53.2,0,13,2],[51.2,0,13,2],[49.2,0,13,2],[34,0,13,2],[36,0,13,2],[38,0,13,2]]</t>
  </si>
  <si>
    <t>[[53.2,0,-14.5,2],[34,0,-14.5,2],[43.5,0,-1.5,2],[51.2,0,13,2],[36,0,13.5,2]]</t>
  </si>
  <si>
    <t>[[43.6,2,8,2]]</t>
  </si>
  <si>
    <r>
      <rPr>
        <sz val="10"/>
        <color indexed="8"/>
        <rFont val="Helvetica"/>
        <charset val="134"/>
      </rPr>
      <t>["scene/Conventional/ee.lh","scene/Conventional/diban</t>
    </r>
    <r>
      <rPr>
        <sz val="10"/>
        <color indexed="8"/>
        <rFont val="Helvetica"/>
        <charset val="134"/>
      </rPr>
      <t>2</t>
    </r>
    <r>
      <rPr>
        <sz val="10"/>
        <color indexed="8"/>
        <rFont val="Helvetica"/>
        <charset val="134"/>
      </rPr>
      <t>_duan.lh"]</t>
    </r>
  </si>
  <si>
    <r>
      <rPr>
        <sz val="10"/>
        <color indexed="8"/>
        <rFont val="Helvetica"/>
        <charset val="134"/>
      </rPr>
      <t>["scene/Conventional/dixing2_2.lh</t>
    </r>
    <r>
      <rPr>
        <sz val="10"/>
        <color indexed="8"/>
        <rFont val="Helvetica"/>
        <charset val="134"/>
      </rPr>
      <t>"</t>
    </r>
    <r>
      <rPr>
        <sz val="10"/>
        <color indexed="8"/>
        <rFont val="Helvetica"/>
        <charset val="134"/>
      </rPr>
      <t>,"scene/Conventional/dixing2_6.lh","scene/Conventional/dixing2_6.lh","scene/Conventional/dixing2_2.lh","scene/Conventional/dixing2_6.lh","scene/Conventional/dixing2_6.lh","scene/Conventional/dixing2.lh","scene/Conventional/dixing2.lh","scene/Conventional/dixing2.lh"</t>
    </r>
    <r>
      <rPr>
        <sz val="10"/>
        <color indexed="8"/>
        <rFont val="Helvetica"/>
        <charset val="134"/>
      </rPr>
      <t>]</t>
    </r>
  </si>
  <si>
    <t>["scene/Conventional/dixing2_a1.lh","scene/Conventional/dixing2_a2.lh","scene/Conventional/dixing2_a3.lh","scene/Conventional/dixing2_a4.lh","scene/Conventional/dixing2.lh","scene/Conventional/dixing2.lh"]</t>
  </si>
  <si>
    <r>
      <rPr>
        <sz val="10"/>
        <color indexed="8"/>
        <rFont val="Helvetica"/>
        <charset val="134"/>
      </rPr>
      <t>[</t>
    </r>
    <r>
      <rPr>
        <sz val="10"/>
        <color indexed="8"/>
        <rFont val="Helvetica"/>
        <charset val="134"/>
      </rPr>
      <t>[</t>
    </r>
    <r>
      <rPr>
        <sz val="10"/>
        <color indexed="8"/>
        <rFont val="Helvetica"/>
        <charset val="134"/>
      </rPr>
      <t>50.5,0,-8,2</t>
    </r>
    <r>
      <rPr>
        <sz val="10"/>
        <color indexed="8"/>
        <rFont val="Helvetica"/>
        <charset val="134"/>
      </rPr>
      <t>]</t>
    </r>
    <r>
      <rPr>
        <sz val="10"/>
        <color indexed="8"/>
        <rFont val="Helvetica"/>
        <charset val="134"/>
      </rPr>
      <t>,[50.5,0,-10,2],[50.5,0,-12,2],[48.5,0,-12,2],[46.5,0,-12,2],[36.8,0,-8,2],[36.8,0,-10,2],[36.8,0,-12,2],[38.8,0,-12,2],[40.8,0,-12,2],[46.5,0,10,2],[48.5,0,10,2],[50.5,0,10,2],[50.5,0,8,2],[50.5,0,6,2],[40.8,0,10,2],[38.8,0,10,2],[36.8,0,10,2],[36.8,0,8,2],[36.8,0,6,2],[50.5,0,-1,2],[36.3,0,-1,2]]</t>
    </r>
  </si>
  <si>
    <t>["scene/Conventional/dixing2_a2.lh","scene/Conventional/dixing2_a1.lh","scene/Conventional/dixing2_6.lh","scene/Conventional/dixing2_6.lh"]</t>
  </si>
  <si>
    <t>["scene/Conventional/dixing2_2.lh"]</t>
  </si>
  <si>
    <t>["scene/Conventional/dixing2_6.lh","scene/Conventional/dixing2.lh","scene/Conventional/dixing2_6.lh","scene/Conventional/dixing2_3_2.lh","scene/Conventional/dixing2_3_2.lh"]</t>
  </si>
  <si>
    <r>
      <rPr>
        <sz val="10"/>
        <color indexed="8"/>
        <rFont val="Helvetica"/>
        <charset val="134"/>
      </rPr>
      <t>["scene/Conventional/ee.lh","scene/Conventional/diban2_</t>
    </r>
    <r>
      <rPr>
        <sz val="10"/>
        <color indexed="8"/>
        <rFont val="Helvetica"/>
        <charset val="134"/>
      </rPr>
      <t>duan.lh"]</t>
    </r>
  </si>
  <si>
    <t>["scene/Conventional/dixing2_4.lh","scene/Conventional/dixing2_4.lh","scene/Conventional/dixing2_4.lh","scene/Conventional/dixing2_3.lh","scene/Conventional/dixing2_3.lh","scene/Conventional/dixing2_3.lh"]</t>
  </si>
  <si>
    <t>["scene/Conventional/dixing2.lh","scene/Conventional/dixing2.lh","scene/Conventional/dixing2.lh","scene/Conventional/dixing2.lh","scene/Conventional/dixing2.lh","scene/Conventional/dixing2.lh","scene/Conventional/dixing2.lh","scene/Conventional/dixing2.lh","scene/Conventional/dixing2.lh","scene/Conventional/dixing2.lh","scene/Conventional/dixing2.lh","scene/Conventional/dixing2.lh"]</t>
  </si>
  <si>
    <t>["scene/Conventional/dixing2_6.lh","scene/Conventional/dixing2_6.lh","scene/Conventional/dixing2_3.lh","scene/Conventional/dixing2_3.lh","scene/Conventional/dixing2_3.lh"]</t>
  </si>
  <si>
    <t>["scene/Conventional/ee.lh","scene/Conventional/diban3_duan.lh"]</t>
  </si>
  <si>
    <t>["scene/Conventional/dixing3_6.lh","scene/Conventional/dixing3_6.lh","scene/Conventional/dixing3_6.lh","scene/Conventional/dixing3_6.lh"]</t>
  </si>
  <si>
    <t>["scene/Conventional/ee.lh","scene/Conventional/diban3.lh"]</t>
  </si>
  <si>
    <t>44,0,36</t>
  </si>
  <si>
    <t>["scene/Conventional/dixing3_a1.lh","scene/Conventional/dixing3_a2.lh","scene/Conventional/dixing3_a3.lh","scene/Conventional/dixing3_a4.lh","scene/Conventional/dixing3_3.lh","scene/Conventional/dixing3_3.lh"]</t>
  </si>
  <si>
    <t>["scene/Conventional/dixing3_3.lh","scene/Conventional/dixing3_3.lh","scene/Conventional/dixing3_3.lh","scene/Conventional/dixing3_3.lh"]</t>
  </si>
  <si>
    <t>["scene/Conventional/dixing3_3_2.lh","scene/Conventional/dixing3_3_2.lh","scene/Conventional/dixing3_3_2.lh","scene/Conventional/dixing3_3_2.lh","scene/Conventional/dixing3_4.lh"]</t>
  </si>
  <si>
    <t>["scene/Conventional/dixing3.lh","scene/Conventional/dixing3.lh","scene/Conventional/dixing3.lh","scene/Conventional/dixing3.lh","scene/Conventional/dixing3_2.lh"]</t>
  </si>
  <si>
    <r>
      <rPr>
        <sz val="10"/>
        <color indexed="8"/>
        <rFont val="Helvetica"/>
        <charset val="134"/>
      </rPr>
      <t>["scene/Conventional/dixing3</t>
    </r>
    <r>
      <rPr>
        <sz val="10"/>
        <color indexed="8"/>
        <rFont val="Helvetica"/>
        <charset val="134"/>
      </rPr>
      <t>_6_2.lh","scene/Conventional/dixing3_6_2.lh","scene/Conventional/dixing3_6.lh","scene/Conventional/dixing3_6.lh","scene/Conventional/dixing3_6.lh"]</t>
    </r>
  </si>
  <si>
    <r>
      <rPr>
        <sz val="10"/>
        <color indexed="8"/>
        <rFont val="Helvetica"/>
        <charset val="134"/>
      </rPr>
      <t>["scene/Conventional/ee.lh","scene/Conventional/diban3</t>
    </r>
    <r>
      <rPr>
        <sz val="10"/>
        <color indexed="8"/>
        <rFont val="Helvetica"/>
        <charset val="134"/>
      </rPr>
      <t>_duan.lh"]</t>
    </r>
  </si>
  <si>
    <r>
      <rPr>
        <sz val="10"/>
        <color indexed="8"/>
        <rFont val="Helvetica"/>
        <charset val="134"/>
      </rPr>
      <t>["scene/Conventional/dixing3_2.lh</t>
    </r>
    <r>
      <rPr>
        <sz val="10"/>
        <color indexed="8"/>
        <rFont val="Helvetica"/>
        <charset val="134"/>
      </rPr>
      <t>"</t>
    </r>
    <r>
      <rPr>
        <sz val="10"/>
        <color indexed="8"/>
        <rFont val="Helvetica"/>
        <charset val="134"/>
      </rPr>
      <t>,"scene/Conventional/dixing3_6.lh","scene/Conventional/dixing3_6.lh","scene/Conventional/dixing3_2.lh","scene/Conventional/dixing3_6.lh","scene/Conventional/dixing3_6.lh","scene/Conventional/dixing3.lh","scene/Conventional/dixing3.lh","scene/Conventional/dixing3.lh"</t>
    </r>
    <r>
      <rPr>
        <sz val="10"/>
        <color indexed="8"/>
        <rFont val="Helvetica"/>
        <charset val="134"/>
      </rPr>
      <t>]</t>
    </r>
  </si>
  <si>
    <r>
      <rPr>
        <sz val="10"/>
        <color indexed="8"/>
        <rFont val="Helvetica"/>
        <charset val="134"/>
      </rPr>
      <t>["scene/Conventional/ee.lh","scene/Conventional/diban</t>
    </r>
    <r>
      <rPr>
        <sz val="10"/>
        <color indexed="8"/>
        <rFont val="Helvetica"/>
        <charset val="134"/>
      </rPr>
      <t>3</t>
    </r>
    <r>
      <rPr>
        <sz val="10"/>
        <color indexed="8"/>
        <rFont val="Helvetica"/>
        <charset val="134"/>
      </rPr>
      <t>_duan.lh"]</t>
    </r>
  </si>
  <si>
    <t>["scene/Conventional/dixing3_a1.lh","scene/Conventional/dixing3_a2.lh","scene/Conventional/dixing3_a3.lh","scene/Conventional/dixing3_a4.lh","scene/Conventional/dixing3.lh","scene/Conventional/dixing3.lh"]</t>
  </si>
  <si>
    <t>["scene/Conventional/dixing3_a2.lh","scene/Conventional/dixing3_a1.lh","scene/Conventional/dixing3_6.lh","scene/Conventional/dixing3_6.lh"]</t>
  </si>
  <si>
    <t>["scene/Conventional/dixing3_2.lh"]</t>
  </si>
  <si>
    <t>["scene/Conventional/dixing3_6.lh","scene/Conventional/dixing3.lh","scene/Conventional/dixing3_6.lh","scene/Conventional/dixing3_3_2.lh","scene/Conventional/dixing3_3_2.lh"]</t>
  </si>
  <si>
    <r>
      <rPr>
        <sz val="10"/>
        <color indexed="8"/>
        <rFont val="Helvetica"/>
        <charset val="134"/>
      </rPr>
      <t>["scene/Conventional/ee.lh","scene/Conventional/diban3_</t>
    </r>
    <r>
      <rPr>
        <sz val="10"/>
        <color indexed="8"/>
        <rFont val="Helvetica"/>
        <charset val="134"/>
      </rPr>
      <t>duan.lh"]</t>
    </r>
  </si>
  <si>
    <t>["scene/Conventional/dixing3_4.lh","scene/Conventional/dixing3_4.lh","scene/Conventional/dixing3_4.lh","scene/Conventional/dixing3_3.lh","scene/Conventional/dixing3_3.lh","scene/Conventional/dixing3_3.lh"]</t>
  </si>
  <si>
    <t>["scene/Conventional/dixing3.lh","scene/Conventional/dixing3.lh","scene/Conventional/dixing3.lh","scene/Conventional/dixing3.lh","scene/Conventional/dixing3.lh","scene/Conventional/dixing3.lh","scene/Conventional/dixing3.lh","scene/Conventional/dixing3.lh","scene/Conventional/dixing3.lh","scene/Conventional/dixing3.lh","scene/Conventional/dixing3.lh","scene/Conventional/dixing3.lh"]</t>
  </si>
  <si>
    <t>["scene/Conventional/dixing3_6.lh","scene/Conventional/dixing3_6.lh","scene/Conventional/dixing3_3.lh","scene/Conventional/dixing3_3.lh","scene/Conventional/dixing3_3.lh"]</t>
  </si>
  <si>
    <t>["scene/Conventional/ee.lh","scene/Conventional/diban4_duan.lh"]</t>
  </si>
  <si>
    <t>["scene/Conventional/dixing4_6.lh","scene/Conventional/dixing4_6.lh","scene/Conventional/dixing4_6.lh","scene/Conventional/dixing4_6.lh"]</t>
  </si>
  <si>
    <t>["scene/Conventional/ee.lh","scene/Conventional/diban4.lh"]</t>
  </si>
  <si>
    <t>["scene/Conventional/dixing4_a1.lh","scene/Conventional/dixing4_a2.lh","scene/Conventional/dixing4_a3.lh","scene/Conventional/dixing4_a4.lh","scene/Conventional/dixing4_3.lh","scene/Conventional/dixing4_3.lh"]</t>
  </si>
  <si>
    <t>["scene/Conventional/dixing4_3.lh","scene/Conventional/dixing4_3.lh","scene/Conventional/dixing4_3.lh","scene/Conventional/dixing4_3.lh"]</t>
  </si>
  <si>
    <t>["scene/Conventional/dixing4_3_2.lh","scene/Conventional/dixing4_3_2.lh","scene/Conventional/dixing4_3_2.lh","scene/Conventional/dixing4_3_2.lh","scene/Conventional/dixing4_4.lh"]</t>
  </si>
  <si>
    <t>["scene/Conventional/dixing4.lh","scene/Conventional/dixing4.lh","scene/Conventional/dixing4.lh","scene/Conventional/dixing4.lh","scene/Conventional/dixing4_2.lh"]</t>
  </si>
  <si>
    <t>["scene/Conventional/dixing4_6_2.lh","scene/Conventional/dixing4_6_2.lh","scene/Conventional/dixing4_6.lh","scene/Conventional/dixing4_6.lh","scene/Conventional/dixing4_6.lh"]</t>
  </si>
  <si>
    <r>
      <rPr>
        <sz val="10"/>
        <color indexed="8"/>
        <rFont val="Helvetica"/>
        <charset val="134"/>
      </rPr>
      <t>["scene/Conventional/ee.lh","scene/Conventional/diban4</t>
    </r>
    <r>
      <rPr>
        <sz val="10"/>
        <color indexed="8"/>
        <rFont val="Helvetica"/>
        <charset val="134"/>
      </rPr>
      <t>_duan.lh"]</t>
    </r>
  </si>
  <si>
    <r>
      <rPr>
        <sz val="10"/>
        <color indexed="8"/>
        <rFont val="Helvetica"/>
        <charset val="134"/>
      </rPr>
      <t>["scene/Conventional/dixing4_2.lh</t>
    </r>
    <r>
      <rPr>
        <sz val="10"/>
        <color indexed="8"/>
        <rFont val="Helvetica"/>
        <charset val="134"/>
      </rPr>
      <t>"</t>
    </r>
    <r>
      <rPr>
        <sz val="10"/>
        <color indexed="8"/>
        <rFont val="Helvetica"/>
        <charset val="134"/>
      </rPr>
      <t>,"scene/Conventional/dixing4_6.lh","scene/Conventional/dixing4_6.lh","scene/Conventional/dixing4_2.lh","scene/Conventional/dixing4_6.lh","scene/Conventional/dixing4_6.lh","scene/Conventional/dixing4.lh","scene/Conventional/dixing4.lh","scene/Conventional/dixing4.lh"</t>
    </r>
    <r>
      <rPr>
        <sz val="10"/>
        <color indexed="8"/>
        <rFont val="Helvetica"/>
        <charset val="134"/>
      </rPr>
      <t>]</t>
    </r>
  </si>
  <si>
    <t>["scene/Conventional/dixing4_a1.lh","scene/Conventional/dixing4_a2.lh","scene/Conventional/dixing4_a3.lh","scene/Conventional/dixing4_a4.lh","scene/Conventional/dixing4.lh","scene/Conventional/dixing4.lh"]</t>
  </si>
  <si>
    <t>["scene/Conventional/dixing4_a2.lh","scene/Conventional/dixing4_a1.lh","scene/Conventional/dixing4_6.lh","scene/Conventional/dixing4_6.lh"]</t>
  </si>
  <si>
    <t>["scene/Conventional/dixing4_2.lh"]</t>
  </si>
  <si>
    <t>["scene/Conventional/dixing4_6.lh","scene/Conventional/dixing4.lh","scene/Conventional/dixing4_6.lh","scene/Conventional/dixing4_3_2.lh","scene/Conventional/dixing4_3_2.lh"]</t>
  </si>
  <si>
    <r>
      <rPr>
        <sz val="10"/>
        <color indexed="8"/>
        <rFont val="Helvetica"/>
        <charset val="134"/>
      </rPr>
      <t>["scene/Conventional/ee.lh","scene/Conventional/diban4_</t>
    </r>
    <r>
      <rPr>
        <sz val="10"/>
        <color indexed="8"/>
        <rFont val="Helvetica"/>
        <charset val="134"/>
      </rPr>
      <t>duan.lh"]</t>
    </r>
  </si>
  <si>
    <t>["scene/Conventional/dixing4_4.lh","scene/Conventional/dixing4_4.lh","scene/Conventional/dixing4_4.lh","scene/Conventional/dixing4_3.lh","scene/Conventional/dixing4_3.lh","scene/Conventional/dixing4_3.lh"]</t>
  </si>
  <si>
    <t>["scene/Conventional/dixing4.lh","scene/Conventional/dixing4.lh","scene/Conventional/dixing4.lh","scene/Conventional/dixing4.lh","scene/Conventional/dixing4.lh","scene/Conventional/dixing4.lh","scene/Conventional/dixing4.lh","scene/Conventional/dixing4.lh","scene/Conventional/dixing4.lh","scene/Conventional/dixing4.lh","scene/Conventional/dixing4.lh","scene/Conventional/dixing4.lh"]</t>
  </si>
  <si>
    <t>["scene/Conventional/dixing4_6.lh","scene/Conventional/dixing4_6.lh","scene/Conventional/dixing4_3.lh","scene/Conventional/dixing4_3.lh","scene/Conventional/dixing4_3.lh"]</t>
  </si>
  <si>
    <t>["scene/Conventional/ee.lh","scene/Conventional/diban1_duan.lh", "scene/Conventional/yindao_1.lh"]</t>
  </si>
  <si>
    <r>
      <rPr>
        <sz val="10"/>
        <color indexed="8"/>
        <rFont val="Helvetica"/>
        <charset val="134"/>
      </rPr>
      <t>["scene/Conventional/ee.lh","scene/Conventional/diban</t>
    </r>
    <r>
      <rPr>
        <sz val="10"/>
        <color indexed="8"/>
        <rFont val="Helvetica"/>
        <charset val="134"/>
      </rPr>
      <t>1</t>
    </r>
    <r>
      <rPr>
        <sz val="10"/>
        <color indexed="8"/>
        <rFont val="Helvetica"/>
        <charset val="134"/>
      </rPr>
      <t>_duan.lh", "scene/Conventional/yindao_2.lh"]</t>
    </r>
  </si>
  <si>
    <t>44,0,-5</t>
  </si>
  <si>
    <t>50.5, 0, 32</t>
  </si>
  <si>
    <r>
      <rPr>
        <sz val="10"/>
        <color indexed="8"/>
        <rFont val="Helvetica"/>
        <charset val="134"/>
      </rPr>
      <t>["scene/Conventional/ee.lh","scene/Conventional/diban</t>
    </r>
    <r>
      <rPr>
        <sz val="10"/>
        <color indexed="8"/>
        <rFont val="Helvetica"/>
        <charset val="134"/>
      </rPr>
      <t>1</t>
    </r>
    <r>
      <rPr>
        <sz val="10"/>
        <color indexed="8"/>
        <rFont val="Helvetica"/>
        <charset val="134"/>
      </rPr>
      <t>_duan.lh", "scene/Conventional/yindao_3.lh"]</t>
    </r>
  </si>
  <si>
    <r>
      <rPr>
        <sz val="10"/>
        <color indexed="8"/>
        <rFont val="Helvetica"/>
        <charset val="134"/>
      </rPr>
      <t>["scene/Conventional/ee.lh","scene/Conventional/diban</t>
    </r>
    <r>
      <rPr>
        <sz val="10"/>
        <color indexed="8"/>
        <rFont val="Helvetica"/>
        <charset val="134"/>
      </rPr>
      <t>1</t>
    </r>
    <r>
      <rPr>
        <sz val="10"/>
        <color indexed="8"/>
        <rFont val="Helvetica"/>
        <charset val="134"/>
      </rPr>
      <t>.lh"]</t>
    </r>
  </si>
  <si>
    <r>
      <rPr>
        <sz val="10"/>
        <color indexed="8"/>
        <rFont val="Helvetica"/>
        <charset val="134"/>
      </rPr>
      <t>["scene/Conventional/ee.lh","scene/Conventional/diban</t>
    </r>
    <r>
      <rPr>
        <sz val="10"/>
        <color indexed="8"/>
        <rFont val="Helvetica"/>
        <charset val="134"/>
      </rPr>
      <t>1</t>
    </r>
    <r>
      <rPr>
        <sz val="10"/>
        <color indexed="8"/>
        <rFont val="Helvetica"/>
        <charset val="134"/>
      </rPr>
      <t>_duan.lh"]</t>
    </r>
  </si>
  <si>
    <r>
      <rPr>
        <sz val="10"/>
        <color indexed="8"/>
        <rFont val="宋体"/>
        <charset val="134"/>
      </rPr>
      <t>右下</t>
    </r>
    <r>
      <rPr>
        <sz val="10"/>
        <color indexed="8"/>
        <rFont val="Helvetica"/>
        <charset val="134"/>
      </rPr>
      <t>L</t>
    </r>
  </si>
  <si>
    <t>长地图</t>
  </si>
  <si>
    <t>输出</t>
  </si>
  <si>
    <t>坐标轴</t>
  </si>
  <si>
    <t>x</t>
  </si>
  <si>
    <t>y</t>
  </si>
  <si>
    <t>z</t>
  </si>
  <si>
    <r>
      <rPr>
        <sz val="10"/>
        <color indexed="8"/>
        <rFont val="Helvetica"/>
        <charset val="134"/>
      </rPr>
      <t>0.5</t>
    </r>
    <r>
      <rPr>
        <sz val="10"/>
        <color indexed="8"/>
        <rFont val="宋体"/>
        <charset val="134"/>
      </rPr>
      <t>边长</t>
    </r>
  </si>
  <si>
    <t>位置备注</t>
  </si>
  <si>
    <t>左</t>
  </si>
  <si>
    <t>中</t>
  </si>
  <si>
    <t>右</t>
  </si>
  <si>
    <t>下</t>
  </si>
  <si>
    <t>上</t>
  </si>
  <si>
    <t>[34,0,-23,2]</t>
  </si>
  <si>
    <t>短地图</t>
  </si>
  <si>
    <r>
      <rPr>
        <sz val="10"/>
        <color indexed="8"/>
        <rFont val="宋体"/>
        <charset val="134"/>
      </rPr>
      <t>左下</t>
    </r>
    <r>
      <rPr>
        <sz val="10"/>
        <color indexed="8"/>
        <rFont val="Helvetica"/>
        <charset val="134"/>
      </rPr>
      <t>L</t>
    </r>
  </si>
  <si>
    <t>[53.2,0,-23,2]</t>
  </si>
  <si>
    <r>
      <rPr>
        <sz val="10"/>
        <color indexed="8"/>
        <rFont val="宋体"/>
        <charset val="134"/>
      </rPr>
      <t>右上</t>
    </r>
    <r>
      <rPr>
        <sz val="10"/>
        <color indexed="8"/>
        <rFont val="Helvetica"/>
        <charset val="134"/>
      </rPr>
      <t>L</t>
    </r>
  </si>
  <si>
    <t>[34,0,21.5,2]</t>
  </si>
  <si>
    <r>
      <rPr>
        <sz val="10"/>
        <color indexed="8"/>
        <rFont val="宋体"/>
        <charset val="134"/>
      </rPr>
      <t>左上</t>
    </r>
    <r>
      <rPr>
        <sz val="10"/>
        <color indexed="8"/>
        <rFont val="Helvetica"/>
        <charset val="134"/>
      </rPr>
      <t>L</t>
    </r>
  </si>
  <si>
    <t>[53.2,0,21.5,2]</t>
  </si>
  <si>
    <t>边距</t>
  </si>
  <si>
    <t>[[36,0,-2,2],[38,0,-2,2],[40,0,-2,2],[40,0,0,2],[40,0,2,2],[40,0,4,2],[40,0,6,2],[40,0,8,2],[40,0,10,2],[40,0,12,2],[40,0,14,2],[40,0,16,2],[40,0,-4,2],[40,0,-6,2],[40,0,-8,2],[40,0,-10,2],[40,0,-12,2],[40,0,-14,2],[40,0,-16,2],[40,0,-18,2],[40,0,-20,2]]</t>
  </si>
  <si>
    <r>
      <rPr>
        <sz val="10"/>
        <color indexed="8"/>
        <rFont val="宋体"/>
        <charset val="134"/>
      </rPr>
      <t>四个</t>
    </r>
    <r>
      <rPr>
        <sz val="10"/>
        <color indexed="8"/>
        <rFont val="Helvetica"/>
        <charset val="134"/>
      </rPr>
      <t>3</t>
    </r>
    <r>
      <rPr>
        <sz val="10"/>
        <color indexed="8"/>
        <rFont val="宋体"/>
        <charset val="134"/>
      </rPr>
      <t>个箱子</t>
    </r>
  </si>
  <si>
    <t>[49,0,7,2],[47,0,7,2],[51,0,7,2]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</si>
</sst>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0"/>
      <color indexed="8"/>
      <name val="Helvetica"/>
      <charset val="134"/>
    </font>
    <font>
      <sz val="10"/>
      <color indexed="8"/>
      <name val="宋体"/>
      <charset val="134"/>
    </font>
    <font>
      <b/>
      <sz val="10"/>
      <color indexed="8"/>
      <name val="Helvetica"/>
      <charset val="134"/>
    </font>
    <font>
      <b/>
      <sz val="10"/>
      <color rgb="FF000000"/>
      <name val="宋体"/>
      <charset val="134"/>
    </font>
    <font>
      <sz val="10"/>
      <color indexed="8"/>
      <name val="Helvetica"/>
      <charset val="134"/>
    </font>
    <font>
      <b/>
      <sz val="10"/>
      <color indexed="8"/>
      <name val="宋体"/>
      <charset val="134"/>
    </font>
    <font>
      <sz val="10"/>
      <color rgb="FF000000"/>
      <name val="Helvetica"/>
      <charset val="134"/>
    </font>
    <font>
      <sz val="11"/>
      <color theme="1"/>
      <name val="Helvetica"/>
      <charset val="134"/>
      <scheme val="minor"/>
    </font>
    <font>
      <sz val="11"/>
      <color rgb="FF3F3F76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b/>
      <sz val="13"/>
      <color theme="3"/>
      <name val="Helvetica"/>
      <charset val="134"/>
      <scheme val="minor"/>
    </font>
    <font>
      <sz val="11"/>
      <color theme="1"/>
      <name val="Helvetica"/>
      <charset val="0"/>
      <scheme val="minor"/>
    </font>
    <font>
      <sz val="11"/>
      <color rgb="FF9C0006"/>
      <name val="Helvetica"/>
      <charset val="0"/>
      <scheme val="minor"/>
    </font>
    <font>
      <sz val="11"/>
      <color rgb="FF006100"/>
      <name val="Helvetica"/>
      <charset val="0"/>
      <scheme val="minor"/>
    </font>
    <font>
      <sz val="11"/>
      <color theme="0"/>
      <name val="Helvetica"/>
      <charset val="0"/>
      <scheme val="minor"/>
    </font>
    <font>
      <sz val="11"/>
      <color rgb="FF9C6500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u/>
      <sz val="11"/>
      <color rgb="FF0000FF"/>
      <name val="Helvetica"/>
      <charset val="0"/>
      <scheme val="minor"/>
    </font>
    <font>
      <u/>
      <sz val="11"/>
      <color rgb="FF800080"/>
      <name val="Helvetica"/>
      <charset val="0"/>
      <scheme val="minor"/>
    </font>
    <font>
      <sz val="11"/>
      <color rgb="FFFA7D00"/>
      <name val="Helvetica"/>
      <charset val="0"/>
      <scheme val="minor"/>
    </font>
    <font>
      <sz val="11"/>
      <color rgb="FFFF0000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i/>
      <sz val="11"/>
      <color rgb="FF7F7F7F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b/>
      <sz val="11"/>
      <color theme="1"/>
      <name val="Helvetica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BDC0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7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0" borderId="5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23" borderId="7" applyNumberFormat="0" applyAlignment="0" applyProtection="0">
      <alignment vertical="center"/>
    </xf>
    <xf numFmtId="0" fontId="24" fillId="23" borderId="2" applyNumberFormat="0" applyAlignment="0" applyProtection="0">
      <alignment vertical="center"/>
    </xf>
    <xf numFmtId="0" fontId="25" fillId="24" borderId="8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</cellStyleXfs>
  <cellXfs count="28">
    <xf numFmtId="0" fontId="0" fillId="0" borderId="0" xfId="0">
      <alignment vertical="top" wrapText="1"/>
    </xf>
    <xf numFmtId="0" fontId="1" fillId="0" borderId="0" xfId="0" applyFont="1">
      <alignment vertical="top" wrapText="1"/>
    </xf>
    <xf numFmtId="0" fontId="0" fillId="0" borderId="0" xfId="0" applyFont="1">
      <alignment vertical="top" wrapText="1"/>
    </xf>
    <xf numFmtId="0" fontId="0" fillId="2" borderId="0" xfId="0" applyFill="1">
      <alignment vertical="top" wrapText="1"/>
    </xf>
    <xf numFmtId="0" fontId="1" fillId="2" borderId="0" xfId="0" applyFont="1" applyFill="1">
      <alignment vertical="top" wrapText="1"/>
    </xf>
    <xf numFmtId="0" fontId="0" fillId="0" borderId="1" xfId="0" applyNumberFormat="1" applyFont="1" applyBorder="1">
      <alignment vertical="top" wrapText="1"/>
    </xf>
    <xf numFmtId="0" fontId="0" fillId="0" borderId="1" xfId="0" applyNumberFormat="1" applyBorder="1" applyAlignment="1">
      <alignment horizontal="left" vertical="top" wrapText="1"/>
    </xf>
    <xf numFmtId="0" fontId="0" fillId="0" borderId="1" xfId="0" applyNumberFormat="1" applyFill="1" applyBorder="1">
      <alignment vertical="top" wrapText="1"/>
    </xf>
    <xf numFmtId="0" fontId="0" fillId="0" borderId="1" xfId="0" applyNumberFormat="1" applyBorder="1">
      <alignment vertical="top" wrapText="1"/>
    </xf>
    <xf numFmtId="0" fontId="0" fillId="2" borderId="1" xfId="0" applyNumberFormat="1" applyFill="1" applyBorder="1">
      <alignment vertical="top" wrapText="1"/>
    </xf>
    <xf numFmtId="0" fontId="2" fillId="3" borderId="1" xfId="0" applyNumberFormat="1" applyFont="1" applyFill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0" fontId="3" fillId="3" borderId="1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2" fillId="4" borderId="1" xfId="0" applyNumberFormat="1" applyFont="1" applyFill="1" applyBorder="1" applyAlignment="1">
      <alignment horizontal="left" vertical="top"/>
    </xf>
    <xf numFmtId="0" fontId="2" fillId="2" borderId="1" xfId="0" applyNumberFormat="1" applyFont="1" applyFill="1" applyBorder="1" applyAlignment="1">
      <alignment horizontal="left" vertical="top"/>
    </xf>
    <xf numFmtId="0" fontId="4" fillId="0" borderId="1" xfId="0" applyNumberFormat="1" applyFont="1" applyBorder="1">
      <alignment vertical="top" wrapText="1"/>
    </xf>
    <xf numFmtId="0" fontId="0" fillId="2" borderId="1" xfId="0" applyNumberFormat="1" applyFont="1" applyFill="1" applyBorder="1">
      <alignment vertical="top" wrapText="1"/>
    </xf>
    <xf numFmtId="0" fontId="1" fillId="0" borderId="1" xfId="0" applyNumberFormat="1" applyFont="1" applyBorder="1">
      <alignment vertical="top" wrapText="1"/>
    </xf>
    <xf numFmtId="0" fontId="0" fillId="0" borderId="1" xfId="0" applyNumberFormat="1" applyFont="1" applyFill="1" applyBorder="1">
      <alignment vertical="top" wrapText="1"/>
    </xf>
    <xf numFmtId="0" fontId="0" fillId="0" borderId="0" xfId="0" applyFont="1" applyFill="1">
      <alignment vertical="top" wrapText="1"/>
    </xf>
    <xf numFmtId="0" fontId="5" fillId="3" borderId="1" xfId="0" applyNumberFormat="1" applyFont="1" applyFill="1" applyBorder="1" applyAlignment="1">
      <alignment vertical="top"/>
    </xf>
    <xf numFmtId="0" fontId="4" fillId="5" borderId="1" xfId="0" applyNumberFormat="1" applyFont="1" applyFill="1" applyBorder="1" applyAlignment="1">
      <alignment horizontal="left" vertical="top"/>
    </xf>
    <xf numFmtId="0" fontId="0" fillId="5" borderId="1" xfId="0" applyNumberFormat="1" applyFill="1" applyBorder="1" applyAlignment="1">
      <alignment horizontal="left" vertical="top"/>
    </xf>
    <xf numFmtId="0" fontId="0" fillId="5" borderId="1" xfId="0" applyNumberFormat="1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/>
    </xf>
    <xf numFmtId="0" fontId="3" fillId="6" borderId="1" xfId="0" applyNumberFormat="1" applyFont="1" applyFill="1" applyBorder="1" applyAlignment="1">
      <alignment vertical="top"/>
    </xf>
    <xf numFmtId="0" fontId="6" fillId="7" borderId="1" xfId="0" applyNumberFormat="1" applyFont="1" applyFill="1" applyBorder="1" applyAlignment="1">
      <alignment horizontal="left" vertical="top"/>
    </xf>
    <xf numFmtId="0" fontId="0" fillId="0" borderId="1" xfId="0" applyNumberFormat="1" applyFont="1" applyBorder="1" quotePrefix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FF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J200"/>
  <sheetViews>
    <sheetView showGridLines="0" tabSelected="1" workbookViewId="0">
      <pane xSplit="1" ySplit="1" topLeftCell="B8" activePane="bottomRight" state="frozen"/>
      <selection/>
      <selection pane="topRight"/>
      <selection pane="bottomLeft"/>
      <selection pane="bottomRight" activeCell="D17" sqref="D17"/>
    </sheetView>
  </sheetViews>
  <sheetFormatPr defaultColWidth="8.28571428571429" defaultRowHeight="18" customHeight="1"/>
  <cols>
    <col min="1" max="1" width="26.2857142857143" style="8" customWidth="1"/>
    <col min="2" max="2" width="11.8571428571429" style="8" customWidth="1"/>
    <col min="3" max="3" width="32.4285714285714" style="8" customWidth="1"/>
    <col min="4" max="4" width="15.4285714285714" style="8" customWidth="1"/>
    <col min="5" max="5" width="13.1428571428571" style="8" customWidth="1"/>
    <col min="6" max="6" width="12.8571428571429" style="8" customWidth="1"/>
    <col min="7" max="7" width="17.4285714285714" style="9" customWidth="1"/>
    <col min="8" max="10" width="17.4285714285714" style="8" customWidth="1"/>
    <col min="11" max="11" width="15.1428571428571" style="8" customWidth="1"/>
    <col min="12" max="12" width="30" style="8" customWidth="1"/>
    <col min="13" max="14" width="17.4285714285714" style="8" customWidth="1"/>
    <col min="15" max="15" width="30" style="8" customWidth="1"/>
    <col min="16" max="16" width="16.7142857142857" style="8" customWidth="1"/>
    <col min="17" max="17" width="21.4285714285714" style="8" customWidth="1"/>
    <col min="18" max="18" width="23.1428571428571" style="8" customWidth="1"/>
    <col min="19" max="19" width="24.8571428571429" style="8" customWidth="1"/>
    <col min="20" max="22" width="13.1428571428571" style="8" customWidth="1"/>
    <col min="23" max="25" width="16.8571428571429" style="8" customWidth="1"/>
    <col min="26" max="28" width="15.1428571428571" style="8" customWidth="1"/>
    <col min="29" max="29" width="15.7142857142857" style="8" customWidth="1"/>
    <col min="30" max="33" width="20.7142857142857" style="8" customWidth="1"/>
    <col min="34" max="34" width="15.7142857142857" style="8" customWidth="1"/>
    <col min="35" max="35" width="17.8571428571429" style="8" customWidth="1"/>
    <col min="36" max="36" width="19.2857142857143" style="8" customWidth="1"/>
    <col min="37" max="252" width="8.28571428571429" style="8" customWidth="1"/>
    <col min="253" max="16384" width="8.28571428571429" style="8"/>
  </cols>
  <sheetData>
    <row r="1" ht="57" customHeight="1" spans="1:36">
      <c r="A1" s="10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13" t="s">
        <v>6</v>
      </c>
      <c r="H1" s="12" t="s">
        <v>7</v>
      </c>
      <c r="I1" s="11" t="s">
        <v>8</v>
      </c>
      <c r="J1" s="11" t="s">
        <v>9</v>
      </c>
      <c r="K1" s="12" t="s">
        <v>10</v>
      </c>
      <c r="L1" s="12" t="s">
        <v>11</v>
      </c>
      <c r="M1" s="11" t="s">
        <v>12</v>
      </c>
      <c r="N1" s="11" t="s">
        <v>13</v>
      </c>
      <c r="O1" s="12" t="s">
        <v>14</v>
      </c>
      <c r="P1" s="21"/>
      <c r="Q1" s="21"/>
      <c r="R1" s="21"/>
      <c r="S1" s="21"/>
      <c r="T1" s="10"/>
      <c r="U1" s="10"/>
      <c r="V1" s="10"/>
      <c r="W1" s="10"/>
      <c r="X1" s="10"/>
      <c r="Y1" s="10"/>
      <c r="Z1" s="10"/>
      <c r="AA1" s="21"/>
      <c r="AB1" s="21"/>
      <c r="AC1" s="21"/>
      <c r="AD1" s="21"/>
      <c r="AE1" s="21"/>
      <c r="AF1" s="21"/>
      <c r="AG1" s="21"/>
      <c r="AH1" s="21"/>
      <c r="AI1" s="26"/>
      <c r="AJ1" s="26"/>
    </row>
    <row r="2" s="6" customFormat="1" ht="20.45" customHeight="1" spans="1:36">
      <c r="A2" s="14" t="s">
        <v>15</v>
      </c>
      <c r="B2" s="14" t="s">
        <v>16</v>
      </c>
      <c r="C2" s="14" t="s">
        <v>17</v>
      </c>
      <c r="D2" s="2" t="s">
        <v>18</v>
      </c>
      <c r="E2" s="14" t="s">
        <v>19</v>
      </c>
      <c r="F2" s="14" t="s">
        <v>20</v>
      </c>
      <c r="G2" s="15" t="s">
        <v>21</v>
      </c>
      <c r="H2" s="14" t="s">
        <v>22</v>
      </c>
      <c r="I2" s="14" t="s">
        <v>23</v>
      </c>
      <c r="J2" s="14" t="s">
        <v>24</v>
      </c>
      <c r="K2" s="14" t="s">
        <v>25</v>
      </c>
      <c r="L2" s="14" t="s">
        <v>26</v>
      </c>
      <c r="M2" s="22" t="s">
        <v>27</v>
      </c>
      <c r="N2" s="23" t="s">
        <v>28</v>
      </c>
      <c r="O2" s="14" t="s">
        <v>29</v>
      </c>
      <c r="P2" s="24"/>
      <c r="Q2" s="24"/>
      <c r="R2" s="24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7"/>
      <c r="AJ2" s="27"/>
    </row>
    <row r="3" s="6" customFormat="1" ht="20.25" customHeight="1" spans="1:36">
      <c r="A3" s="14" t="s">
        <v>30</v>
      </c>
      <c r="B3" s="14" t="s">
        <v>31</v>
      </c>
      <c r="C3" s="14" t="s">
        <v>31</v>
      </c>
      <c r="D3" s="14" t="s">
        <v>31</v>
      </c>
      <c r="E3" s="14" t="s">
        <v>31</v>
      </c>
      <c r="F3" s="14" t="s">
        <v>31</v>
      </c>
      <c r="G3" s="15" t="s">
        <v>31</v>
      </c>
      <c r="H3" s="14" t="s">
        <v>31</v>
      </c>
      <c r="I3" s="14" t="s">
        <v>31</v>
      </c>
      <c r="J3" s="14" t="s">
        <v>31</v>
      </c>
      <c r="K3" s="14" t="s">
        <v>31</v>
      </c>
      <c r="L3" s="14" t="s">
        <v>31</v>
      </c>
      <c r="M3" s="23" t="s">
        <v>31</v>
      </c>
      <c r="N3" s="23" t="s">
        <v>31</v>
      </c>
      <c r="O3" s="14" t="s">
        <v>31</v>
      </c>
      <c r="P3" s="24"/>
      <c r="Q3" s="24"/>
      <c r="R3" s="24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7"/>
      <c r="AJ3" s="27"/>
    </row>
    <row r="4" s="6" customFormat="1" ht="20.25" customHeight="1" spans="1:36">
      <c r="A4" s="14" t="s">
        <v>32</v>
      </c>
      <c r="B4" s="14" t="s">
        <v>33</v>
      </c>
      <c r="C4" s="14" t="s">
        <v>33</v>
      </c>
      <c r="D4" s="14" t="s">
        <v>33</v>
      </c>
      <c r="E4" s="14" t="s">
        <v>34</v>
      </c>
      <c r="F4" s="14" t="s">
        <v>33</v>
      </c>
      <c r="G4" s="15" t="s">
        <v>32</v>
      </c>
      <c r="H4" s="14" t="s">
        <v>33</v>
      </c>
      <c r="I4" s="14" t="s">
        <v>35</v>
      </c>
      <c r="J4" s="14" t="s">
        <v>35</v>
      </c>
      <c r="K4" s="14" t="s">
        <v>34</v>
      </c>
      <c r="L4" s="14" t="s">
        <v>34</v>
      </c>
      <c r="M4" s="23" t="s">
        <v>34</v>
      </c>
      <c r="N4" s="23" t="s">
        <v>34</v>
      </c>
      <c r="O4" s="14" t="s">
        <v>34</v>
      </c>
      <c r="P4" s="25" t="s">
        <v>36</v>
      </c>
      <c r="Q4" s="25" t="s">
        <v>10</v>
      </c>
      <c r="R4" s="25" t="s">
        <v>37</v>
      </c>
      <c r="S4" s="11" t="s">
        <v>38</v>
      </c>
      <c r="T4" s="11" t="s">
        <v>39</v>
      </c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7"/>
      <c r="AJ4" s="27"/>
    </row>
    <row r="5" ht="63.75" customHeight="1" spans="1:20">
      <c r="A5" s="5">
        <v>1001</v>
      </c>
      <c r="B5" s="16" t="s">
        <v>40</v>
      </c>
      <c r="C5" s="5" t="s">
        <v>41</v>
      </c>
      <c r="D5" s="5" t="s">
        <v>41</v>
      </c>
      <c r="E5" s="28" t="s">
        <v>42</v>
      </c>
      <c r="F5" s="5" t="s">
        <v>43</v>
      </c>
      <c r="G5" s="17">
        <v>2</v>
      </c>
      <c r="H5" s="5" t="s">
        <v>41</v>
      </c>
      <c r="I5" s="5" t="s">
        <v>44</v>
      </c>
      <c r="J5" s="5" t="s">
        <v>45</v>
      </c>
      <c r="K5" s="5" t="s">
        <v>46</v>
      </c>
      <c r="L5" s="5" t="str">
        <f>VLOOKUP(G5,$P$4:$R$6,3,FALSE)</f>
        <v>50.1, 0, 30.5</v>
      </c>
      <c r="M5" s="5" t="s">
        <v>47</v>
      </c>
      <c r="N5" s="5" t="s">
        <v>48</v>
      </c>
      <c r="O5" s="5" t="s">
        <v>49</v>
      </c>
      <c r="P5" s="18">
        <v>1</v>
      </c>
      <c r="Q5" s="5"/>
      <c r="R5" s="5" t="s">
        <v>50</v>
      </c>
      <c r="S5" s="5" t="s">
        <v>51</v>
      </c>
      <c r="T5" s="5" t="s">
        <v>52</v>
      </c>
    </row>
    <row r="6" customHeight="1" spans="1:20">
      <c r="A6" s="5">
        <v>1002</v>
      </c>
      <c r="B6" s="5" t="s">
        <v>53</v>
      </c>
      <c r="C6" s="5" t="s">
        <v>41</v>
      </c>
      <c r="D6" s="5" t="s">
        <v>41</v>
      </c>
      <c r="E6" s="5" t="s">
        <v>42</v>
      </c>
      <c r="F6" s="5" t="s">
        <v>41</v>
      </c>
      <c r="G6" s="17">
        <v>2</v>
      </c>
      <c r="H6" s="5" t="s">
        <v>41</v>
      </c>
      <c r="I6" s="5" t="s">
        <v>44</v>
      </c>
      <c r="J6" s="5" t="s">
        <v>45</v>
      </c>
      <c r="K6" s="5" t="s">
        <v>46</v>
      </c>
      <c r="L6" s="5" t="str">
        <f>VLOOKUP(G6,$P$4:$R$6,3,FALSE)</f>
        <v>50.1, 0, 30.5</v>
      </c>
      <c r="M6" s="5" t="s">
        <v>47</v>
      </c>
      <c r="N6" s="5" t="s">
        <v>48</v>
      </c>
      <c r="O6" s="5" t="s">
        <v>49</v>
      </c>
      <c r="P6" s="18">
        <v>2</v>
      </c>
      <c r="Q6" s="5"/>
      <c r="R6" s="5" t="s">
        <v>54</v>
      </c>
      <c r="S6" s="5" t="s">
        <v>47</v>
      </c>
      <c r="T6" s="5" t="s">
        <v>55</v>
      </c>
    </row>
    <row r="7" customHeight="1" spans="1:15">
      <c r="A7" s="5">
        <v>1003</v>
      </c>
      <c r="B7" s="16" t="s">
        <v>56</v>
      </c>
      <c r="C7" s="16" t="s">
        <v>57</v>
      </c>
      <c r="D7" s="16" t="s">
        <v>58</v>
      </c>
      <c r="E7" s="5" t="s">
        <v>42</v>
      </c>
      <c r="F7" s="5" t="s">
        <v>59</v>
      </c>
      <c r="G7" s="17">
        <v>2</v>
      </c>
      <c r="H7" s="5" t="s">
        <v>41</v>
      </c>
      <c r="I7" s="5" t="s">
        <v>44</v>
      </c>
      <c r="J7" s="5" t="s">
        <v>45</v>
      </c>
      <c r="K7" s="5" t="s">
        <v>46</v>
      </c>
      <c r="L7" s="5" t="str">
        <f>VLOOKUP(G7,$P$4:$R$6,3,FALSE)</f>
        <v>50.1, 0, 30.5</v>
      </c>
      <c r="M7" s="5" t="s">
        <v>47</v>
      </c>
      <c r="N7" s="5" t="s">
        <v>48</v>
      </c>
      <c r="O7" s="5" t="s">
        <v>49</v>
      </c>
    </row>
    <row r="8" customHeight="1" spans="1:15">
      <c r="A8" s="5">
        <v>1004</v>
      </c>
      <c r="B8" s="16" t="s">
        <v>60</v>
      </c>
      <c r="C8" s="5" t="s">
        <v>41</v>
      </c>
      <c r="D8" s="5" t="s">
        <v>41</v>
      </c>
      <c r="E8" s="5" t="s">
        <v>42</v>
      </c>
      <c r="F8" s="5" t="s">
        <v>41</v>
      </c>
      <c r="G8" s="17">
        <v>1</v>
      </c>
      <c r="H8" s="5" t="s">
        <v>41</v>
      </c>
      <c r="I8" s="5" t="s">
        <v>44</v>
      </c>
      <c r="J8" s="5" t="s">
        <v>45</v>
      </c>
      <c r="K8" s="5" t="s">
        <v>61</v>
      </c>
      <c r="L8" s="5" t="str">
        <f t="shared" ref="L8:L17" si="0">VLOOKUP(G8,$P$4:$R$6,3,FALSE)</f>
        <v>50.1, 0, 40.5</v>
      </c>
      <c r="M8" s="5" t="str">
        <f t="shared" ref="M8:M33" si="1">VLOOKUP(G8,$P$5:$T$6,4,FALSE)</f>
        <v>41, 0, 18.5</v>
      </c>
      <c r="N8" s="5" t="str">
        <f t="shared" ref="N8:N33" si="2">VLOOKUP(G8,$P$5:$T$6,5,FALSE)</f>
        <v>50.5, 0, 41</v>
      </c>
      <c r="O8" s="5" t="s">
        <v>62</v>
      </c>
    </row>
    <row r="9" customHeight="1" spans="1:15">
      <c r="A9" s="5">
        <v>1005</v>
      </c>
      <c r="B9" s="5" t="s">
        <v>60</v>
      </c>
      <c r="C9" s="16" t="s">
        <v>63</v>
      </c>
      <c r="D9" s="5" t="s">
        <v>64</v>
      </c>
      <c r="E9" s="5" t="s">
        <v>42</v>
      </c>
      <c r="F9" s="2" t="s">
        <v>65</v>
      </c>
      <c r="G9" s="17">
        <v>1</v>
      </c>
      <c r="H9" s="5" t="s">
        <v>41</v>
      </c>
      <c r="I9" s="5" t="s">
        <v>44</v>
      </c>
      <c r="J9" s="5" t="s">
        <v>45</v>
      </c>
      <c r="K9" s="5" t="s">
        <v>61</v>
      </c>
      <c r="L9" s="5" t="str">
        <f t="shared" si="0"/>
        <v>50.1, 0, 40.5</v>
      </c>
      <c r="M9" s="5" t="str">
        <f t="shared" si="1"/>
        <v>41, 0, 18.5</v>
      </c>
      <c r="N9" s="5" t="str">
        <f t="shared" si="2"/>
        <v>50.5, 0, 41</v>
      </c>
      <c r="O9" s="5" t="s">
        <v>62</v>
      </c>
    </row>
    <row r="10" customHeight="1" spans="1:15">
      <c r="A10" s="5">
        <v>1006</v>
      </c>
      <c r="B10" s="5" t="s">
        <v>60</v>
      </c>
      <c r="C10" s="5" t="s">
        <v>66</v>
      </c>
      <c r="D10" s="5" t="s">
        <v>67</v>
      </c>
      <c r="E10" s="5" t="s">
        <v>42</v>
      </c>
      <c r="F10" s="2" t="s">
        <v>68</v>
      </c>
      <c r="G10" s="17">
        <v>1</v>
      </c>
      <c r="H10" s="5" t="s">
        <v>44</v>
      </c>
      <c r="I10" s="5" t="s">
        <v>44</v>
      </c>
      <c r="J10" s="5" t="s">
        <v>45</v>
      </c>
      <c r="K10" s="5" t="s">
        <v>61</v>
      </c>
      <c r="L10" s="5" t="str">
        <f t="shared" si="0"/>
        <v>50.1, 0, 40.5</v>
      </c>
      <c r="M10" s="5" t="str">
        <f t="shared" si="1"/>
        <v>41, 0, 18.5</v>
      </c>
      <c r="N10" s="5" t="str">
        <f t="shared" si="2"/>
        <v>50.5, 0, 41</v>
      </c>
      <c r="O10" s="5" t="s">
        <v>62</v>
      </c>
    </row>
    <row r="11" customHeight="1" spans="1:15">
      <c r="A11" s="5">
        <v>1007</v>
      </c>
      <c r="B11" s="5" t="s">
        <v>60</v>
      </c>
      <c r="C11" s="5" t="s">
        <v>69</v>
      </c>
      <c r="D11" s="5" t="s">
        <v>70</v>
      </c>
      <c r="E11" s="5" t="s">
        <v>42</v>
      </c>
      <c r="F11" s="5" t="s">
        <v>71</v>
      </c>
      <c r="G11" s="17">
        <v>1</v>
      </c>
      <c r="H11" s="5" t="s">
        <v>44</v>
      </c>
      <c r="I11" s="5" t="s">
        <v>44</v>
      </c>
      <c r="J11" s="5" t="s">
        <v>45</v>
      </c>
      <c r="K11" s="5" t="s">
        <v>61</v>
      </c>
      <c r="L11" s="5" t="str">
        <f t="shared" si="0"/>
        <v>50.1, 0, 40.5</v>
      </c>
      <c r="M11" s="5" t="str">
        <f t="shared" si="1"/>
        <v>41, 0, 18.5</v>
      </c>
      <c r="N11" s="5" t="str">
        <f t="shared" si="2"/>
        <v>50.5, 0, 41</v>
      </c>
      <c r="O11" s="5" t="s">
        <v>62</v>
      </c>
    </row>
    <row r="12" customHeight="1" spans="1:15">
      <c r="A12" s="5">
        <v>1008</v>
      </c>
      <c r="B12" s="5" t="s">
        <v>60</v>
      </c>
      <c r="C12" s="16" t="s">
        <v>72</v>
      </c>
      <c r="D12" s="2" t="s">
        <v>73</v>
      </c>
      <c r="E12" s="5" t="s">
        <v>42</v>
      </c>
      <c r="F12" s="5" t="s">
        <v>74</v>
      </c>
      <c r="G12" s="17">
        <v>1</v>
      </c>
      <c r="H12" s="5" t="s">
        <v>44</v>
      </c>
      <c r="I12" s="5" t="s">
        <v>44</v>
      </c>
      <c r="J12" s="5" t="s">
        <v>45</v>
      </c>
      <c r="K12" s="5" t="s">
        <v>61</v>
      </c>
      <c r="L12" s="5" t="str">
        <f t="shared" si="0"/>
        <v>50.1, 0, 40.5</v>
      </c>
      <c r="M12" s="5" t="str">
        <f t="shared" si="1"/>
        <v>41, 0, 18.5</v>
      </c>
      <c r="N12" s="5" t="str">
        <f t="shared" si="2"/>
        <v>50.5, 0, 41</v>
      </c>
      <c r="O12" s="5" t="s">
        <v>62</v>
      </c>
    </row>
    <row r="13" customHeight="1" spans="1:15">
      <c r="A13" s="5">
        <v>1009</v>
      </c>
      <c r="B13" s="5" t="s">
        <v>75</v>
      </c>
      <c r="C13" s="5" t="s">
        <v>41</v>
      </c>
      <c r="D13" s="5" t="s">
        <v>41</v>
      </c>
      <c r="E13" s="5" t="s">
        <v>42</v>
      </c>
      <c r="F13" s="5" t="s">
        <v>41</v>
      </c>
      <c r="G13" s="17">
        <v>2</v>
      </c>
      <c r="H13" s="5" t="s">
        <v>41</v>
      </c>
      <c r="I13" s="5" t="s">
        <v>44</v>
      </c>
      <c r="J13" s="5" t="s">
        <v>45</v>
      </c>
      <c r="K13" s="5" t="s">
        <v>46</v>
      </c>
      <c r="L13" s="5" t="str">
        <f t="shared" si="0"/>
        <v>50.1, 0, 30.5</v>
      </c>
      <c r="M13" s="5" t="str">
        <f t="shared" si="1"/>
        <v>42, 0, 16</v>
      </c>
      <c r="N13" s="5" t="str">
        <f t="shared" si="2"/>
        <v>46, 0, 31</v>
      </c>
      <c r="O13" s="5" t="s">
        <v>49</v>
      </c>
    </row>
    <row r="14" customHeight="1" spans="1:15">
      <c r="A14" s="5">
        <v>1010</v>
      </c>
      <c r="B14" s="5" t="s">
        <v>75</v>
      </c>
      <c r="C14" s="5" t="s">
        <v>76</v>
      </c>
      <c r="D14" s="5" t="s">
        <v>77</v>
      </c>
      <c r="E14" s="5" t="s">
        <v>42</v>
      </c>
      <c r="F14" s="16" t="s">
        <v>78</v>
      </c>
      <c r="G14" s="17">
        <v>2</v>
      </c>
      <c r="H14" s="5" t="s">
        <v>41</v>
      </c>
      <c r="I14" s="5" t="s">
        <v>44</v>
      </c>
      <c r="J14" s="5" t="s">
        <v>45</v>
      </c>
      <c r="K14" s="5" t="s">
        <v>46</v>
      </c>
      <c r="L14" s="5" t="str">
        <f t="shared" si="0"/>
        <v>50.1, 0, 30.5</v>
      </c>
      <c r="M14" s="5" t="str">
        <f t="shared" si="1"/>
        <v>42, 0, 16</v>
      </c>
      <c r="N14" s="5" t="str">
        <f t="shared" si="2"/>
        <v>46, 0, 31</v>
      </c>
      <c r="O14" s="5" t="s">
        <v>49</v>
      </c>
    </row>
    <row r="15" ht="63.75" customHeight="1" spans="1:20">
      <c r="A15" s="5">
        <v>1011</v>
      </c>
      <c r="B15" s="16" t="s">
        <v>75</v>
      </c>
      <c r="C15" s="16" t="s">
        <v>79</v>
      </c>
      <c r="D15" s="5" t="s">
        <v>41</v>
      </c>
      <c r="E15" s="5" t="s">
        <v>42</v>
      </c>
      <c r="F15" s="16" t="s">
        <v>80</v>
      </c>
      <c r="G15" s="17">
        <v>2</v>
      </c>
      <c r="H15" s="5" t="s">
        <v>41</v>
      </c>
      <c r="I15" s="5" t="s">
        <v>44</v>
      </c>
      <c r="J15" s="5" t="s">
        <v>45</v>
      </c>
      <c r="K15" s="5" t="s">
        <v>46</v>
      </c>
      <c r="L15" s="5" t="str">
        <f t="shared" si="0"/>
        <v>50.1, 0, 30.5</v>
      </c>
      <c r="M15" s="5" t="str">
        <f t="shared" si="1"/>
        <v>42, 0, 16</v>
      </c>
      <c r="N15" s="5" t="str">
        <f t="shared" si="2"/>
        <v>46, 0, 31</v>
      </c>
      <c r="O15" s="5" t="s">
        <v>49</v>
      </c>
      <c r="P15" s="18"/>
      <c r="Q15" s="5"/>
      <c r="R15" s="5"/>
      <c r="S15" s="5"/>
      <c r="T15" s="5"/>
    </row>
    <row r="16" ht="63.75" customHeight="1" spans="1:20">
      <c r="A16" s="5">
        <v>1012</v>
      </c>
      <c r="B16" s="16" t="s">
        <v>75</v>
      </c>
      <c r="C16" s="16" t="s">
        <v>81</v>
      </c>
      <c r="D16" s="16" t="s">
        <v>82</v>
      </c>
      <c r="E16" s="5" t="s">
        <v>42</v>
      </c>
      <c r="F16" s="16" t="s">
        <v>83</v>
      </c>
      <c r="G16" s="17">
        <v>2</v>
      </c>
      <c r="H16" s="16" t="s">
        <v>44</v>
      </c>
      <c r="I16" s="16" t="s">
        <v>44</v>
      </c>
      <c r="J16" s="5" t="s">
        <v>45</v>
      </c>
      <c r="K16" s="16" t="s">
        <v>84</v>
      </c>
      <c r="L16" s="5" t="str">
        <f t="shared" si="0"/>
        <v>50.1, 0, 30.5</v>
      </c>
      <c r="M16" s="5" t="str">
        <f t="shared" si="1"/>
        <v>42, 0, 16</v>
      </c>
      <c r="N16" s="5" t="str">
        <f t="shared" si="2"/>
        <v>46, 0, 31</v>
      </c>
      <c r="O16" s="5" t="s">
        <v>49</v>
      </c>
      <c r="P16" s="18"/>
      <c r="Q16" s="5"/>
      <c r="R16" s="5"/>
      <c r="S16" s="5"/>
      <c r="T16" s="5"/>
    </row>
    <row r="17" ht="63.75" customHeight="1" spans="1:20">
      <c r="A17" s="5">
        <v>1013</v>
      </c>
      <c r="B17" s="5" t="s">
        <v>75</v>
      </c>
      <c r="C17" s="16" t="s">
        <v>85</v>
      </c>
      <c r="D17" s="16" t="s">
        <v>86</v>
      </c>
      <c r="E17" s="5" t="s">
        <v>42</v>
      </c>
      <c r="F17" s="16" t="s">
        <v>87</v>
      </c>
      <c r="G17" s="17">
        <v>2</v>
      </c>
      <c r="H17" s="16" t="s">
        <v>44</v>
      </c>
      <c r="I17" s="16" t="s">
        <v>44</v>
      </c>
      <c r="J17" s="5" t="s">
        <v>45</v>
      </c>
      <c r="K17" s="5" t="s">
        <v>46</v>
      </c>
      <c r="L17" s="5" t="str">
        <f t="shared" si="0"/>
        <v>50.1, 0, 30.5</v>
      </c>
      <c r="M17" s="5" t="str">
        <f t="shared" si="1"/>
        <v>42, 0, 16</v>
      </c>
      <c r="N17" s="5" t="str">
        <f t="shared" si="2"/>
        <v>46, 0, 31</v>
      </c>
      <c r="O17" s="5" t="s">
        <v>49</v>
      </c>
      <c r="P17" s="18"/>
      <c r="Q17" s="5"/>
      <c r="R17" s="5"/>
      <c r="S17" s="5"/>
      <c r="T17" s="5"/>
    </row>
    <row r="18" ht="63.75" customHeight="1" spans="1:20">
      <c r="A18" s="5">
        <v>1014</v>
      </c>
      <c r="B18" s="5" t="s">
        <v>75</v>
      </c>
      <c r="C18" s="16" t="s">
        <v>88</v>
      </c>
      <c r="D18" s="16" t="s">
        <v>89</v>
      </c>
      <c r="E18" s="5" t="s">
        <v>42</v>
      </c>
      <c r="F18" s="16" t="s">
        <v>90</v>
      </c>
      <c r="G18" s="17">
        <v>2</v>
      </c>
      <c r="H18" s="16" t="s">
        <v>44</v>
      </c>
      <c r="I18" s="16" t="s">
        <v>44</v>
      </c>
      <c r="J18" s="5" t="s">
        <v>45</v>
      </c>
      <c r="K18" s="5" t="s">
        <v>46</v>
      </c>
      <c r="L18" s="5" t="str">
        <f t="shared" ref="L18" si="3">VLOOKUP(G18,$P$4:$R$6,3,FALSE)</f>
        <v>50.1, 0, 30.5</v>
      </c>
      <c r="M18" s="5" t="str">
        <f t="shared" ref="M18" si="4">VLOOKUP(G18,$P$5:$T$6,4,FALSE)</f>
        <v>42, 0, 16</v>
      </c>
      <c r="N18" s="5" t="str">
        <f t="shared" ref="N18" si="5">VLOOKUP(G18,$P$5:$T$6,5,FALSE)</f>
        <v>46, 0, 31</v>
      </c>
      <c r="O18" s="5" t="s">
        <v>49</v>
      </c>
      <c r="P18" s="18"/>
      <c r="Q18" s="5"/>
      <c r="R18" s="5"/>
      <c r="S18" s="5"/>
      <c r="T18" s="5"/>
    </row>
    <row r="19" ht="63.75" customHeight="1" spans="1:20">
      <c r="A19" s="5">
        <v>1015</v>
      </c>
      <c r="B19" s="5" t="s">
        <v>75</v>
      </c>
      <c r="C19" s="16" t="s">
        <v>57</v>
      </c>
      <c r="D19" s="16" t="s">
        <v>91</v>
      </c>
      <c r="E19" s="5" t="s">
        <v>42</v>
      </c>
      <c r="F19" s="16" t="s">
        <v>92</v>
      </c>
      <c r="G19" s="17">
        <v>2</v>
      </c>
      <c r="H19" s="5" t="s">
        <v>41</v>
      </c>
      <c r="I19" s="5" t="s">
        <v>44</v>
      </c>
      <c r="J19" s="5" t="s">
        <v>45</v>
      </c>
      <c r="K19" s="5" t="s">
        <v>46</v>
      </c>
      <c r="L19" s="5" t="str">
        <f t="shared" ref="L19:L24" si="6">VLOOKUP(G19,$P$4:$R$6,3,FALSE)</f>
        <v>50.1, 0, 30.5</v>
      </c>
      <c r="M19" s="5" t="s">
        <v>47</v>
      </c>
      <c r="N19" s="5" t="s">
        <v>48</v>
      </c>
      <c r="O19" s="5" t="s">
        <v>49</v>
      </c>
      <c r="P19" s="18"/>
      <c r="Q19" s="5"/>
      <c r="R19" s="5"/>
      <c r="S19" s="5"/>
      <c r="T19" s="5"/>
    </row>
    <row r="20" ht="63.75" customHeight="1" spans="1:20">
      <c r="A20" s="5">
        <v>1016</v>
      </c>
      <c r="B20" s="5" t="s">
        <v>75</v>
      </c>
      <c r="C20" s="16" t="s">
        <v>93</v>
      </c>
      <c r="D20" s="18" t="s">
        <v>94</v>
      </c>
      <c r="E20" s="5" t="s">
        <v>42</v>
      </c>
      <c r="F20" s="16" t="s">
        <v>95</v>
      </c>
      <c r="G20" s="17">
        <v>2</v>
      </c>
      <c r="H20" s="5" t="s">
        <v>41</v>
      </c>
      <c r="I20" s="5" t="s">
        <v>44</v>
      </c>
      <c r="J20" s="5" t="s">
        <v>45</v>
      </c>
      <c r="K20" s="5" t="s">
        <v>46</v>
      </c>
      <c r="L20" s="5" t="str">
        <f t="shared" si="6"/>
        <v>50.1, 0, 30.5</v>
      </c>
      <c r="M20" s="5" t="s">
        <v>47</v>
      </c>
      <c r="N20" s="5" t="s">
        <v>48</v>
      </c>
      <c r="O20" s="5" t="s">
        <v>49</v>
      </c>
      <c r="P20" s="18"/>
      <c r="Q20" s="5"/>
      <c r="R20" s="5"/>
      <c r="S20" s="5"/>
      <c r="T20" s="5"/>
    </row>
    <row r="21" ht="63.75" customHeight="1" spans="1:20">
      <c r="A21" s="5">
        <v>1017</v>
      </c>
      <c r="B21" s="5" t="s">
        <v>75</v>
      </c>
      <c r="C21" s="16" t="s">
        <v>96</v>
      </c>
      <c r="D21" s="18" t="s">
        <v>97</v>
      </c>
      <c r="E21" s="5" t="s">
        <v>42</v>
      </c>
      <c r="F21" s="16" t="s">
        <v>98</v>
      </c>
      <c r="G21" s="17">
        <v>2</v>
      </c>
      <c r="H21" s="5" t="s">
        <v>41</v>
      </c>
      <c r="I21" s="5" t="s">
        <v>44</v>
      </c>
      <c r="J21" s="5" t="s">
        <v>45</v>
      </c>
      <c r="K21" s="5" t="s">
        <v>46</v>
      </c>
      <c r="L21" s="5" t="str">
        <f t="shared" si="6"/>
        <v>50.1, 0, 30.5</v>
      </c>
      <c r="M21" s="5" t="s">
        <v>47</v>
      </c>
      <c r="N21" s="5" t="s">
        <v>48</v>
      </c>
      <c r="O21" s="5" t="s">
        <v>49</v>
      </c>
      <c r="P21" s="18"/>
      <c r="Q21" s="5"/>
      <c r="R21" s="5"/>
      <c r="S21" s="5"/>
      <c r="T21" s="5"/>
    </row>
    <row r="22" ht="63.75" customHeight="1" spans="1:20">
      <c r="A22" s="5">
        <v>1018</v>
      </c>
      <c r="B22" s="5" t="s">
        <v>75</v>
      </c>
      <c r="C22" s="16" t="s">
        <v>99</v>
      </c>
      <c r="D22" s="16" t="s">
        <v>100</v>
      </c>
      <c r="E22" s="5" t="s">
        <v>42</v>
      </c>
      <c r="F22" s="16" t="s">
        <v>101</v>
      </c>
      <c r="G22" s="17">
        <v>2</v>
      </c>
      <c r="H22" s="5" t="s">
        <v>41</v>
      </c>
      <c r="I22" s="5" t="s">
        <v>44</v>
      </c>
      <c r="J22" s="5" t="s">
        <v>45</v>
      </c>
      <c r="K22" s="5" t="s">
        <v>46</v>
      </c>
      <c r="L22" s="5" t="str">
        <f t="shared" si="6"/>
        <v>50.1, 0, 30.5</v>
      </c>
      <c r="M22" s="5" t="s">
        <v>47</v>
      </c>
      <c r="N22" s="5" t="s">
        <v>48</v>
      </c>
      <c r="O22" s="5" t="s">
        <v>49</v>
      </c>
      <c r="P22" s="18"/>
      <c r="Q22" s="5"/>
      <c r="R22" s="5"/>
      <c r="S22" s="5"/>
      <c r="T22" s="5"/>
    </row>
    <row r="23" ht="63.75" customHeight="1" spans="1:20">
      <c r="A23" s="5">
        <v>1019</v>
      </c>
      <c r="B23" s="5" t="s">
        <v>75</v>
      </c>
      <c r="C23" s="16" t="s">
        <v>102</v>
      </c>
      <c r="D23" s="16" t="s">
        <v>103</v>
      </c>
      <c r="E23" s="5" t="s">
        <v>42</v>
      </c>
      <c r="F23" s="16" t="s">
        <v>104</v>
      </c>
      <c r="G23" s="17">
        <v>2</v>
      </c>
      <c r="H23" s="5" t="s">
        <v>41</v>
      </c>
      <c r="I23" s="5" t="s">
        <v>44</v>
      </c>
      <c r="J23" s="5" t="s">
        <v>45</v>
      </c>
      <c r="K23" s="5" t="s">
        <v>46</v>
      </c>
      <c r="L23" s="5" t="str">
        <f t="shared" si="6"/>
        <v>50.1, 0, 30.5</v>
      </c>
      <c r="M23" s="5" t="s">
        <v>47</v>
      </c>
      <c r="N23" s="5" t="s">
        <v>48</v>
      </c>
      <c r="O23" s="5" t="s">
        <v>49</v>
      </c>
      <c r="P23" s="18"/>
      <c r="Q23" s="5"/>
      <c r="R23" s="5"/>
      <c r="S23" s="5"/>
      <c r="T23" s="5"/>
    </row>
    <row r="24" customHeight="1" spans="1:15">
      <c r="A24" s="5">
        <v>1101</v>
      </c>
      <c r="B24" s="5" t="s">
        <v>105</v>
      </c>
      <c r="C24" s="5" t="s">
        <v>41</v>
      </c>
      <c r="D24" s="5" t="s">
        <v>41</v>
      </c>
      <c r="E24" s="5" t="s">
        <v>42</v>
      </c>
      <c r="F24" s="5" t="s">
        <v>41</v>
      </c>
      <c r="G24" s="17">
        <v>2</v>
      </c>
      <c r="H24" s="5" t="s">
        <v>41</v>
      </c>
      <c r="I24" s="5" t="s">
        <v>44</v>
      </c>
      <c r="J24" s="5" t="s">
        <v>45</v>
      </c>
      <c r="K24" s="5" t="s">
        <v>46</v>
      </c>
      <c r="L24" s="5" t="str">
        <f t="shared" si="6"/>
        <v>50.1, 0, 30.5</v>
      </c>
      <c r="M24" s="5" t="str">
        <f t="shared" si="1"/>
        <v>42, 0, 16</v>
      </c>
      <c r="N24" s="5" t="str">
        <f t="shared" si="2"/>
        <v>46, 0, 31</v>
      </c>
      <c r="O24" s="5" t="s">
        <v>106</v>
      </c>
    </row>
    <row r="25" customHeight="1" spans="1:15">
      <c r="A25" s="5">
        <v>1102</v>
      </c>
      <c r="B25" s="5" t="s">
        <v>105</v>
      </c>
      <c r="C25" s="5" t="s">
        <v>107</v>
      </c>
      <c r="D25" s="5" t="s">
        <v>77</v>
      </c>
      <c r="E25" s="5" t="s">
        <v>42</v>
      </c>
      <c r="F25" s="5" t="s">
        <v>78</v>
      </c>
      <c r="G25" s="17">
        <v>2</v>
      </c>
      <c r="H25" s="5" t="s">
        <v>41</v>
      </c>
      <c r="I25" s="5" t="s">
        <v>44</v>
      </c>
      <c r="J25" s="5" t="s">
        <v>45</v>
      </c>
      <c r="K25" s="5" t="s">
        <v>46</v>
      </c>
      <c r="L25" s="5" t="str">
        <f t="shared" ref="L25:L37" si="7">VLOOKUP(G25,$P$4:$R$6,3,FALSE)</f>
        <v>50.1, 0, 30.5</v>
      </c>
      <c r="M25" s="5" t="str">
        <f t="shared" si="1"/>
        <v>42, 0, 16</v>
      </c>
      <c r="N25" s="5" t="str">
        <f t="shared" si="2"/>
        <v>46, 0, 31</v>
      </c>
      <c r="O25" s="5" t="s">
        <v>106</v>
      </c>
    </row>
    <row r="26" customHeight="1" spans="1:15">
      <c r="A26" s="5">
        <v>1103</v>
      </c>
      <c r="B26" s="5" t="s">
        <v>108</v>
      </c>
      <c r="C26" s="5" t="s">
        <v>41</v>
      </c>
      <c r="D26" s="5" t="s">
        <v>41</v>
      </c>
      <c r="E26" s="5" t="s">
        <v>42</v>
      </c>
      <c r="F26" s="5" t="s">
        <v>41</v>
      </c>
      <c r="G26" s="17">
        <v>1</v>
      </c>
      <c r="H26" s="5" t="s">
        <v>41</v>
      </c>
      <c r="I26" s="5" t="s">
        <v>44</v>
      </c>
      <c r="J26" s="5" t="s">
        <v>45</v>
      </c>
      <c r="K26" s="5" t="s">
        <v>61</v>
      </c>
      <c r="L26" s="5" t="str">
        <f t="shared" si="7"/>
        <v>50.1, 0, 40.5</v>
      </c>
      <c r="M26" s="5" t="str">
        <f t="shared" si="1"/>
        <v>41, 0, 18.5</v>
      </c>
      <c r="N26" s="5" t="str">
        <f t="shared" si="2"/>
        <v>50.5, 0, 41</v>
      </c>
      <c r="O26" s="5" t="s">
        <v>62</v>
      </c>
    </row>
    <row r="27" s="7" customFormat="1" customHeight="1" spans="1:15">
      <c r="A27" s="5">
        <v>1104</v>
      </c>
      <c r="B27" s="19" t="s">
        <v>108</v>
      </c>
      <c r="C27" s="19" t="s">
        <v>109</v>
      </c>
      <c r="D27" s="5" t="s">
        <v>64</v>
      </c>
      <c r="E27" s="19" t="s">
        <v>42</v>
      </c>
      <c r="F27" s="20" t="s">
        <v>65</v>
      </c>
      <c r="G27" s="17">
        <v>1</v>
      </c>
      <c r="H27" s="19" t="s">
        <v>41</v>
      </c>
      <c r="I27" s="19" t="s">
        <v>44</v>
      </c>
      <c r="J27" s="19" t="s">
        <v>45</v>
      </c>
      <c r="K27" s="19" t="s">
        <v>61</v>
      </c>
      <c r="L27" s="5" t="str">
        <f t="shared" si="7"/>
        <v>50.1, 0, 40.5</v>
      </c>
      <c r="M27" s="5" t="str">
        <f t="shared" si="1"/>
        <v>41, 0, 18.5</v>
      </c>
      <c r="N27" s="5" t="str">
        <f t="shared" si="2"/>
        <v>50.5, 0, 41</v>
      </c>
      <c r="O27" s="5" t="s">
        <v>62</v>
      </c>
    </row>
    <row r="28" customHeight="1" spans="1:15">
      <c r="A28" s="5">
        <v>1105</v>
      </c>
      <c r="B28" s="5" t="s">
        <v>108</v>
      </c>
      <c r="C28" s="5" t="s">
        <v>110</v>
      </c>
      <c r="D28" s="5" t="s">
        <v>67</v>
      </c>
      <c r="E28" s="5" t="s">
        <v>42</v>
      </c>
      <c r="F28" s="2" t="s">
        <v>68</v>
      </c>
      <c r="G28" s="17">
        <v>1</v>
      </c>
      <c r="H28" s="5" t="s">
        <v>44</v>
      </c>
      <c r="I28" s="5" t="s">
        <v>44</v>
      </c>
      <c r="J28" s="5" t="s">
        <v>45</v>
      </c>
      <c r="K28" s="19" t="s">
        <v>61</v>
      </c>
      <c r="L28" s="5" t="str">
        <f t="shared" si="7"/>
        <v>50.1, 0, 40.5</v>
      </c>
      <c r="M28" s="5" t="str">
        <f t="shared" si="1"/>
        <v>41, 0, 18.5</v>
      </c>
      <c r="N28" s="5" t="str">
        <f t="shared" si="2"/>
        <v>50.5, 0, 41</v>
      </c>
      <c r="O28" s="5" t="s">
        <v>62</v>
      </c>
    </row>
    <row r="29" customHeight="1" spans="1:15">
      <c r="A29" s="5">
        <v>1106</v>
      </c>
      <c r="B29" s="5" t="s">
        <v>108</v>
      </c>
      <c r="C29" s="5" t="s">
        <v>111</v>
      </c>
      <c r="D29" s="5" t="s">
        <v>70</v>
      </c>
      <c r="E29" s="5" t="s">
        <v>42</v>
      </c>
      <c r="F29" s="5" t="s">
        <v>71</v>
      </c>
      <c r="G29" s="17">
        <v>1</v>
      </c>
      <c r="H29" s="5" t="s">
        <v>44</v>
      </c>
      <c r="I29" s="5" t="s">
        <v>44</v>
      </c>
      <c r="J29" s="5" t="s">
        <v>45</v>
      </c>
      <c r="K29" s="19" t="s">
        <v>61</v>
      </c>
      <c r="L29" s="5" t="str">
        <f t="shared" si="7"/>
        <v>50.1, 0, 40.5</v>
      </c>
      <c r="M29" s="5" t="str">
        <f t="shared" si="1"/>
        <v>41, 0, 18.5</v>
      </c>
      <c r="N29" s="5" t="str">
        <f t="shared" si="2"/>
        <v>50.5, 0, 41</v>
      </c>
      <c r="O29" s="5" t="s">
        <v>62</v>
      </c>
    </row>
    <row r="30" customHeight="1" spans="1:15">
      <c r="A30" s="5">
        <v>1107</v>
      </c>
      <c r="B30" s="5" t="s">
        <v>105</v>
      </c>
      <c r="C30" s="5" t="s">
        <v>107</v>
      </c>
      <c r="D30" s="5" t="s">
        <v>112</v>
      </c>
      <c r="E30" s="5" t="s">
        <v>42</v>
      </c>
      <c r="F30" s="5" t="s">
        <v>113</v>
      </c>
      <c r="G30" s="17">
        <v>2</v>
      </c>
      <c r="H30" s="5" t="s">
        <v>41</v>
      </c>
      <c r="I30" s="5" t="s">
        <v>44</v>
      </c>
      <c r="J30" s="5" t="s">
        <v>45</v>
      </c>
      <c r="K30" s="5" t="s">
        <v>46</v>
      </c>
      <c r="L30" s="5" t="str">
        <f t="shared" si="7"/>
        <v>50.1, 0, 30.5</v>
      </c>
      <c r="M30" s="5" t="str">
        <f t="shared" si="1"/>
        <v>42, 0, 16</v>
      </c>
      <c r="N30" s="5" t="str">
        <f t="shared" si="2"/>
        <v>46, 0, 31</v>
      </c>
      <c r="O30" s="5" t="s">
        <v>106</v>
      </c>
    </row>
    <row r="31" customHeight="1" spans="1:15">
      <c r="A31" s="5">
        <v>1108</v>
      </c>
      <c r="B31" s="19" t="s">
        <v>108</v>
      </c>
      <c r="C31" s="5" t="s">
        <v>107</v>
      </c>
      <c r="D31" s="5" t="s">
        <v>114</v>
      </c>
      <c r="E31" s="5" t="s">
        <v>42</v>
      </c>
      <c r="F31" s="5" t="s">
        <v>115</v>
      </c>
      <c r="G31" s="17">
        <v>1</v>
      </c>
      <c r="H31" s="5" t="s">
        <v>41</v>
      </c>
      <c r="I31" s="5" t="s">
        <v>44</v>
      </c>
      <c r="J31" s="5" t="s">
        <v>45</v>
      </c>
      <c r="K31" s="19" t="s">
        <v>61</v>
      </c>
      <c r="L31" s="5" t="str">
        <f t="shared" si="7"/>
        <v>50.1, 0, 40.5</v>
      </c>
      <c r="M31" s="5" t="str">
        <f t="shared" si="1"/>
        <v>41, 0, 18.5</v>
      </c>
      <c r="N31" s="5" t="str">
        <f t="shared" si="2"/>
        <v>50.5, 0, 41</v>
      </c>
      <c r="O31" s="5" t="s">
        <v>62</v>
      </c>
    </row>
    <row r="32" customHeight="1" spans="1:15">
      <c r="A32" s="5">
        <v>1109</v>
      </c>
      <c r="B32" s="5" t="s">
        <v>105</v>
      </c>
      <c r="C32" s="5" t="s">
        <v>116</v>
      </c>
      <c r="D32" s="5" t="s">
        <v>117</v>
      </c>
      <c r="E32" s="5" t="s">
        <v>42</v>
      </c>
      <c r="F32" s="5" t="s">
        <v>118</v>
      </c>
      <c r="G32" s="17">
        <v>2</v>
      </c>
      <c r="H32" s="5" t="s">
        <v>41</v>
      </c>
      <c r="I32" s="5" t="s">
        <v>44</v>
      </c>
      <c r="J32" s="5" t="s">
        <v>45</v>
      </c>
      <c r="K32" s="5" t="s">
        <v>46</v>
      </c>
      <c r="L32" s="5" t="str">
        <f t="shared" si="7"/>
        <v>50.1, 0, 30.5</v>
      </c>
      <c r="M32" s="5" t="str">
        <f t="shared" si="1"/>
        <v>42, 0, 16</v>
      </c>
      <c r="N32" s="5" t="str">
        <f t="shared" si="2"/>
        <v>46, 0, 31</v>
      </c>
      <c r="O32" s="5" t="s">
        <v>106</v>
      </c>
    </row>
    <row r="33" customHeight="1" spans="1:15">
      <c r="A33" s="5">
        <v>1110</v>
      </c>
      <c r="B33" s="5" t="s">
        <v>105</v>
      </c>
      <c r="C33" s="5" t="s">
        <v>119</v>
      </c>
      <c r="D33" s="5" t="s">
        <v>120</v>
      </c>
      <c r="E33" s="5" t="s">
        <v>42</v>
      </c>
      <c r="F33" s="5" t="s">
        <v>121</v>
      </c>
      <c r="G33" s="17">
        <v>2</v>
      </c>
      <c r="H33" s="5" t="s">
        <v>41</v>
      </c>
      <c r="I33" s="5" t="s">
        <v>44</v>
      </c>
      <c r="J33" s="5" t="s">
        <v>45</v>
      </c>
      <c r="K33" s="5" t="s">
        <v>46</v>
      </c>
      <c r="L33" s="5" t="str">
        <f t="shared" si="7"/>
        <v>50.1, 0, 30.5</v>
      </c>
      <c r="M33" s="5" t="str">
        <f t="shared" si="1"/>
        <v>42, 0, 16</v>
      </c>
      <c r="N33" s="5" t="str">
        <f t="shared" si="2"/>
        <v>46, 0, 31</v>
      </c>
      <c r="O33" s="5" t="s">
        <v>106</v>
      </c>
    </row>
    <row r="34" ht="63.75" customHeight="1" spans="1:20">
      <c r="A34" s="5">
        <v>1111</v>
      </c>
      <c r="B34" s="5" t="s">
        <v>105</v>
      </c>
      <c r="C34" s="5" t="s">
        <v>79</v>
      </c>
      <c r="D34" s="5" t="s">
        <v>41</v>
      </c>
      <c r="E34" s="5" t="s">
        <v>42</v>
      </c>
      <c r="F34" s="16" t="s">
        <v>122</v>
      </c>
      <c r="G34" s="17">
        <v>2</v>
      </c>
      <c r="H34" s="5" t="s">
        <v>41</v>
      </c>
      <c r="I34" s="5" t="s">
        <v>44</v>
      </c>
      <c r="J34" s="5" t="s">
        <v>45</v>
      </c>
      <c r="K34" s="5" t="s">
        <v>46</v>
      </c>
      <c r="L34" s="5" t="str">
        <f t="shared" si="7"/>
        <v>50.1, 0, 30.5</v>
      </c>
      <c r="M34" s="5" t="str">
        <f t="shared" ref="M34" si="8">VLOOKUP(G34,$P$5:$T$6,4,FALSE)</f>
        <v>42, 0, 16</v>
      </c>
      <c r="N34" s="5" t="str">
        <f t="shared" ref="N34" si="9">VLOOKUP(G34,$P$5:$T$6,5,FALSE)</f>
        <v>46, 0, 31</v>
      </c>
      <c r="O34" s="5" t="s">
        <v>49</v>
      </c>
      <c r="P34" s="18"/>
      <c r="Q34" s="5"/>
      <c r="R34" s="5"/>
      <c r="S34" s="5"/>
      <c r="T34" s="5"/>
    </row>
    <row r="35" ht="63.75" customHeight="1" spans="1:20">
      <c r="A35" s="5">
        <v>1112</v>
      </c>
      <c r="B35" s="16" t="s">
        <v>123</v>
      </c>
      <c r="C35" s="16" t="s">
        <v>124</v>
      </c>
      <c r="D35" s="16" t="s">
        <v>82</v>
      </c>
      <c r="E35" s="5" t="s">
        <v>42</v>
      </c>
      <c r="F35" s="16" t="s">
        <v>83</v>
      </c>
      <c r="G35" s="17">
        <v>2</v>
      </c>
      <c r="H35" s="16" t="s">
        <v>44</v>
      </c>
      <c r="I35" s="16" t="s">
        <v>44</v>
      </c>
      <c r="J35" s="5" t="s">
        <v>45</v>
      </c>
      <c r="K35" s="16" t="s">
        <v>84</v>
      </c>
      <c r="L35" s="5" t="str">
        <f t="shared" si="7"/>
        <v>50.1, 0, 30.5</v>
      </c>
      <c r="M35" s="5" t="str">
        <f t="shared" ref="M35:M37" si="10">VLOOKUP(G35,$P$5:$T$6,4,FALSE)</f>
        <v>42, 0, 16</v>
      </c>
      <c r="N35" s="5" t="str">
        <f t="shared" ref="N35:N37" si="11">VLOOKUP(G35,$P$5:$T$6,5,FALSE)</f>
        <v>46, 0, 31</v>
      </c>
      <c r="O35" s="5" t="s">
        <v>49</v>
      </c>
      <c r="P35" s="18"/>
      <c r="Q35" s="5"/>
      <c r="R35" s="5"/>
      <c r="S35" s="5"/>
      <c r="T35" s="5"/>
    </row>
    <row r="36" ht="63.75" customHeight="1" spans="1:20">
      <c r="A36" s="5">
        <v>1113</v>
      </c>
      <c r="B36" s="16" t="s">
        <v>123</v>
      </c>
      <c r="C36" s="16" t="s">
        <v>125</v>
      </c>
      <c r="D36" s="16" t="s">
        <v>126</v>
      </c>
      <c r="E36" s="5" t="s">
        <v>42</v>
      </c>
      <c r="F36" s="16" t="s">
        <v>87</v>
      </c>
      <c r="G36" s="17">
        <v>2</v>
      </c>
      <c r="H36" s="16" t="s">
        <v>44</v>
      </c>
      <c r="I36" s="16" t="s">
        <v>44</v>
      </c>
      <c r="J36" s="5" t="s">
        <v>45</v>
      </c>
      <c r="K36" s="16" t="s">
        <v>84</v>
      </c>
      <c r="L36" s="5" t="str">
        <f t="shared" si="7"/>
        <v>50.1, 0, 30.5</v>
      </c>
      <c r="M36" s="5" t="str">
        <f t="shared" si="10"/>
        <v>42, 0, 16</v>
      </c>
      <c r="N36" s="5" t="str">
        <f t="shared" si="11"/>
        <v>46, 0, 31</v>
      </c>
      <c r="O36" s="5" t="s">
        <v>49</v>
      </c>
      <c r="P36" s="18"/>
      <c r="Q36" s="5"/>
      <c r="R36" s="5"/>
      <c r="S36" s="5"/>
      <c r="T36" s="5"/>
    </row>
    <row r="37" ht="63.75" customHeight="1" spans="1:20">
      <c r="A37" s="5">
        <v>1114</v>
      </c>
      <c r="B37" s="16" t="s">
        <v>123</v>
      </c>
      <c r="C37" s="16" t="s">
        <v>127</v>
      </c>
      <c r="D37" s="16" t="s">
        <v>89</v>
      </c>
      <c r="E37" s="5" t="s">
        <v>42</v>
      </c>
      <c r="F37" s="16" t="s">
        <v>90</v>
      </c>
      <c r="G37" s="17">
        <v>2</v>
      </c>
      <c r="H37" s="16" t="s">
        <v>44</v>
      </c>
      <c r="I37" s="16" t="s">
        <v>44</v>
      </c>
      <c r="J37" s="5" t="s">
        <v>45</v>
      </c>
      <c r="K37" s="5" t="s">
        <v>46</v>
      </c>
      <c r="L37" s="5" t="str">
        <f t="shared" si="7"/>
        <v>50.1, 0, 30.5</v>
      </c>
      <c r="M37" s="5" t="str">
        <f t="shared" si="10"/>
        <v>42, 0, 16</v>
      </c>
      <c r="N37" s="5" t="str">
        <f t="shared" si="11"/>
        <v>46, 0, 31</v>
      </c>
      <c r="O37" s="5" t="s">
        <v>49</v>
      </c>
      <c r="P37" s="18"/>
      <c r="Q37" s="5"/>
      <c r="R37" s="5"/>
      <c r="S37" s="5"/>
      <c r="T37" s="5"/>
    </row>
    <row r="38" ht="63.75" customHeight="1" spans="1:20">
      <c r="A38" s="5">
        <v>1115</v>
      </c>
      <c r="B38" s="16" t="s">
        <v>123</v>
      </c>
      <c r="C38" s="16" t="s">
        <v>128</v>
      </c>
      <c r="D38" s="16" t="s">
        <v>91</v>
      </c>
      <c r="E38" s="5" t="s">
        <v>42</v>
      </c>
      <c r="F38" s="16" t="s">
        <v>92</v>
      </c>
      <c r="G38" s="17">
        <v>2</v>
      </c>
      <c r="H38" s="5" t="s">
        <v>41</v>
      </c>
      <c r="I38" s="5" t="s">
        <v>44</v>
      </c>
      <c r="J38" s="5" t="s">
        <v>45</v>
      </c>
      <c r="K38" s="5" t="s">
        <v>46</v>
      </c>
      <c r="L38" s="5" t="str">
        <f t="shared" ref="L38:L46" si="12">VLOOKUP(G38,$P$4:$R$6,3,FALSE)</f>
        <v>50.1, 0, 30.5</v>
      </c>
      <c r="M38" s="5" t="s">
        <v>47</v>
      </c>
      <c r="N38" s="5" t="s">
        <v>48</v>
      </c>
      <c r="O38" s="5" t="s">
        <v>49</v>
      </c>
      <c r="P38" s="18"/>
      <c r="Q38" s="5"/>
      <c r="R38" s="5"/>
      <c r="S38" s="5"/>
      <c r="T38" s="5"/>
    </row>
    <row r="39" ht="63.75" customHeight="1" spans="1:20">
      <c r="A39" s="5">
        <v>1116</v>
      </c>
      <c r="B39" s="16" t="s">
        <v>123</v>
      </c>
      <c r="C39" s="16" t="s">
        <v>129</v>
      </c>
      <c r="D39" s="18" t="s">
        <v>94</v>
      </c>
      <c r="E39" s="5" t="s">
        <v>42</v>
      </c>
      <c r="F39" s="16" t="s">
        <v>95</v>
      </c>
      <c r="G39" s="17">
        <v>2</v>
      </c>
      <c r="H39" s="5" t="s">
        <v>41</v>
      </c>
      <c r="I39" s="5" t="s">
        <v>44</v>
      </c>
      <c r="J39" s="5" t="s">
        <v>45</v>
      </c>
      <c r="K39" s="5" t="s">
        <v>46</v>
      </c>
      <c r="L39" s="5" t="str">
        <f t="shared" si="12"/>
        <v>50.1, 0, 30.5</v>
      </c>
      <c r="M39" s="5" t="s">
        <v>47</v>
      </c>
      <c r="N39" s="5" t="s">
        <v>48</v>
      </c>
      <c r="O39" s="5" t="s">
        <v>49</v>
      </c>
      <c r="P39" s="18"/>
      <c r="Q39" s="5"/>
      <c r="R39" s="5"/>
      <c r="S39" s="5"/>
      <c r="T39" s="5"/>
    </row>
    <row r="40" ht="63.75" customHeight="1" spans="1:20">
      <c r="A40" s="5">
        <v>1117</v>
      </c>
      <c r="B40" s="16" t="s">
        <v>130</v>
      </c>
      <c r="C40" s="16" t="s">
        <v>131</v>
      </c>
      <c r="D40" s="18" t="s">
        <v>97</v>
      </c>
      <c r="E40" s="5" t="s">
        <v>42</v>
      </c>
      <c r="F40" s="16" t="s">
        <v>98</v>
      </c>
      <c r="G40" s="17">
        <v>2</v>
      </c>
      <c r="H40" s="5" t="s">
        <v>41</v>
      </c>
      <c r="I40" s="5" t="s">
        <v>44</v>
      </c>
      <c r="J40" s="5" t="s">
        <v>45</v>
      </c>
      <c r="K40" s="5" t="s">
        <v>46</v>
      </c>
      <c r="L40" s="5" t="str">
        <f t="shared" si="12"/>
        <v>50.1, 0, 30.5</v>
      </c>
      <c r="M40" s="5" t="s">
        <v>47</v>
      </c>
      <c r="N40" s="5" t="s">
        <v>48</v>
      </c>
      <c r="O40" s="5" t="s">
        <v>49</v>
      </c>
      <c r="P40" s="18"/>
      <c r="Q40" s="5"/>
      <c r="R40" s="5"/>
      <c r="S40" s="5"/>
      <c r="T40" s="5"/>
    </row>
    <row r="41" ht="63.75" customHeight="1" spans="1:20">
      <c r="A41" s="5">
        <v>1118</v>
      </c>
      <c r="B41" s="16" t="s">
        <v>123</v>
      </c>
      <c r="C41" s="16" t="s">
        <v>132</v>
      </c>
      <c r="D41" s="16" t="s">
        <v>100</v>
      </c>
      <c r="E41" s="5" t="s">
        <v>42</v>
      </c>
      <c r="F41" s="16" t="s">
        <v>101</v>
      </c>
      <c r="G41" s="17">
        <v>2</v>
      </c>
      <c r="H41" s="5" t="s">
        <v>41</v>
      </c>
      <c r="I41" s="5" t="s">
        <v>44</v>
      </c>
      <c r="J41" s="5" t="s">
        <v>45</v>
      </c>
      <c r="K41" s="5" t="s">
        <v>46</v>
      </c>
      <c r="L41" s="5" t="str">
        <f t="shared" si="12"/>
        <v>50.1, 0, 30.5</v>
      </c>
      <c r="M41" s="5" t="s">
        <v>47</v>
      </c>
      <c r="N41" s="5" t="s">
        <v>48</v>
      </c>
      <c r="O41" s="5" t="s">
        <v>49</v>
      </c>
      <c r="P41" s="18"/>
      <c r="Q41" s="5"/>
      <c r="R41" s="5"/>
      <c r="S41" s="5"/>
      <c r="T41" s="5"/>
    </row>
    <row r="42" ht="63.75" customHeight="1" spans="1:20">
      <c r="A42" s="5">
        <v>1119</v>
      </c>
      <c r="B42" s="16" t="s">
        <v>123</v>
      </c>
      <c r="C42" s="16" t="s">
        <v>133</v>
      </c>
      <c r="D42" s="16" t="s">
        <v>103</v>
      </c>
      <c r="E42" s="5" t="s">
        <v>42</v>
      </c>
      <c r="F42" s="16" t="s">
        <v>104</v>
      </c>
      <c r="G42" s="17">
        <v>2</v>
      </c>
      <c r="H42" s="5" t="s">
        <v>41</v>
      </c>
      <c r="I42" s="5" t="s">
        <v>44</v>
      </c>
      <c r="J42" s="5" t="s">
        <v>45</v>
      </c>
      <c r="K42" s="5" t="s">
        <v>46</v>
      </c>
      <c r="L42" s="5" t="str">
        <f t="shared" si="12"/>
        <v>50.1, 0, 30.5</v>
      </c>
      <c r="M42" s="5" t="s">
        <v>47</v>
      </c>
      <c r="N42" s="5" t="s">
        <v>48</v>
      </c>
      <c r="O42" s="5" t="s">
        <v>49</v>
      </c>
      <c r="P42" s="18"/>
      <c r="Q42" s="5"/>
      <c r="R42" s="5"/>
      <c r="S42" s="5"/>
      <c r="T42" s="5"/>
    </row>
    <row r="43" customHeight="1" spans="1:15">
      <c r="A43" s="5">
        <v>1201</v>
      </c>
      <c r="B43" s="5" t="s">
        <v>134</v>
      </c>
      <c r="C43" s="5" t="s">
        <v>41</v>
      </c>
      <c r="D43" s="5" t="s">
        <v>41</v>
      </c>
      <c r="E43" s="5" t="s">
        <v>42</v>
      </c>
      <c r="F43" s="5" t="s">
        <v>41</v>
      </c>
      <c r="G43" s="17">
        <v>2</v>
      </c>
      <c r="H43" s="5" t="s">
        <v>41</v>
      </c>
      <c r="I43" s="5" t="s">
        <v>44</v>
      </c>
      <c r="J43" s="5" t="s">
        <v>45</v>
      </c>
      <c r="K43" s="5" t="s">
        <v>46</v>
      </c>
      <c r="L43" s="5" t="str">
        <f t="shared" si="12"/>
        <v>50.1, 0, 30.5</v>
      </c>
      <c r="M43" s="5" t="str">
        <f t="shared" ref="M43:M91" si="13">VLOOKUP(G43,$P$5:$T$6,4,FALSE)</f>
        <v>42, 0, 16</v>
      </c>
      <c r="N43" s="5" t="str">
        <f t="shared" ref="N43:N91" si="14">VLOOKUP(G43,$P$5:$T$6,5,FALSE)</f>
        <v>46, 0, 31</v>
      </c>
      <c r="O43" s="5" t="s">
        <v>106</v>
      </c>
    </row>
    <row r="44" customHeight="1" spans="1:15">
      <c r="A44" s="5">
        <v>1202</v>
      </c>
      <c r="B44" s="5" t="s">
        <v>134</v>
      </c>
      <c r="C44" s="5" t="s">
        <v>135</v>
      </c>
      <c r="D44" s="5" t="s">
        <v>77</v>
      </c>
      <c r="E44" s="5" t="s">
        <v>42</v>
      </c>
      <c r="F44" s="5" t="s">
        <v>78</v>
      </c>
      <c r="G44" s="17">
        <v>2</v>
      </c>
      <c r="H44" s="5" t="s">
        <v>41</v>
      </c>
      <c r="I44" s="5" t="s">
        <v>44</v>
      </c>
      <c r="J44" s="5" t="s">
        <v>45</v>
      </c>
      <c r="K44" s="5" t="s">
        <v>46</v>
      </c>
      <c r="L44" s="5" t="str">
        <f t="shared" si="12"/>
        <v>50.1, 0, 30.5</v>
      </c>
      <c r="M44" s="5" t="str">
        <f t="shared" si="13"/>
        <v>42, 0, 16</v>
      </c>
      <c r="N44" s="5" t="str">
        <f t="shared" si="14"/>
        <v>46, 0, 31</v>
      </c>
      <c r="O44" s="5" t="s">
        <v>106</v>
      </c>
    </row>
    <row r="45" customHeight="1" spans="1:15">
      <c r="A45" s="5">
        <v>1203</v>
      </c>
      <c r="B45" s="5" t="s">
        <v>136</v>
      </c>
      <c r="C45" s="5" t="s">
        <v>41</v>
      </c>
      <c r="D45" s="5" t="s">
        <v>41</v>
      </c>
      <c r="E45" s="5" t="s">
        <v>42</v>
      </c>
      <c r="F45" s="5" t="s">
        <v>41</v>
      </c>
      <c r="G45" s="17">
        <v>1</v>
      </c>
      <c r="H45" s="5" t="s">
        <v>41</v>
      </c>
      <c r="I45" s="5" t="s">
        <v>44</v>
      </c>
      <c r="J45" s="5" t="s">
        <v>45</v>
      </c>
      <c r="K45" s="5" t="s">
        <v>61</v>
      </c>
      <c r="L45" s="5" t="str">
        <f t="shared" si="12"/>
        <v>50.1, 0, 40.5</v>
      </c>
      <c r="M45" s="5" t="str">
        <f t="shared" si="13"/>
        <v>41, 0, 18.5</v>
      </c>
      <c r="N45" s="5" t="str">
        <f t="shared" si="14"/>
        <v>50.5, 0, 41</v>
      </c>
      <c r="O45" s="5" t="s">
        <v>137</v>
      </c>
    </row>
    <row r="46" s="7" customFormat="1" customHeight="1" spans="1:15">
      <c r="A46" s="5">
        <v>1204</v>
      </c>
      <c r="B46" s="19" t="s">
        <v>136</v>
      </c>
      <c r="C46" s="19" t="s">
        <v>138</v>
      </c>
      <c r="D46" s="5" t="s">
        <v>64</v>
      </c>
      <c r="E46" s="19" t="s">
        <v>42</v>
      </c>
      <c r="F46" s="20" t="s">
        <v>65</v>
      </c>
      <c r="G46" s="17">
        <v>1</v>
      </c>
      <c r="H46" s="19" t="s">
        <v>41</v>
      </c>
      <c r="I46" s="19" t="s">
        <v>44</v>
      </c>
      <c r="J46" s="19" t="s">
        <v>45</v>
      </c>
      <c r="K46" s="19" t="s">
        <v>61</v>
      </c>
      <c r="L46" s="5" t="str">
        <f t="shared" si="12"/>
        <v>50.1, 0, 40.5</v>
      </c>
      <c r="M46" s="5" t="str">
        <f t="shared" si="13"/>
        <v>41, 0, 18.5</v>
      </c>
      <c r="N46" s="5" t="str">
        <f t="shared" si="14"/>
        <v>50.5, 0, 41</v>
      </c>
      <c r="O46" s="5" t="s">
        <v>137</v>
      </c>
    </row>
    <row r="47" customHeight="1" spans="1:15">
      <c r="A47" s="5">
        <v>1205</v>
      </c>
      <c r="B47" s="5" t="s">
        <v>136</v>
      </c>
      <c r="C47" s="5" t="s">
        <v>139</v>
      </c>
      <c r="D47" s="5" t="s">
        <v>67</v>
      </c>
      <c r="E47" s="5" t="s">
        <v>42</v>
      </c>
      <c r="F47" s="2" t="s">
        <v>68</v>
      </c>
      <c r="G47" s="17">
        <v>1</v>
      </c>
      <c r="H47" s="5" t="s">
        <v>44</v>
      </c>
      <c r="I47" s="5" t="s">
        <v>44</v>
      </c>
      <c r="J47" s="5" t="s">
        <v>45</v>
      </c>
      <c r="K47" s="19" t="s">
        <v>61</v>
      </c>
      <c r="L47" s="5" t="str">
        <f t="shared" ref="L47:L56" si="15">VLOOKUP(G47,$P$4:$R$6,3,FALSE)</f>
        <v>50.1, 0, 40.5</v>
      </c>
      <c r="M47" s="5" t="str">
        <f t="shared" si="13"/>
        <v>41, 0, 18.5</v>
      </c>
      <c r="N47" s="5" t="str">
        <f t="shared" si="14"/>
        <v>50.5, 0, 41</v>
      </c>
      <c r="O47" s="5" t="s">
        <v>137</v>
      </c>
    </row>
    <row r="48" customHeight="1" spans="1:15">
      <c r="A48" s="5">
        <v>1206</v>
      </c>
      <c r="B48" s="5" t="s">
        <v>136</v>
      </c>
      <c r="C48" s="5" t="s">
        <v>140</v>
      </c>
      <c r="D48" s="5" t="s">
        <v>70</v>
      </c>
      <c r="E48" s="5" t="s">
        <v>42</v>
      </c>
      <c r="F48" s="5" t="s">
        <v>71</v>
      </c>
      <c r="G48" s="17">
        <v>1</v>
      </c>
      <c r="H48" s="5" t="s">
        <v>44</v>
      </c>
      <c r="I48" s="5" t="s">
        <v>44</v>
      </c>
      <c r="J48" s="5" t="s">
        <v>45</v>
      </c>
      <c r="K48" s="19" t="s">
        <v>61</v>
      </c>
      <c r="L48" s="5" t="str">
        <f t="shared" si="15"/>
        <v>50.1, 0, 40.5</v>
      </c>
      <c r="M48" s="5" t="str">
        <f t="shared" si="13"/>
        <v>41, 0, 18.5</v>
      </c>
      <c r="N48" s="5" t="str">
        <f t="shared" si="14"/>
        <v>50.5, 0, 41</v>
      </c>
      <c r="O48" s="5" t="s">
        <v>137</v>
      </c>
    </row>
    <row r="49" customHeight="1" spans="1:15">
      <c r="A49" s="5">
        <v>1207</v>
      </c>
      <c r="B49" s="5" t="s">
        <v>134</v>
      </c>
      <c r="C49" s="5" t="s">
        <v>135</v>
      </c>
      <c r="D49" s="5" t="s">
        <v>112</v>
      </c>
      <c r="E49" s="5" t="s">
        <v>42</v>
      </c>
      <c r="F49" s="5" t="s">
        <v>113</v>
      </c>
      <c r="G49" s="17">
        <v>2</v>
      </c>
      <c r="H49" s="5" t="s">
        <v>41</v>
      </c>
      <c r="I49" s="5" t="s">
        <v>44</v>
      </c>
      <c r="J49" s="5" t="s">
        <v>45</v>
      </c>
      <c r="K49" s="5" t="s">
        <v>46</v>
      </c>
      <c r="L49" s="5" t="str">
        <f t="shared" si="15"/>
        <v>50.1, 0, 30.5</v>
      </c>
      <c r="M49" s="5" t="str">
        <f t="shared" si="13"/>
        <v>42, 0, 16</v>
      </c>
      <c r="N49" s="5" t="str">
        <f t="shared" si="14"/>
        <v>46, 0, 31</v>
      </c>
      <c r="O49" s="5" t="s">
        <v>106</v>
      </c>
    </row>
    <row r="50" customHeight="1" spans="1:15">
      <c r="A50" s="5">
        <v>1208</v>
      </c>
      <c r="B50" s="19" t="s">
        <v>136</v>
      </c>
      <c r="C50" s="5" t="s">
        <v>135</v>
      </c>
      <c r="D50" s="5" t="s">
        <v>114</v>
      </c>
      <c r="E50" s="5" t="s">
        <v>42</v>
      </c>
      <c r="F50" s="5" t="s">
        <v>115</v>
      </c>
      <c r="G50" s="17">
        <v>1</v>
      </c>
      <c r="H50" s="5" t="s">
        <v>41</v>
      </c>
      <c r="I50" s="5" t="s">
        <v>44</v>
      </c>
      <c r="J50" s="5" t="s">
        <v>45</v>
      </c>
      <c r="K50" s="19" t="s">
        <v>61</v>
      </c>
      <c r="L50" s="5" t="str">
        <f t="shared" si="15"/>
        <v>50.1, 0, 40.5</v>
      </c>
      <c r="M50" s="5" t="str">
        <f t="shared" si="13"/>
        <v>41, 0, 18.5</v>
      </c>
      <c r="N50" s="5" t="str">
        <f t="shared" si="14"/>
        <v>50.5, 0, 41</v>
      </c>
      <c r="O50" s="5" t="s">
        <v>137</v>
      </c>
    </row>
    <row r="51" customHeight="1" spans="1:15">
      <c r="A51" s="5">
        <v>1209</v>
      </c>
      <c r="B51" s="5" t="s">
        <v>134</v>
      </c>
      <c r="C51" s="5" t="s">
        <v>141</v>
      </c>
      <c r="D51" s="5" t="s">
        <v>117</v>
      </c>
      <c r="E51" s="5" t="s">
        <v>42</v>
      </c>
      <c r="F51" s="5" t="s">
        <v>118</v>
      </c>
      <c r="G51" s="17">
        <v>2</v>
      </c>
      <c r="H51" s="5" t="s">
        <v>41</v>
      </c>
      <c r="I51" s="5" t="s">
        <v>44</v>
      </c>
      <c r="J51" s="5" t="s">
        <v>45</v>
      </c>
      <c r="K51" s="5" t="s">
        <v>46</v>
      </c>
      <c r="L51" s="5" t="str">
        <f t="shared" si="15"/>
        <v>50.1, 0, 30.5</v>
      </c>
      <c r="M51" s="5" t="str">
        <f t="shared" si="13"/>
        <v>42, 0, 16</v>
      </c>
      <c r="N51" s="5" t="str">
        <f t="shared" si="14"/>
        <v>46, 0, 31</v>
      </c>
      <c r="O51" s="5" t="s">
        <v>106</v>
      </c>
    </row>
    <row r="52" customHeight="1" spans="1:15">
      <c r="A52" s="5">
        <v>1210</v>
      </c>
      <c r="B52" s="5" t="s">
        <v>134</v>
      </c>
      <c r="C52" s="5" t="s">
        <v>142</v>
      </c>
      <c r="D52" s="5" t="s">
        <v>120</v>
      </c>
      <c r="E52" s="5" t="s">
        <v>42</v>
      </c>
      <c r="F52" s="5" t="s">
        <v>121</v>
      </c>
      <c r="G52" s="17">
        <v>2</v>
      </c>
      <c r="H52" s="5" t="s">
        <v>41</v>
      </c>
      <c r="I52" s="5" t="s">
        <v>44</v>
      </c>
      <c r="J52" s="5" t="s">
        <v>45</v>
      </c>
      <c r="K52" s="5" t="s">
        <v>46</v>
      </c>
      <c r="L52" s="5" t="str">
        <f t="shared" si="15"/>
        <v>50.1, 0, 30.5</v>
      </c>
      <c r="M52" s="5" t="str">
        <f t="shared" si="13"/>
        <v>42, 0, 16</v>
      </c>
      <c r="N52" s="5" t="str">
        <f t="shared" si="14"/>
        <v>46, 0, 31</v>
      </c>
      <c r="O52" s="5" t="s">
        <v>106</v>
      </c>
    </row>
    <row r="53" ht="63.75" customHeight="1" spans="1:20">
      <c r="A53" s="5">
        <v>1211</v>
      </c>
      <c r="B53" s="5" t="s">
        <v>134</v>
      </c>
      <c r="C53" s="5" t="s">
        <v>79</v>
      </c>
      <c r="D53" s="5" t="s">
        <v>41</v>
      </c>
      <c r="E53" s="5" t="s">
        <v>42</v>
      </c>
      <c r="F53" s="16" t="s">
        <v>122</v>
      </c>
      <c r="G53" s="17">
        <v>2</v>
      </c>
      <c r="H53" s="5" t="s">
        <v>41</v>
      </c>
      <c r="I53" s="5" t="s">
        <v>44</v>
      </c>
      <c r="J53" s="5" t="s">
        <v>45</v>
      </c>
      <c r="K53" s="5" t="s">
        <v>46</v>
      </c>
      <c r="L53" s="5" t="str">
        <f t="shared" si="15"/>
        <v>50.1, 0, 30.5</v>
      </c>
      <c r="M53" s="5" t="str">
        <f t="shared" si="13"/>
        <v>42, 0, 16</v>
      </c>
      <c r="N53" s="5" t="str">
        <f t="shared" si="14"/>
        <v>46, 0, 31</v>
      </c>
      <c r="O53" s="5" t="s">
        <v>49</v>
      </c>
      <c r="P53" s="18"/>
      <c r="Q53" s="5"/>
      <c r="R53" s="5"/>
      <c r="S53" s="5"/>
      <c r="T53" s="5"/>
    </row>
    <row r="54" ht="63.75" customHeight="1" spans="1:20">
      <c r="A54" s="5">
        <v>1212</v>
      </c>
      <c r="B54" s="16" t="s">
        <v>143</v>
      </c>
      <c r="C54" s="16" t="s">
        <v>144</v>
      </c>
      <c r="D54" s="16" t="s">
        <v>82</v>
      </c>
      <c r="E54" s="5" t="s">
        <v>42</v>
      </c>
      <c r="F54" s="16" t="s">
        <v>83</v>
      </c>
      <c r="G54" s="17">
        <v>2</v>
      </c>
      <c r="H54" s="16" t="s">
        <v>44</v>
      </c>
      <c r="I54" s="16" t="s">
        <v>44</v>
      </c>
      <c r="J54" s="5" t="s">
        <v>45</v>
      </c>
      <c r="K54" s="16" t="s">
        <v>84</v>
      </c>
      <c r="L54" s="5" t="str">
        <f t="shared" si="15"/>
        <v>50.1, 0, 30.5</v>
      </c>
      <c r="M54" s="5" t="str">
        <f t="shared" si="13"/>
        <v>42, 0, 16</v>
      </c>
      <c r="N54" s="5" t="str">
        <f t="shared" si="14"/>
        <v>46, 0, 31</v>
      </c>
      <c r="O54" s="5" t="s">
        <v>49</v>
      </c>
      <c r="P54" s="18"/>
      <c r="Q54" s="5"/>
      <c r="R54" s="5"/>
      <c r="S54" s="5"/>
      <c r="T54" s="5"/>
    </row>
    <row r="55" ht="63.75" customHeight="1" spans="1:20">
      <c r="A55" s="5">
        <v>1213</v>
      </c>
      <c r="B55" s="16" t="s">
        <v>145</v>
      </c>
      <c r="C55" s="16" t="s">
        <v>146</v>
      </c>
      <c r="D55" s="16" t="s">
        <v>126</v>
      </c>
      <c r="E55" s="5" t="s">
        <v>42</v>
      </c>
      <c r="F55" s="16" t="s">
        <v>87</v>
      </c>
      <c r="G55" s="17">
        <v>2</v>
      </c>
      <c r="H55" s="16" t="s">
        <v>44</v>
      </c>
      <c r="I55" s="16" t="s">
        <v>44</v>
      </c>
      <c r="J55" s="5" t="s">
        <v>45</v>
      </c>
      <c r="K55" s="16" t="s">
        <v>84</v>
      </c>
      <c r="L55" s="5" t="str">
        <f t="shared" si="15"/>
        <v>50.1, 0, 30.5</v>
      </c>
      <c r="M55" s="5" t="str">
        <f t="shared" si="13"/>
        <v>42, 0, 16</v>
      </c>
      <c r="N55" s="5" t="str">
        <f t="shared" si="14"/>
        <v>46, 0, 31</v>
      </c>
      <c r="O55" s="5" t="s">
        <v>49</v>
      </c>
      <c r="P55" s="18"/>
      <c r="Q55" s="5"/>
      <c r="R55" s="5"/>
      <c r="S55" s="5"/>
      <c r="T55" s="5"/>
    </row>
    <row r="56" ht="63.75" customHeight="1" spans="1:20">
      <c r="A56" s="5">
        <v>1214</v>
      </c>
      <c r="B56" s="16" t="s">
        <v>143</v>
      </c>
      <c r="C56" s="16" t="s">
        <v>147</v>
      </c>
      <c r="D56" s="16" t="s">
        <v>89</v>
      </c>
      <c r="E56" s="5" t="s">
        <v>42</v>
      </c>
      <c r="F56" s="16" t="s">
        <v>90</v>
      </c>
      <c r="G56" s="17">
        <v>2</v>
      </c>
      <c r="H56" s="16" t="s">
        <v>44</v>
      </c>
      <c r="I56" s="16" t="s">
        <v>44</v>
      </c>
      <c r="J56" s="5" t="s">
        <v>45</v>
      </c>
      <c r="K56" s="5" t="s">
        <v>46</v>
      </c>
      <c r="L56" s="5" t="str">
        <f t="shared" si="15"/>
        <v>50.1, 0, 30.5</v>
      </c>
      <c r="M56" s="5" t="str">
        <f t="shared" si="13"/>
        <v>42, 0, 16</v>
      </c>
      <c r="N56" s="5" t="str">
        <f t="shared" si="14"/>
        <v>46, 0, 31</v>
      </c>
      <c r="O56" s="5" t="s">
        <v>49</v>
      </c>
      <c r="P56" s="18"/>
      <c r="Q56" s="5"/>
      <c r="R56" s="5"/>
      <c r="S56" s="5"/>
      <c r="T56" s="5"/>
    </row>
    <row r="57" ht="63.75" customHeight="1" spans="1:20">
      <c r="A57" s="5">
        <v>1215</v>
      </c>
      <c r="B57" s="16" t="s">
        <v>143</v>
      </c>
      <c r="C57" s="16" t="s">
        <v>148</v>
      </c>
      <c r="D57" s="16" t="s">
        <v>91</v>
      </c>
      <c r="E57" s="5" t="s">
        <v>42</v>
      </c>
      <c r="F57" s="16" t="s">
        <v>92</v>
      </c>
      <c r="G57" s="17">
        <v>2</v>
      </c>
      <c r="H57" s="5" t="s">
        <v>41</v>
      </c>
      <c r="I57" s="5" t="s">
        <v>44</v>
      </c>
      <c r="J57" s="5" t="s">
        <v>45</v>
      </c>
      <c r="K57" s="5" t="s">
        <v>46</v>
      </c>
      <c r="L57" s="5" t="str">
        <f t="shared" ref="L57:L65" si="16">VLOOKUP(G57,$P$4:$R$6,3,FALSE)</f>
        <v>50.1, 0, 30.5</v>
      </c>
      <c r="M57" s="5" t="s">
        <v>47</v>
      </c>
      <c r="N57" s="5" t="s">
        <v>48</v>
      </c>
      <c r="O57" s="5" t="s">
        <v>49</v>
      </c>
      <c r="P57" s="18"/>
      <c r="Q57" s="5"/>
      <c r="R57" s="5"/>
      <c r="S57" s="5"/>
      <c r="T57" s="5"/>
    </row>
    <row r="58" ht="63.75" customHeight="1" spans="1:20">
      <c r="A58" s="5">
        <v>1216</v>
      </c>
      <c r="B58" s="16" t="s">
        <v>143</v>
      </c>
      <c r="C58" s="16" t="s">
        <v>149</v>
      </c>
      <c r="D58" s="18" t="s">
        <v>94</v>
      </c>
      <c r="E58" s="5" t="s">
        <v>42</v>
      </c>
      <c r="F58" s="16" t="s">
        <v>95</v>
      </c>
      <c r="G58" s="17">
        <v>2</v>
      </c>
      <c r="H58" s="5" t="s">
        <v>41</v>
      </c>
      <c r="I58" s="5" t="s">
        <v>44</v>
      </c>
      <c r="J58" s="5" t="s">
        <v>45</v>
      </c>
      <c r="K58" s="5" t="s">
        <v>46</v>
      </c>
      <c r="L58" s="5" t="str">
        <f t="shared" si="16"/>
        <v>50.1, 0, 30.5</v>
      </c>
      <c r="M58" s="5" t="s">
        <v>47</v>
      </c>
      <c r="N58" s="5" t="s">
        <v>48</v>
      </c>
      <c r="O58" s="5" t="s">
        <v>49</v>
      </c>
      <c r="P58" s="18"/>
      <c r="Q58" s="5"/>
      <c r="R58" s="5"/>
      <c r="S58" s="5"/>
      <c r="T58" s="5"/>
    </row>
    <row r="59" ht="63.75" customHeight="1" spans="1:20">
      <c r="A59" s="5">
        <v>1217</v>
      </c>
      <c r="B59" s="16" t="s">
        <v>150</v>
      </c>
      <c r="C59" s="16" t="s">
        <v>151</v>
      </c>
      <c r="D59" s="18" t="s">
        <v>97</v>
      </c>
      <c r="E59" s="5" t="s">
        <v>42</v>
      </c>
      <c r="F59" s="16" t="s">
        <v>98</v>
      </c>
      <c r="G59" s="17">
        <v>2</v>
      </c>
      <c r="H59" s="5" t="s">
        <v>41</v>
      </c>
      <c r="I59" s="5" t="s">
        <v>44</v>
      </c>
      <c r="J59" s="5" t="s">
        <v>45</v>
      </c>
      <c r="K59" s="5" t="s">
        <v>46</v>
      </c>
      <c r="L59" s="5" t="str">
        <f t="shared" si="16"/>
        <v>50.1, 0, 30.5</v>
      </c>
      <c r="M59" s="5" t="s">
        <v>47</v>
      </c>
      <c r="N59" s="5" t="s">
        <v>48</v>
      </c>
      <c r="O59" s="5" t="s">
        <v>49</v>
      </c>
      <c r="P59" s="18"/>
      <c r="Q59" s="5"/>
      <c r="R59" s="5"/>
      <c r="S59" s="5"/>
      <c r="T59" s="5"/>
    </row>
    <row r="60" ht="63.75" customHeight="1" spans="1:20">
      <c r="A60" s="5">
        <v>1218</v>
      </c>
      <c r="B60" s="16" t="s">
        <v>143</v>
      </c>
      <c r="C60" s="16" t="s">
        <v>152</v>
      </c>
      <c r="D60" s="16" t="s">
        <v>100</v>
      </c>
      <c r="E60" s="5" t="s">
        <v>42</v>
      </c>
      <c r="F60" s="16" t="s">
        <v>101</v>
      </c>
      <c r="G60" s="17">
        <v>2</v>
      </c>
      <c r="H60" s="5" t="s">
        <v>41</v>
      </c>
      <c r="I60" s="5" t="s">
        <v>44</v>
      </c>
      <c r="J60" s="5" t="s">
        <v>45</v>
      </c>
      <c r="K60" s="5" t="s">
        <v>46</v>
      </c>
      <c r="L60" s="5" t="str">
        <f t="shared" si="16"/>
        <v>50.1, 0, 30.5</v>
      </c>
      <c r="M60" s="5" t="s">
        <v>47</v>
      </c>
      <c r="N60" s="5" t="s">
        <v>48</v>
      </c>
      <c r="O60" s="5" t="s">
        <v>49</v>
      </c>
      <c r="P60" s="18"/>
      <c r="Q60" s="5"/>
      <c r="R60" s="5"/>
      <c r="S60" s="5"/>
      <c r="T60" s="5"/>
    </row>
    <row r="61" ht="63.75" customHeight="1" spans="1:20">
      <c r="A61" s="5">
        <v>1219</v>
      </c>
      <c r="B61" s="16" t="s">
        <v>143</v>
      </c>
      <c r="C61" s="16" t="s">
        <v>153</v>
      </c>
      <c r="D61" s="16" t="s">
        <v>103</v>
      </c>
      <c r="E61" s="5" t="s">
        <v>42</v>
      </c>
      <c r="F61" s="16" t="s">
        <v>104</v>
      </c>
      <c r="G61" s="17">
        <v>2</v>
      </c>
      <c r="H61" s="5" t="s">
        <v>41</v>
      </c>
      <c r="I61" s="5" t="s">
        <v>44</v>
      </c>
      <c r="J61" s="5" t="s">
        <v>45</v>
      </c>
      <c r="K61" s="5" t="s">
        <v>46</v>
      </c>
      <c r="L61" s="5" t="str">
        <f t="shared" si="16"/>
        <v>50.1, 0, 30.5</v>
      </c>
      <c r="M61" s="5" t="s">
        <v>47</v>
      </c>
      <c r="N61" s="5" t="s">
        <v>48</v>
      </c>
      <c r="O61" s="5" t="s">
        <v>49</v>
      </c>
      <c r="P61" s="18"/>
      <c r="Q61" s="5"/>
      <c r="R61" s="5"/>
      <c r="S61" s="5"/>
      <c r="T61" s="5"/>
    </row>
    <row r="62" customHeight="1" spans="1:15">
      <c r="A62" s="5">
        <v>1301</v>
      </c>
      <c r="B62" s="5" t="s">
        <v>154</v>
      </c>
      <c r="C62" s="5" t="s">
        <v>41</v>
      </c>
      <c r="D62" s="5" t="s">
        <v>41</v>
      </c>
      <c r="E62" s="5" t="s">
        <v>42</v>
      </c>
      <c r="F62" s="5" t="s">
        <v>41</v>
      </c>
      <c r="G62" s="17">
        <v>2</v>
      </c>
      <c r="H62" s="5" t="s">
        <v>41</v>
      </c>
      <c r="I62" s="5" t="s">
        <v>44</v>
      </c>
      <c r="J62" s="5" t="s">
        <v>45</v>
      </c>
      <c r="K62" s="5" t="s">
        <v>46</v>
      </c>
      <c r="L62" s="5" t="str">
        <f t="shared" si="16"/>
        <v>50.1, 0, 30.5</v>
      </c>
      <c r="M62" s="5" t="str">
        <f t="shared" si="13"/>
        <v>42, 0, 16</v>
      </c>
      <c r="N62" s="5" t="str">
        <f t="shared" si="14"/>
        <v>46, 0, 31</v>
      </c>
      <c r="O62" s="5" t="s">
        <v>106</v>
      </c>
    </row>
    <row r="63" customHeight="1" spans="1:15">
      <c r="A63" s="5">
        <v>1302</v>
      </c>
      <c r="B63" s="5" t="s">
        <v>154</v>
      </c>
      <c r="C63" s="5" t="s">
        <v>155</v>
      </c>
      <c r="D63" s="5" t="s">
        <v>77</v>
      </c>
      <c r="E63" s="5" t="s">
        <v>42</v>
      </c>
      <c r="F63" s="5" t="s">
        <v>78</v>
      </c>
      <c r="G63" s="17">
        <v>2</v>
      </c>
      <c r="H63" s="5" t="s">
        <v>41</v>
      </c>
      <c r="I63" s="5" t="s">
        <v>44</v>
      </c>
      <c r="J63" s="5" t="s">
        <v>45</v>
      </c>
      <c r="K63" s="5" t="s">
        <v>46</v>
      </c>
      <c r="L63" s="5" t="str">
        <f t="shared" si="16"/>
        <v>50.1, 0, 30.5</v>
      </c>
      <c r="M63" s="5" t="str">
        <f t="shared" si="13"/>
        <v>42, 0, 16</v>
      </c>
      <c r="N63" s="5" t="str">
        <f t="shared" si="14"/>
        <v>46, 0, 31</v>
      </c>
      <c r="O63" s="5" t="s">
        <v>106</v>
      </c>
    </row>
    <row r="64" customHeight="1" spans="1:15">
      <c r="A64" s="5">
        <v>1303</v>
      </c>
      <c r="B64" s="5" t="s">
        <v>156</v>
      </c>
      <c r="C64" s="5" t="s">
        <v>41</v>
      </c>
      <c r="D64" s="5" t="s">
        <v>41</v>
      </c>
      <c r="E64" s="5" t="s">
        <v>42</v>
      </c>
      <c r="F64" s="5" t="s">
        <v>41</v>
      </c>
      <c r="G64" s="17">
        <v>1</v>
      </c>
      <c r="H64" s="5" t="s">
        <v>41</v>
      </c>
      <c r="I64" s="5" t="s">
        <v>44</v>
      </c>
      <c r="J64" s="5" t="s">
        <v>45</v>
      </c>
      <c r="K64" s="5" t="s">
        <v>61</v>
      </c>
      <c r="L64" s="5" t="str">
        <f t="shared" si="16"/>
        <v>50.1, 0, 40.5</v>
      </c>
      <c r="M64" s="5" t="str">
        <f t="shared" si="13"/>
        <v>41, 0, 18.5</v>
      </c>
      <c r="N64" s="5" t="str">
        <f t="shared" si="14"/>
        <v>50.5, 0, 41</v>
      </c>
      <c r="O64" s="5" t="s">
        <v>137</v>
      </c>
    </row>
    <row r="65" customHeight="1" spans="1:15">
      <c r="A65" s="5">
        <v>1304</v>
      </c>
      <c r="B65" s="19" t="s">
        <v>156</v>
      </c>
      <c r="C65" s="19" t="s">
        <v>157</v>
      </c>
      <c r="D65" s="5" t="s">
        <v>64</v>
      </c>
      <c r="E65" s="19" t="s">
        <v>42</v>
      </c>
      <c r="F65" s="20" t="s">
        <v>65</v>
      </c>
      <c r="G65" s="17">
        <v>1</v>
      </c>
      <c r="H65" s="19" t="s">
        <v>41</v>
      </c>
      <c r="I65" s="19" t="s">
        <v>44</v>
      </c>
      <c r="J65" s="19" t="s">
        <v>45</v>
      </c>
      <c r="K65" s="19" t="s">
        <v>61</v>
      </c>
      <c r="L65" s="5" t="str">
        <f t="shared" si="16"/>
        <v>50.1, 0, 40.5</v>
      </c>
      <c r="M65" s="5" t="str">
        <f t="shared" si="13"/>
        <v>41, 0, 18.5</v>
      </c>
      <c r="N65" s="5" t="str">
        <f t="shared" si="14"/>
        <v>50.5, 0, 41</v>
      </c>
      <c r="O65" s="5" t="s">
        <v>137</v>
      </c>
    </row>
    <row r="66" customHeight="1" spans="1:15">
      <c r="A66" s="5">
        <v>1305</v>
      </c>
      <c r="B66" s="5" t="s">
        <v>156</v>
      </c>
      <c r="C66" s="5" t="s">
        <v>158</v>
      </c>
      <c r="D66" s="5" t="s">
        <v>67</v>
      </c>
      <c r="E66" s="5" t="s">
        <v>42</v>
      </c>
      <c r="F66" s="2" t="s">
        <v>68</v>
      </c>
      <c r="G66" s="17">
        <v>1</v>
      </c>
      <c r="H66" s="5" t="s">
        <v>44</v>
      </c>
      <c r="I66" s="5" t="s">
        <v>44</v>
      </c>
      <c r="J66" s="5" t="s">
        <v>45</v>
      </c>
      <c r="K66" s="19" t="s">
        <v>61</v>
      </c>
      <c r="L66" s="5" t="str">
        <f t="shared" ref="L66:L81" si="17">VLOOKUP(G66,$P$4:$R$6,3,FALSE)</f>
        <v>50.1, 0, 40.5</v>
      </c>
      <c r="M66" s="5" t="str">
        <f t="shared" si="13"/>
        <v>41, 0, 18.5</v>
      </c>
      <c r="N66" s="5" t="str">
        <f t="shared" si="14"/>
        <v>50.5, 0, 41</v>
      </c>
      <c r="O66" s="5" t="s">
        <v>137</v>
      </c>
    </row>
    <row r="67" customHeight="1" spans="1:15">
      <c r="A67" s="5">
        <v>1306</v>
      </c>
      <c r="B67" s="5" t="s">
        <v>156</v>
      </c>
      <c r="C67" s="5" t="s">
        <v>159</v>
      </c>
      <c r="D67" s="5" t="s">
        <v>70</v>
      </c>
      <c r="E67" s="5" t="s">
        <v>42</v>
      </c>
      <c r="F67" s="5" t="s">
        <v>71</v>
      </c>
      <c r="G67" s="17">
        <v>1</v>
      </c>
      <c r="H67" s="5" t="s">
        <v>44</v>
      </c>
      <c r="I67" s="5" t="s">
        <v>44</v>
      </c>
      <c r="J67" s="5" t="s">
        <v>45</v>
      </c>
      <c r="K67" s="19" t="s">
        <v>61</v>
      </c>
      <c r="L67" s="5" t="str">
        <f t="shared" si="17"/>
        <v>50.1, 0, 40.5</v>
      </c>
      <c r="M67" s="5" t="str">
        <f t="shared" si="13"/>
        <v>41, 0, 18.5</v>
      </c>
      <c r="N67" s="5" t="str">
        <f t="shared" si="14"/>
        <v>50.5, 0, 41</v>
      </c>
      <c r="O67" s="5" t="s">
        <v>137</v>
      </c>
    </row>
    <row r="68" customHeight="1" spans="1:15">
      <c r="A68" s="5">
        <v>1307</v>
      </c>
      <c r="B68" s="5" t="s">
        <v>154</v>
      </c>
      <c r="C68" s="5" t="s">
        <v>155</v>
      </c>
      <c r="D68" s="5" t="s">
        <v>112</v>
      </c>
      <c r="E68" s="5" t="s">
        <v>42</v>
      </c>
      <c r="F68" s="5" t="s">
        <v>113</v>
      </c>
      <c r="G68" s="17">
        <v>2</v>
      </c>
      <c r="H68" s="5" t="s">
        <v>41</v>
      </c>
      <c r="I68" s="5" t="s">
        <v>44</v>
      </c>
      <c r="J68" s="5" t="s">
        <v>45</v>
      </c>
      <c r="K68" s="5" t="s">
        <v>46</v>
      </c>
      <c r="L68" s="5" t="str">
        <f t="shared" si="17"/>
        <v>50.1, 0, 30.5</v>
      </c>
      <c r="M68" s="5" t="str">
        <f t="shared" si="13"/>
        <v>42, 0, 16</v>
      </c>
      <c r="N68" s="5" t="str">
        <f t="shared" si="14"/>
        <v>46, 0, 31</v>
      </c>
      <c r="O68" s="5" t="s">
        <v>106</v>
      </c>
    </row>
    <row r="69" customHeight="1" spans="1:15">
      <c r="A69" s="5">
        <v>1308</v>
      </c>
      <c r="B69" s="19" t="s">
        <v>156</v>
      </c>
      <c r="C69" s="5" t="s">
        <v>155</v>
      </c>
      <c r="D69" s="5" t="s">
        <v>114</v>
      </c>
      <c r="E69" s="5" t="s">
        <v>42</v>
      </c>
      <c r="F69" s="5" t="s">
        <v>115</v>
      </c>
      <c r="G69" s="17">
        <v>1</v>
      </c>
      <c r="H69" s="5" t="s">
        <v>41</v>
      </c>
      <c r="I69" s="5" t="s">
        <v>44</v>
      </c>
      <c r="J69" s="5" t="s">
        <v>45</v>
      </c>
      <c r="K69" s="19" t="s">
        <v>61</v>
      </c>
      <c r="L69" s="5" t="str">
        <f t="shared" si="17"/>
        <v>50.1, 0, 40.5</v>
      </c>
      <c r="M69" s="5" t="str">
        <f t="shared" si="13"/>
        <v>41, 0, 18.5</v>
      </c>
      <c r="N69" s="5" t="str">
        <f t="shared" si="14"/>
        <v>50.5, 0, 41</v>
      </c>
      <c r="O69" s="5" t="s">
        <v>137</v>
      </c>
    </row>
    <row r="70" customHeight="1" spans="1:15">
      <c r="A70" s="5">
        <v>1309</v>
      </c>
      <c r="B70" s="5" t="s">
        <v>154</v>
      </c>
      <c r="C70" s="5" t="s">
        <v>160</v>
      </c>
      <c r="D70" s="5" t="s">
        <v>117</v>
      </c>
      <c r="E70" s="5" t="s">
        <v>42</v>
      </c>
      <c r="F70" s="5" t="s">
        <v>118</v>
      </c>
      <c r="G70" s="17">
        <v>2</v>
      </c>
      <c r="H70" s="5" t="s">
        <v>41</v>
      </c>
      <c r="I70" s="5" t="s">
        <v>44</v>
      </c>
      <c r="J70" s="5" t="s">
        <v>45</v>
      </c>
      <c r="K70" s="5" t="s">
        <v>46</v>
      </c>
      <c r="L70" s="5" t="str">
        <f t="shared" si="17"/>
        <v>50.1, 0, 30.5</v>
      </c>
      <c r="M70" s="5" t="str">
        <f t="shared" si="13"/>
        <v>42, 0, 16</v>
      </c>
      <c r="N70" s="5" t="str">
        <f t="shared" si="14"/>
        <v>46, 0, 31</v>
      </c>
      <c r="O70" s="5" t="s">
        <v>106</v>
      </c>
    </row>
    <row r="71" customHeight="1" spans="1:15">
      <c r="A71" s="5">
        <v>1310</v>
      </c>
      <c r="B71" s="5" t="s">
        <v>154</v>
      </c>
      <c r="C71" s="5" t="s">
        <v>161</v>
      </c>
      <c r="D71" s="5" t="s">
        <v>120</v>
      </c>
      <c r="E71" s="5" t="s">
        <v>42</v>
      </c>
      <c r="F71" s="5" t="s">
        <v>121</v>
      </c>
      <c r="G71" s="17">
        <v>2</v>
      </c>
      <c r="H71" s="5" t="s">
        <v>41</v>
      </c>
      <c r="I71" s="5" t="s">
        <v>44</v>
      </c>
      <c r="J71" s="5" t="s">
        <v>45</v>
      </c>
      <c r="K71" s="5" t="s">
        <v>46</v>
      </c>
      <c r="L71" s="5" t="str">
        <f t="shared" si="17"/>
        <v>50.1, 0, 30.5</v>
      </c>
      <c r="M71" s="5" t="str">
        <f t="shared" si="13"/>
        <v>42, 0, 16</v>
      </c>
      <c r="N71" s="5" t="str">
        <f t="shared" si="14"/>
        <v>46, 0, 31</v>
      </c>
      <c r="O71" s="5" t="s">
        <v>106</v>
      </c>
    </row>
    <row r="72" ht="63.75" customHeight="1" spans="1:20">
      <c r="A72" s="5">
        <v>1311</v>
      </c>
      <c r="B72" s="5" t="s">
        <v>154</v>
      </c>
      <c r="C72" s="5" t="s">
        <v>79</v>
      </c>
      <c r="D72" s="5" t="s">
        <v>41</v>
      </c>
      <c r="E72" s="5" t="s">
        <v>42</v>
      </c>
      <c r="F72" s="16" t="s">
        <v>122</v>
      </c>
      <c r="G72" s="17">
        <v>2</v>
      </c>
      <c r="H72" s="5" t="s">
        <v>41</v>
      </c>
      <c r="I72" s="5" t="s">
        <v>44</v>
      </c>
      <c r="J72" s="5" t="s">
        <v>45</v>
      </c>
      <c r="K72" s="5" t="s">
        <v>46</v>
      </c>
      <c r="L72" s="5" t="str">
        <f t="shared" si="17"/>
        <v>50.1, 0, 30.5</v>
      </c>
      <c r="M72" s="5" t="str">
        <f t="shared" si="13"/>
        <v>42, 0, 16</v>
      </c>
      <c r="N72" s="5" t="str">
        <f t="shared" si="14"/>
        <v>46, 0, 31</v>
      </c>
      <c r="O72" s="5" t="s">
        <v>49</v>
      </c>
      <c r="P72" s="18"/>
      <c r="Q72" s="5"/>
      <c r="R72" s="5"/>
      <c r="S72" s="5"/>
      <c r="T72" s="5"/>
    </row>
    <row r="73" ht="63.75" customHeight="1" spans="1:20">
      <c r="A73" s="5">
        <v>1312</v>
      </c>
      <c r="B73" s="16" t="s">
        <v>162</v>
      </c>
      <c r="C73" s="16" t="s">
        <v>163</v>
      </c>
      <c r="D73" s="16" t="s">
        <v>82</v>
      </c>
      <c r="E73" s="5" t="s">
        <v>42</v>
      </c>
      <c r="F73" s="16" t="s">
        <v>83</v>
      </c>
      <c r="G73" s="17">
        <v>2</v>
      </c>
      <c r="H73" s="16" t="s">
        <v>44</v>
      </c>
      <c r="I73" s="16" t="s">
        <v>44</v>
      </c>
      <c r="J73" s="5" t="s">
        <v>45</v>
      </c>
      <c r="K73" s="16" t="s">
        <v>84</v>
      </c>
      <c r="L73" s="5" t="str">
        <f t="shared" si="17"/>
        <v>50.1, 0, 30.5</v>
      </c>
      <c r="M73" s="5" t="str">
        <f t="shared" ref="M73:M75" si="18">VLOOKUP(G73,$P$5:$T$6,4,FALSE)</f>
        <v>42, 0, 16</v>
      </c>
      <c r="N73" s="5" t="str">
        <f t="shared" ref="N73:N75" si="19">VLOOKUP(G73,$P$5:$T$6,5,FALSE)</f>
        <v>46, 0, 31</v>
      </c>
      <c r="O73" s="5" t="s">
        <v>49</v>
      </c>
      <c r="P73" s="18"/>
      <c r="Q73" s="5"/>
      <c r="R73" s="5"/>
      <c r="S73" s="5"/>
      <c r="T73" s="5"/>
    </row>
    <row r="74" ht="63.75" customHeight="1" spans="1:20">
      <c r="A74" s="5">
        <v>1313</v>
      </c>
      <c r="B74" s="16" t="s">
        <v>162</v>
      </c>
      <c r="C74" s="16" t="s">
        <v>164</v>
      </c>
      <c r="D74" s="16" t="s">
        <v>126</v>
      </c>
      <c r="E74" s="5" t="s">
        <v>42</v>
      </c>
      <c r="F74" s="16" t="s">
        <v>87</v>
      </c>
      <c r="G74" s="17">
        <v>2</v>
      </c>
      <c r="H74" s="16" t="s">
        <v>44</v>
      </c>
      <c r="I74" s="16" t="s">
        <v>44</v>
      </c>
      <c r="J74" s="5" t="s">
        <v>45</v>
      </c>
      <c r="K74" s="16" t="s">
        <v>84</v>
      </c>
      <c r="L74" s="5" t="str">
        <f t="shared" si="17"/>
        <v>50.1, 0, 30.5</v>
      </c>
      <c r="M74" s="5" t="str">
        <f t="shared" si="18"/>
        <v>42, 0, 16</v>
      </c>
      <c r="N74" s="5" t="str">
        <f t="shared" si="19"/>
        <v>46, 0, 31</v>
      </c>
      <c r="O74" s="5" t="s">
        <v>49</v>
      </c>
      <c r="P74" s="18"/>
      <c r="Q74" s="5"/>
      <c r="R74" s="5"/>
      <c r="S74" s="5"/>
      <c r="T74" s="5"/>
    </row>
    <row r="75" ht="63.75" customHeight="1" spans="1:20">
      <c r="A75" s="5">
        <v>1314</v>
      </c>
      <c r="B75" s="16" t="s">
        <v>162</v>
      </c>
      <c r="C75" s="16" t="s">
        <v>165</v>
      </c>
      <c r="D75" s="16" t="s">
        <v>89</v>
      </c>
      <c r="E75" s="5" t="s">
        <v>42</v>
      </c>
      <c r="F75" s="16" t="s">
        <v>90</v>
      </c>
      <c r="G75" s="17">
        <v>2</v>
      </c>
      <c r="H75" s="16" t="s">
        <v>44</v>
      </c>
      <c r="I75" s="16" t="s">
        <v>44</v>
      </c>
      <c r="J75" s="5" t="s">
        <v>45</v>
      </c>
      <c r="K75" s="5" t="s">
        <v>46</v>
      </c>
      <c r="L75" s="5" t="str">
        <f t="shared" si="17"/>
        <v>50.1, 0, 30.5</v>
      </c>
      <c r="M75" s="5" t="str">
        <f t="shared" si="18"/>
        <v>42, 0, 16</v>
      </c>
      <c r="N75" s="5" t="str">
        <f t="shared" si="19"/>
        <v>46, 0, 31</v>
      </c>
      <c r="O75" s="5" t="s">
        <v>49</v>
      </c>
      <c r="P75" s="18"/>
      <c r="Q75" s="5"/>
      <c r="R75" s="5"/>
      <c r="S75" s="5"/>
      <c r="T75" s="5"/>
    </row>
    <row r="76" ht="63.75" customHeight="1" spans="1:20">
      <c r="A76" s="5">
        <v>1315</v>
      </c>
      <c r="B76" s="16" t="s">
        <v>162</v>
      </c>
      <c r="C76" s="16" t="s">
        <v>166</v>
      </c>
      <c r="D76" s="16" t="s">
        <v>91</v>
      </c>
      <c r="E76" s="5" t="s">
        <v>42</v>
      </c>
      <c r="F76" s="16" t="s">
        <v>92</v>
      </c>
      <c r="G76" s="17">
        <v>2</v>
      </c>
      <c r="H76" s="5" t="s">
        <v>41</v>
      </c>
      <c r="I76" s="5" t="s">
        <v>44</v>
      </c>
      <c r="J76" s="5" t="s">
        <v>45</v>
      </c>
      <c r="K76" s="5" t="s">
        <v>46</v>
      </c>
      <c r="L76" s="5" t="str">
        <f t="shared" si="17"/>
        <v>50.1, 0, 30.5</v>
      </c>
      <c r="M76" s="5" t="s">
        <v>47</v>
      </c>
      <c r="N76" s="5" t="s">
        <v>48</v>
      </c>
      <c r="O76" s="5" t="s">
        <v>49</v>
      </c>
      <c r="P76" s="18"/>
      <c r="Q76" s="5"/>
      <c r="R76" s="5"/>
      <c r="S76" s="5"/>
      <c r="T76" s="5"/>
    </row>
    <row r="77" ht="63.75" customHeight="1" spans="1:20">
      <c r="A77" s="5">
        <v>1316</v>
      </c>
      <c r="B77" s="16" t="s">
        <v>162</v>
      </c>
      <c r="C77" s="16" t="s">
        <v>167</v>
      </c>
      <c r="D77" s="18" t="s">
        <v>94</v>
      </c>
      <c r="E77" s="5" t="s">
        <v>42</v>
      </c>
      <c r="F77" s="16" t="s">
        <v>95</v>
      </c>
      <c r="G77" s="17">
        <v>2</v>
      </c>
      <c r="H77" s="5" t="s">
        <v>41</v>
      </c>
      <c r="I77" s="5" t="s">
        <v>44</v>
      </c>
      <c r="J77" s="5" t="s">
        <v>45</v>
      </c>
      <c r="K77" s="5" t="s">
        <v>46</v>
      </c>
      <c r="L77" s="5" t="str">
        <f t="shared" si="17"/>
        <v>50.1, 0, 30.5</v>
      </c>
      <c r="M77" s="5" t="s">
        <v>47</v>
      </c>
      <c r="N77" s="5" t="s">
        <v>48</v>
      </c>
      <c r="O77" s="5" t="s">
        <v>49</v>
      </c>
      <c r="P77" s="18"/>
      <c r="Q77" s="5"/>
      <c r="R77" s="5"/>
      <c r="S77" s="5"/>
      <c r="T77" s="5"/>
    </row>
    <row r="78" ht="63.75" customHeight="1" spans="1:20">
      <c r="A78" s="5">
        <v>1317</v>
      </c>
      <c r="B78" s="16" t="s">
        <v>168</v>
      </c>
      <c r="C78" s="16" t="s">
        <v>169</v>
      </c>
      <c r="D78" s="18" t="s">
        <v>97</v>
      </c>
      <c r="E78" s="5" t="s">
        <v>42</v>
      </c>
      <c r="F78" s="16" t="s">
        <v>98</v>
      </c>
      <c r="G78" s="17">
        <v>2</v>
      </c>
      <c r="H78" s="5" t="s">
        <v>41</v>
      </c>
      <c r="I78" s="5" t="s">
        <v>44</v>
      </c>
      <c r="J78" s="5" t="s">
        <v>45</v>
      </c>
      <c r="K78" s="5" t="s">
        <v>46</v>
      </c>
      <c r="L78" s="5" t="str">
        <f t="shared" si="17"/>
        <v>50.1, 0, 30.5</v>
      </c>
      <c r="M78" s="5" t="s">
        <v>47</v>
      </c>
      <c r="N78" s="5" t="s">
        <v>48</v>
      </c>
      <c r="O78" s="5" t="s">
        <v>49</v>
      </c>
      <c r="P78" s="18"/>
      <c r="Q78" s="5"/>
      <c r="R78" s="5"/>
      <c r="S78" s="5"/>
      <c r="T78" s="5"/>
    </row>
    <row r="79" ht="63.75" customHeight="1" spans="1:20">
      <c r="A79" s="5">
        <v>1318</v>
      </c>
      <c r="B79" s="16" t="s">
        <v>162</v>
      </c>
      <c r="C79" s="16" t="s">
        <v>170</v>
      </c>
      <c r="D79" s="16" t="s">
        <v>100</v>
      </c>
      <c r="E79" s="5" t="s">
        <v>42</v>
      </c>
      <c r="F79" s="16" t="s">
        <v>101</v>
      </c>
      <c r="G79" s="17">
        <v>2</v>
      </c>
      <c r="H79" s="5" t="s">
        <v>41</v>
      </c>
      <c r="I79" s="5" t="s">
        <v>44</v>
      </c>
      <c r="J79" s="5" t="s">
        <v>45</v>
      </c>
      <c r="K79" s="5" t="s">
        <v>46</v>
      </c>
      <c r="L79" s="5" t="str">
        <f t="shared" si="17"/>
        <v>50.1, 0, 30.5</v>
      </c>
      <c r="M79" s="5" t="s">
        <v>47</v>
      </c>
      <c r="N79" s="5" t="s">
        <v>48</v>
      </c>
      <c r="O79" s="5" t="s">
        <v>49</v>
      </c>
      <c r="P79" s="18"/>
      <c r="Q79" s="5"/>
      <c r="R79" s="5"/>
      <c r="S79" s="5"/>
      <c r="T79" s="5"/>
    </row>
    <row r="80" ht="63.75" customHeight="1" spans="1:20">
      <c r="A80" s="5">
        <v>1319</v>
      </c>
      <c r="B80" s="16" t="s">
        <v>162</v>
      </c>
      <c r="C80" s="16" t="s">
        <v>171</v>
      </c>
      <c r="D80" s="16" t="s">
        <v>103</v>
      </c>
      <c r="E80" s="5" t="s">
        <v>42</v>
      </c>
      <c r="F80" s="16" t="s">
        <v>104</v>
      </c>
      <c r="G80" s="17">
        <v>2</v>
      </c>
      <c r="H80" s="5" t="s">
        <v>41</v>
      </c>
      <c r="I80" s="5" t="s">
        <v>44</v>
      </c>
      <c r="J80" s="5" t="s">
        <v>45</v>
      </c>
      <c r="K80" s="5" t="s">
        <v>46</v>
      </c>
      <c r="L80" s="5" t="str">
        <f t="shared" si="17"/>
        <v>50.1, 0, 30.5</v>
      </c>
      <c r="M80" s="5" t="s">
        <v>47</v>
      </c>
      <c r="N80" s="5" t="s">
        <v>48</v>
      </c>
      <c r="O80" s="5" t="s">
        <v>49</v>
      </c>
      <c r="P80" s="18"/>
      <c r="Q80" s="5"/>
      <c r="R80" s="5"/>
      <c r="S80" s="5"/>
      <c r="T80" s="5"/>
    </row>
    <row r="81" ht="63.75" customHeight="1" spans="1:20">
      <c r="A81" s="5">
        <v>1404</v>
      </c>
      <c r="B81" s="5" t="s">
        <v>172</v>
      </c>
      <c r="C81" s="5" t="s">
        <v>41</v>
      </c>
      <c r="D81" s="5" t="s">
        <v>41</v>
      </c>
      <c r="E81" s="5" t="s">
        <v>42</v>
      </c>
      <c r="F81" s="5" t="s">
        <v>43</v>
      </c>
      <c r="G81" s="17">
        <v>2</v>
      </c>
      <c r="H81" s="5" t="s">
        <v>41</v>
      </c>
      <c r="I81" s="5" t="s">
        <v>44</v>
      </c>
      <c r="J81" s="5" t="s">
        <v>45</v>
      </c>
      <c r="K81" s="5" t="s">
        <v>46</v>
      </c>
      <c r="L81" s="5" t="str">
        <f t="shared" si="17"/>
        <v>50.1, 0, 30.5</v>
      </c>
      <c r="M81" s="5" t="str">
        <f t="shared" si="13"/>
        <v>42, 0, 16</v>
      </c>
      <c r="N81" s="5" t="str">
        <f t="shared" si="14"/>
        <v>46, 0, 31</v>
      </c>
      <c r="O81" s="5" t="s">
        <v>106</v>
      </c>
      <c r="P81" s="18">
        <v>1</v>
      </c>
      <c r="Q81" s="5" t="s">
        <v>46</v>
      </c>
      <c r="R81" s="5" t="s">
        <v>52</v>
      </c>
      <c r="S81" s="5" t="s">
        <v>51</v>
      </c>
      <c r="T81" s="5" t="s">
        <v>52</v>
      </c>
    </row>
    <row r="82" customHeight="1" spans="1:20">
      <c r="A82" s="5">
        <v>1402</v>
      </c>
      <c r="B82" s="5" t="s">
        <v>173</v>
      </c>
      <c r="C82" s="5" t="s">
        <v>41</v>
      </c>
      <c r="D82" s="5" t="s">
        <v>41</v>
      </c>
      <c r="E82" s="5" t="s">
        <v>42</v>
      </c>
      <c r="F82" s="5" t="s">
        <v>41</v>
      </c>
      <c r="G82" s="17">
        <v>2</v>
      </c>
      <c r="H82" s="5" t="s">
        <v>41</v>
      </c>
      <c r="I82" s="5" t="s">
        <v>44</v>
      </c>
      <c r="J82" s="5" t="s">
        <v>45</v>
      </c>
      <c r="K82" s="5" t="s">
        <v>46</v>
      </c>
      <c r="L82" s="5" t="str">
        <f t="shared" ref="L82:L91" si="20">VLOOKUP(G82,$P$4:$R$6,3,FALSE)</f>
        <v>50.1, 0, 30.5</v>
      </c>
      <c r="M82" s="5" t="str">
        <f t="shared" si="13"/>
        <v>42, 0, 16</v>
      </c>
      <c r="N82" s="5" t="str">
        <f t="shared" si="14"/>
        <v>46, 0, 31</v>
      </c>
      <c r="O82" s="5" t="s">
        <v>106</v>
      </c>
      <c r="P82" s="18">
        <v>2</v>
      </c>
      <c r="Q82" s="5" t="s">
        <v>174</v>
      </c>
      <c r="R82" s="5" t="s">
        <v>175</v>
      </c>
      <c r="S82" s="5" t="s">
        <v>47</v>
      </c>
      <c r="T82" s="5" t="s">
        <v>55</v>
      </c>
    </row>
    <row r="83" customHeight="1" spans="1:15">
      <c r="A83" s="5">
        <v>1403</v>
      </c>
      <c r="B83" s="5" t="s">
        <v>176</v>
      </c>
      <c r="C83" s="5" t="s">
        <v>57</v>
      </c>
      <c r="D83" s="5" t="s">
        <v>58</v>
      </c>
      <c r="E83" s="5" t="s">
        <v>42</v>
      </c>
      <c r="F83" s="5" t="s">
        <v>59</v>
      </c>
      <c r="G83" s="17">
        <v>2</v>
      </c>
      <c r="H83" s="5" t="s">
        <v>41</v>
      </c>
      <c r="I83" s="5" t="s">
        <v>44</v>
      </c>
      <c r="J83" s="5" t="s">
        <v>45</v>
      </c>
      <c r="K83" s="5" t="s">
        <v>46</v>
      </c>
      <c r="L83" s="5" t="str">
        <f t="shared" si="20"/>
        <v>50.1, 0, 30.5</v>
      </c>
      <c r="M83" s="5" t="str">
        <f t="shared" si="13"/>
        <v>42, 0, 16</v>
      </c>
      <c r="N83" s="5" t="str">
        <f t="shared" si="14"/>
        <v>46, 0, 31</v>
      </c>
      <c r="O83" s="5" t="s">
        <v>106</v>
      </c>
    </row>
    <row r="84" customHeight="1" spans="1:15">
      <c r="A84" s="5">
        <v>1401</v>
      </c>
      <c r="B84" s="5" t="s">
        <v>60</v>
      </c>
      <c r="C84" s="5" t="s">
        <v>41</v>
      </c>
      <c r="D84" s="5" t="s">
        <v>41</v>
      </c>
      <c r="E84" s="5" t="s">
        <v>42</v>
      </c>
      <c r="F84" s="5" t="s">
        <v>41</v>
      </c>
      <c r="G84" s="17">
        <v>1</v>
      </c>
      <c r="H84" s="5" t="s">
        <v>41</v>
      </c>
      <c r="I84" s="5" t="s">
        <v>44</v>
      </c>
      <c r="J84" s="5" t="s">
        <v>45</v>
      </c>
      <c r="K84" s="5" t="s">
        <v>61</v>
      </c>
      <c r="L84" s="5" t="str">
        <f t="shared" si="20"/>
        <v>50.1, 0, 40.5</v>
      </c>
      <c r="M84" s="5" t="str">
        <f t="shared" si="13"/>
        <v>41, 0, 18.5</v>
      </c>
      <c r="N84" s="5" t="str">
        <f t="shared" si="14"/>
        <v>50.5, 0, 41</v>
      </c>
      <c r="O84" s="5" t="s">
        <v>137</v>
      </c>
    </row>
    <row r="85" customHeight="1" spans="1:15">
      <c r="A85" s="5">
        <v>1405</v>
      </c>
      <c r="B85" s="5" t="s">
        <v>177</v>
      </c>
      <c r="C85" s="5" t="s">
        <v>63</v>
      </c>
      <c r="D85" s="5" t="s">
        <v>64</v>
      </c>
      <c r="E85" s="5" t="s">
        <v>42</v>
      </c>
      <c r="F85" s="2" t="s">
        <v>65</v>
      </c>
      <c r="G85" s="17">
        <v>1</v>
      </c>
      <c r="H85" s="5" t="s">
        <v>41</v>
      </c>
      <c r="I85" s="5" t="s">
        <v>44</v>
      </c>
      <c r="J85" s="5" t="s">
        <v>45</v>
      </c>
      <c r="K85" s="5" t="s">
        <v>61</v>
      </c>
      <c r="L85" s="5" t="str">
        <f t="shared" si="20"/>
        <v>50.1, 0, 40.5</v>
      </c>
      <c r="M85" s="5" t="str">
        <f t="shared" si="13"/>
        <v>41, 0, 18.5</v>
      </c>
      <c r="N85" s="5" t="str">
        <f t="shared" si="14"/>
        <v>50.5, 0, 41</v>
      </c>
      <c r="O85" s="5" t="s">
        <v>137</v>
      </c>
    </row>
    <row r="86" customHeight="1" spans="1:15">
      <c r="A86" s="5">
        <v>1406</v>
      </c>
      <c r="B86" s="5" t="s">
        <v>177</v>
      </c>
      <c r="C86" s="5" t="s">
        <v>66</v>
      </c>
      <c r="D86" s="5" t="s">
        <v>67</v>
      </c>
      <c r="E86" s="5" t="s">
        <v>42</v>
      </c>
      <c r="F86" s="2" t="s">
        <v>68</v>
      </c>
      <c r="G86" s="17">
        <v>1</v>
      </c>
      <c r="H86" s="5" t="s">
        <v>44</v>
      </c>
      <c r="I86" s="5" t="s">
        <v>44</v>
      </c>
      <c r="J86" s="5" t="s">
        <v>45</v>
      </c>
      <c r="K86" s="19" t="s">
        <v>61</v>
      </c>
      <c r="L86" s="5" t="str">
        <f t="shared" si="20"/>
        <v>50.1, 0, 40.5</v>
      </c>
      <c r="M86" s="5" t="str">
        <f t="shared" si="13"/>
        <v>41, 0, 18.5</v>
      </c>
      <c r="N86" s="5" t="str">
        <f t="shared" si="14"/>
        <v>50.5, 0, 41</v>
      </c>
      <c r="O86" s="5" t="s">
        <v>137</v>
      </c>
    </row>
    <row r="87" customHeight="1" spans="1:15">
      <c r="A87" s="5">
        <v>1407</v>
      </c>
      <c r="B87" s="5" t="s">
        <v>177</v>
      </c>
      <c r="C87" s="5" t="s">
        <v>69</v>
      </c>
      <c r="D87" s="5" t="s">
        <v>70</v>
      </c>
      <c r="E87" s="5" t="s">
        <v>42</v>
      </c>
      <c r="F87" s="5" t="s">
        <v>71</v>
      </c>
      <c r="G87" s="17">
        <v>1</v>
      </c>
      <c r="H87" s="5" t="s">
        <v>44</v>
      </c>
      <c r="I87" s="5" t="s">
        <v>44</v>
      </c>
      <c r="J87" s="5" t="s">
        <v>45</v>
      </c>
      <c r="K87" s="19" t="s">
        <v>61</v>
      </c>
      <c r="L87" s="5" t="str">
        <f t="shared" si="20"/>
        <v>50.1, 0, 40.5</v>
      </c>
      <c r="M87" s="5" t="str">
        <f t="shared" si="13"/>
        <v>41, 0, 18.5</v>
      </c>
      <c r="N87" s="5" t="str">
        <f t="shared" si="14"/>
        <v>50.5, 0, 41</v>
      </c>
      <c r="O87" s="5" t="s">
        <v>137</v>
      </c>
    </row>
    <row r="88" customHeight="1" spans="1:15">
      <c r="A88" s="5">
        <v>1408</v>
      </c>
      <c r="B88" s="5" t="s">
        <v>60</v>
      </c>
      <c r="C88" s="5" t="s">
        <v>72</v>
      </c>
      <c r="D88" s="2" t="s">
        <v>73</v>
      </c>
      <c r="E88" s="5" t="s">
        <v>42</v>
      </c>
      <c r="F88" s="5" t="s">
        <v>74</v>
      </c>
      <c r="G88" s="17">
        <v>1</v>
      </c>
      <c r="H88" s="5" t="s">
        <v>44</v>
      </c>
      <c r="I88" s="5" t="s">
        <v>44</v>
      </c>
      <c r="J88" s="5" t="s">
        <v>45</v>
      </c>
      <c r="K88" s="5" t="s">
        <v>61</v>
      </c>
      <c r="L88" s="5" t="str">
        <f t="shared" si="20"/>
        <v>50.1, 0, 40.5</v>
      </c>
      <c r="M88" s="5" t="str">
        <f t="shared" si="13"/>
        <v>41, 0, 18.5</v>
      </c>
      <c r="N88" s="5" t="str">
        <f t="shared" si="14"/>
        <v>50.5, 0, 41</v>
      </c>
      <c r="O88" s="5" t="s">
        <v>137</v>
      </c>
    </row>
    <row r="89" customHeight="1" spans="1:15">
      <c r="A89" s="5">
        <v>1409</v>
      </c>
      <c r="B89" s="5" t="s">
        <v>178</v>
      </c>
      <c r="C89" s="5" t="s">
        <v>41</v>
      </c>
      <c r="D89" s="5" t="s">
        <v>41</v>
      </c>
      <c r="E89" s="5" t="s">
        <v>42</v>
      </c>
      <c r="F89" s="5" t="s">
        <v>41</v>
      </c>
      <c r="G89" s="17">
        <v>2</v>
      </c>
      <c r="H89" s="5" t="s">
        <v>41</v>
      </c>
      <c r="I89" s="5" t="s">
        <v>44</v>
      </c>
      <c r="J89" s="5" t="s">
        <v>45</v>
      </c>
      <c r="K89" s="5" t="s">
        <v>46</v>
      </c>
      <c r="L89" s="5" t="str">
        <f t="shared" si="20"/>
        <v>50.1, 0, 30.5</v>
      </c>
      <c r="M89" s="5" t="str">
        <f t="shared" si="13"/>
        <v>42, 0, 16</v>
      </c>
      <c r="N89" s="5" t="str">
        <f t="shared" si="14"/>
        <v>46, 0, 31</v>
      </c>
      <c r="O89" s="5" t="s">
        <v>106</v>
      </c>
    </row>
    <row r="90" customHeight="1" spans="1:15">
      <c r="A90" s="5">
        <v>1410</v>
      </c>
      <c r="B90" s="5" t="s">
        <v>75</v>
      </c>
      <c r="C90" s="5" t="s">
        <v>76</v>
      </c>
      <c r="D90" s="5" t="s">
        <v>77</v>
      </c>
      <c r="E90" s="5" t="s">
        <v>42</v>
      </c>
      <c r="F90" s="5" t="s">
        <v>78</v>
      </c>
      <c r="G90" s="17">
        <v>2</v>
      </c>
      <c r="H90" s="5" t="s">
        <v>41</v>
      </c>
      <c r="I90" s="5" t="s">
        <v>44</v>
      </c>
      <c r="J90" s="5" t="s">
        <v>45</v>
      </c>
      <c r="K90" s="5" t="s">
        <v>46</v>
      </c>
      <c r="L90" s="5" t="str">
        <f t="shared" si="20"/>
        <v>50.1, 0, 30.5</v>
      </c>
      <c r="M90" s="5" t="str">
        <f t="shared" si="13"/>
        <v>42, 0, 16</v>
      </c>
      <c r="N90" s="5" t="str">
        <f t="shared" si="14"/>
        <v>46, 0, 31</v>
      </c>
      <c r="O90" s="5" t="s">
        <v>106</v>
      </c>
    </row>
    <row r="91" ht="63.75" customHeight="1" spans="1:20">
      <c r="A91" s="5">
        <v>1411</v>
      </c>
      <c r="B91" s="5" t="s">
        <v>75</v>
      </c>
      <c r="C91" s="5" t="s">
        <v>79</v>
      </c>
      <c r="D91" s="5" t="s">
        <v>41</v>
      </c>
      <c r="E91" s="5" t="s">
        <v>42</v>
      </c>
      <c r="F91" s="16" t="s">
        <v>122</v>
      </c>
      <c r="G91" s="17">
        <v>2</v>
      </c>
      <c r="H91" s="5" t="s">
        <v>41</v>
      </c>
      <c r="I91" s="5" t="s">
        <v>44</v>
      </c>
      <c r="J91" s="5" t="s">
        <v>45</v>
      </c>
      <c r="K91" s="5" t="s">
        <v>46</v>
      </c>
      <c r="L91" s="5" t="str">
        <f t="shared" si="20"/>
        <v>50.1, 0, 30.5</v>
      </c>
      <c r="M91" s="5" t="str">
        <f t="shared" si="13"/>
        <v>42, 0, 16</v>
      </c>
      <c r="N91" s="5" t="str">
        <f t="shared" si="14"/>
        <v>46, 0, 31</v>
      </c>
      <c r="O91" s="5" t="s">
        <v>49</v>
      </c>
      <c r="P91" s="18"/>
      <c r="Q91" s="5"/>
      <c r="R91" s="5"/>
      <c r="S91" s="5"/>
      <c r="T91" s="5"/>
    </row>
    <row r="92" customHeight="1" spans="1:8">
      <c r="A92" s="5"/>
      <c r="B92" s="5"/>
      <c r="C92" s="5"/>
      <c r="D92" s="5"/>
      <c r="E92" s="5"/>
      <c r="F92" s="5"/>
      <c r="G92" s="17"/>
      <c r="H92" s="5"/>
    </row>
    <row r="93" customHeight="1" spans="1:8">
      <c r="A93" s="5"/>
      <c r="B93" s="5"/>
      <c r="C93" s="5"/>
      <c r="D93" s="5"/>
      <c r="E93" s="5"/>
      <c r="F93" s="5"/>
      <c r="G93" s="17"/>
      <c r="H93" s="5"/>
    </row>
    <row r="94" customHeight="1" spans="1:8">
      <c r="A94" s="5"/>
      <c r="B94" s="5"/>
      <c r="C94" s="5"/>
      <c r="D94" s="5"/>
      <c r="E94" s="5"/>
      <c r="F94" s="5"/>
      <c r="G94" s="17"/>
      <c r="H94" s="5"/>
    </row>
    <row r="95" customHeight="1" spans="1:8">
      <c r="A95" s="5"/>
      <c r="B95" s="5"/>
      <c r="C95" s="5"/>
      <c r="D95" s="5"/>
      <c r="E95" s="5"/>
      <c r="F95" s="5"/>
      <c r="G95" s="17"/>
      <c r="H95" s="5"/>
    </row>
    <row r="96" customHeight="1" spans="1:8">
      <c r="A96" s="5"/>
      <c r="B96" s="5"/>
      <c r="C96" s="5"/>
      <c r="D96" s="5"/>
      <c r="E96" s="5"/>
      <c r="F96" s="5"/>
      <c r="G96" s="17"/>
      <c r="H96" s="5"/>
    </row>
    <row r="97" customHeight="1" spans="1:8">
      <c r="A97" s="5"/>
      <c r="B97" s="5"/>
      <c r="C97" s="5"/>
      <c r="D97" s="5"/>
      <c r="E97" s="5"/>
      <c r="F97" s="5"/>
      <c r="G97" s="17"/>
      <c r="H97" s="5"/>
    </row>
    <row r="98" customHeight="1" spans="1:8">
      <c r="A98" s="5"/>
      <c r="B98" s="5"/>
      <c r="C98" s="5"/>
      <c r="D98" s="5"/>
      <c r="E98" s="5"/>
      <c r="F98" s="5"/>
      <c r="G98" s="17"/>
      <c r="H98" s="5"/>
    </row>
    <row r="99" customHeight="1" spans="1:8">
      <c r="A99" s="5"/>
      <c r="B99" s="5"/>
      <c r="C99" s="5"/>
      <c r="D99" s="5"/>
      <c r="E99" s="5"/>
      <c r="F99" s="5"/>
      <c r="G99" s="17"/>
      <c r="H99" s="5"/>
    </row>
    <row r="100" customHeight="1" spans="1:8">
      <c r="A100" s="5"/>
      <c r="B100" s="5"/>
      <c r="C100" s="5"/>
      <c r="D100" s="5"/>
      <c r="E100" s="5"/>
      <c r="F100" s="5"/>
      <c r="G100" s="17"/>
      <c r="H100" s="5"/>
    </row>
    <row r="101" customHeight="1" spans="1:8">
      <c r="A101" s="5"/>
      <c r="B101" s="5"/>
      <c r="C101" s="5"/>
      <c r="D101" s="5"/>
      <c r="E101" s="5"/>
      <c r="F101" s="5"/>
      <c r="G101" s="17"/>
      <c r="H101" s="5"/>
    </row>
    <row r="102" customHeight="1" spans="1:8">
      <c r="A102" s="5"/>
      <c r="B102" s="5"/>
      <c r="C102" s="5"/>
      <c r="D102" s="5"/>
      <c r="E102" s="5"/>
      <c r="F102" s="5"/>
      <c r="G102" s="17"/>
      <c r="H102" s="5"/>
    </row>
    <row r="103" customHeight="1" spans="1:8">
      <c r="A103" s="5"/>
      <c r="B103" s="5"/>
      <c r="C103" s="5"/>
      <c r="D103" s="5"/>
      <c r="E103" s="5"/>
      <c r="F103" s="5"/>
      <c r="G103" s="17"/>
      <c r="H103" s="5"/>
    </row>
    <row r="104" customHeight="1" spans="1:8">
      <c r="A104" s="5"/>
      <c r="B104" s="5"/>
      <c r="C104" s="5"/>
      <c r="D104" s="5"/>
      <c r="E104" s="5"/>
      <c r="F104" s="5"/>
      <c r="G104" s="17"/>
      <c r="H104" s="5"/>
    </row>
    <row r="105" customHeight="1" spans="1:8">
      <c r="A105" s="5"/>
      <c r="B105" s="5"/>
      <c r="C105" s="5"/>
      <c r="D105" s="5"/>
      <c r="E105" s="5"/>
      <c r="F105" s="5"/>
      <c r="G105" s="17"/>
      <c r="H105" s="5"/>
    </row>
    <row r="106" customHeight="1" spans="1:8">
      <c r="A106" s="5"/>
      <c r="B106" s="5"/>
      <c r="C106" s="5"/>
      <c r="D106" s="5"/>
      <c r="E106" s="5"/>
      <c r="F106" s="5"/>
      <c r="G106" s="17"/>
      <c r="H106" s="5"/>
    </row>
    <row r="107" customHeight="1" spans="1:8">
      <c r="A107" s="5"/>
      <c r="B107" s="5"/>
      <c r="C107" s="5"/>
      <c r="D107" s="5"/>
      <c r="E107" s="5"/>
      <c r="F107" s="5"/>
      <c r="G107" s="17"/>
      <c r="H107" s="5"/>
    </row>
    <row r="108" customHeight="1" spans="1:8">
      <c r="A108" s="5"/>
      <c r="B108" s="5"/>
      <c r="C108" s="5"/>
      <c r="D108" s="5"/>
      <c r="E108" s="5"/>
      <c r="F108" s="5"/>
      <c r="G108" s="17"/>
      <c r="H108" s="5"/>
    </row>
    <row r="109" customHeight="1" spans="1:8">
      <c r="A109" s="5"/>
      <c r="B109" s="5"/>
      <c r="C109" s="5"/>
      <c r="D109" s="5"/>
      <c r="E109" s="5"/>
      <c r="F109" s="5"/>
      <c r="G109" s="17"/>
      <c r="H109" s="5"/>
    </row>
    <row r="110" customHeight="1" spans="1:8">
      <c r="A110" s="5"/>
      <c r="B110" s="5"/>
      <c r="C110" s="5"/>
      <c r="D110" s="5"/>
      <c r="E110" s="5"/>
      <c r="F110" s="5"/>
      <c r="G110" s="17"/>
      <c r="H110" s="5"/>
    </row>
    <row r="111" customHeight="1" spans="1:8">
      <c r="A111" s="5"/>
      <c r="B111" s="5"/>
      <c r="C111" s="5"/>
      <c r="D111" s="5"/>
      <c r="E111" s="5"/>
      <c r="F111" s="5"/>
      <c r="G111" s="17"/>
      <c r="H111" s="5"/>
    </row>
    <row r="112" customHeight="1" spans="1:8">
      <c r="A112" s="5"/>
      <c r="B112" s="5"/>
      <c r="C112" s="5"/>
      <c r="D112" s="5"/>
      <c r="E112" s="5"/>
      <c r="F112" s="5"/>
      <c r="G112" s="17"/>
      <c r="H112" s="5"/>
    </row>
    <row r="113" customHeight="1" spans="1:8">
      <c r="A113" s="5"/>
      <c r="B113" s="5"/>
      <c r="C113" s="5"/>
      <c r="D113" s="5"/>
      <c r="E113" s="5"/>
      <c r="F113" s="5"/>
      <c r="G113" s="17"/>
      <c r="H113" s="5"/>
    </row>
    <row r="114" customHeight="1" spans="1:8">
      <c r="A114" s="5"/>
      <c r="B114" s="5"/>
      <c r="C114" s="5"/>
      <c r="D114" s="5"/>
      <c r="E114" s="5"/>
      <c r="F114" s="5"/>
      <c r="G114" s="17"/>
      <c r="H114" s="5"/>
    </row>
    <row r="115" customHeight="1" spans="1:8">
      <c r="A115" s="5"/>
      <c r="B115" s="5"/>
      <c r="C115" s="5"/>
      <c r="D115" s="5"/>
      <c r="E115" s="5"/>
      <c r="F115" s="5"/>
      <c r="G115" s="17"/>
      <c r="H115" s="5"/>
    </row>
    <row r="116" customHeight="1" spans="1:8">
      <c r="A116" s="5"/>
      <c r="B116" s="5"/>
      <c r="C116" s="5"/>
      <c r="D116" s="5"/>
      <c r="E116" s="5"/>
      <c r="F116" s="5"/>
      <c r="G116" s="17"/>
      <c r="H116" s="5"/>
    </row>
    <row r="117" customHeight="1" spans="1:8">
      <c r="A117" s="5"/>
      <c r="B117" s="5"/>
      <c r="C117" s="5"/>
      <c r="D117" s="5"/>
      <c r="E117" s="5"/>
      <c r="F117" s="5"/>
      <c r="G117" s="17"/>
      <c r="H117" s="5"/>
    </row>
    <row r="118" customHeight="1" spans="1:8">
      <c r="A118" s="5"/>
      <c r="B118" s="5"/>
      <c r="C118" s="5"/>
      <c r="D118" s="5"/>
      <c r="E118" s="5"/>
      <c r="F118" s="5"/>
      <c r="G118" s="17"/>
      <c r="H118" s="5"/>
    </row>
    <row r="119" customHeight="1" spans="1:8">
      <c r="A119" s="5"/>
      <c r="B119" s="5"/>
      <c r="C119" s="5"/>
      <c r="D119" s="5"/>
      <c r="E119" s="5"/>
      <c r="F119" s="5"/>
      <c r="G119" s="17"/>
      <c r="H119" s="5"/>
    </row>
    <row r="120" customHeight="1" spans="1:8">
      <c r="A120" s="5"/>
      <c r="B120" s="5"/>
      <c r="C120" s="5"/>
      <c r="D120" s="5"/>
      <c r="E120" s="5"/>
      <c r="F120" s="5"/>
      <c r="G120" s="17"/>
      <c r="H120" s="5"/>
    </row>
    <row r="121" customHeight="1" spans="1:8">
      <c r="A121" s="5"/>
      <c r="B121" s="5"/>
      <c r="C121" s="5"/>
      <c r="D121" s="5"/>
      <c r="E121" s="5"/>
      <c r="F121" s="5"/>
      <c r="G121" s="17"/>
      <c r="H121" s="5"/>
    </row>
    <row r="122" customHeight="1" spans="1:8">
      <c r="A122" s="5"/>
      <c r="B122" s="5"/>
      <c r="C122" s="5"/>
      <c r="D122" s="5"/>
      <c r="E122" s="5"/>
      <c r="F122" s="5"/>
      <c r="G122" s="17"/>
      <c r="H122" s="5"/>
    </row>
    <row r="123" customHeight="1" spans="1:8">
      <c r="A123" s="5"/>
      <c r="B123" s="5"/>
      <c r="C123" s="5"/>
      <c r="D123" s="5"/>
      <c r="E123" s="5"/>
      <c r="F123" s="5"/>
      <c r="G123" s="17"/>
      <c r="H123" s="5"/>
    </row>
    <row r="124" customHeight="1" spans="1:8">
      <c r="A124" s="5"/>
      <c r="B124" s="5"/>
      <c r="C124" s="5"/>
      <c r="D124" s="5"/>
      <c r="E124" s="5"/>
      <c r="F124" s="5"/>
      <c r="G124" s="17"/>
      <c r="H124" s="5"/>
    </row>
    <row r="125" customHeight="1" spans="1:8">
      <c r="A125" s="5"/>
      <c r="B125" s="5"/>
      <c r="C125" s="5"/>
      <c r="D125" s="5"/>
      <c r="E125" s="5"/>
      <c r="F125" s="5"/>
      <c r="G125" s="17"/>
      <c r="H125" s="5"/>
    </row>
    <row r="126" customHeight="1" spans="1:8">
      <c r="A126" s="5"/>
      <c r="B126" s="5"/>
      <c r="C126" s="5"/>
      <c r="D126" s="5"/>
      <c r="E126" s="5"/>
      <c r="F126" s="5"/>
      <c r="G126" s="17"/>
      <c r="H126" s="5"/>
    </row>
    <row r="127" customHeight="1" spans="1:8">
      <c r="A127" s="5"/>
      <c r="B127" s="5"/>
      <c r="C127" s="5"/>
      <c r="D127" s="5"/>
      <c r="E127" s="5"/>
      <c r="F127" s="5"/>
      <c r="G127" s="17"/>
      <c r="H127" s="5"/>
    </row>
    <row r="128" customHeight="1" spans="1:8">
      <c r="A128" s="5"/>
      <c r="B128" s="5"/>
      <c r="C128" s="5"/>
      <c r="D128" s="5"/>
      <c r="E128" s="5"/>
      <c r="F128" s="5"/>
      <c r="G128" s="17"/>
      <c r="H128" s="5"/>
    </row>
    <row r="129" customHeight="1" spans="1:8">
      <c r="A129" s="5"/>
      <c r="B129" s="5"/>
      <c r="C129" s="5"/>
      <c r="D129" s="5"/>
      <c r="E129" s="5"/>
      <c r="F129" s="5"/>
      <c r="G129" s="17"/>
      <c r="H129" s="5"/>
    </row>
    <row r="130" customHeight="1" spans="1:8">
      <c r="A130" s="5"/>
      <c r="B130" s="5"/>
      <c r="C130" s="5"/>
      <c r="D130" s="5"/>
      <c r="E130" s="5"/>
      <c r="F130" s="5"/>
      <c r="G130" s="17"/>
      <c r="H130" s="5"/>
    </row>
    <row r="131" customHeight="1" spans="1:8">
      <c r="A131" s="5"/>
      <c r="B131" s="5"/>
      <c r="C131" s="5"/>
      <c r="D131" s="5"/>
      <c r="E131" s="5"/>
      <c r="F131" s="5"/>
      <c r="G131" s="17"/>
      <c r="H131" s="5"/>
    </row>
    <row r="132" customHeight="1" spans="1:8">
      <c r="A132" s="5"/>
      <c r="B132" s="5"/>
      <c r="C132" s="5"/>
      <c r="D132" s="5"/>
      <c r="E132" s="5"/>
      <c r="F132" s="5"/>
      <c r="G132" s="17"/>
      <c r="H132" s="5"/>
    </row>
    <row r="133" customHeight="1" spans="1:8">
      <c r="A133" s="5"/>
      <c r="B133" s="5"/>
      <c r="C133" s="5"/>
      <c r="D133" s="5"/>
      <c r="E133" s="5"/>
      <c r="F133" s="5"/>
      <c r="G133" s="17"/>
      <c r="H133" s="5"/>
    </row>
    <row r="134" customHeight="1" spans="1:8">
      <c r="A134" s="5"/>
      <c r="B134" s="5"/>
      <c r="C134" s="5"/>
      <c r="D134" s="5"/>
      <c r="E134" s="5"/>
      <c r="F134" s="5"/>
      <c r="G134" s="17"/>
      <c r="H134" s="5"/>
    </row>
    <row r="135" customHeight="1" spans="1:8">
      <c r="A135" s="5"/>
      <c r="B135" s="5"/>
      <c r="C135" s="5"/>
      <c r="D135" s="5"/>
      <c r="E135" s="5"/>
      <c r="F135" s="5"/>
      <c r="G135" s="17"/>
      <c r="H135" s="5"/>
    </row>
    <row r="136" customHeight="1" spans="1:8">
      <c r="A136" s="5"/>
      <c r="B136" s="5"/>
      <c r="C136" s="5"/>
      <c r="D136" s="5"/>
      <c r="E136" s="5"/>
      <c r="F136" s="5"/>
      <c r="G136" s="17"/>
      <c r="H136" s="5"/>
    </row>
    <row r="137" customHeight="1" spans="1:8">
      <c r="A137" s="5"/>
      <c r="B137" s="5"/>
      <c r="C137" s="5"/>
      <c r="D137" s="5"/>
      <c r="E137" s="5"/>
      <c r="F137" s="5"/>
      <c r="G137" s="17"/>
      <c r="H137" s="5"/>
    </row>
    <row r="138" customHeight="1" spans="1:8">
      <c r="A138" s="5"/>
      <c r="B138" s="5"/>
      <c r="C138" s="5"/>
      <c r="D138" s="5"/>
      <c r="E138" s="5"/>
      <c r="F138" s="5"/>
      <c r="G138" s="17"/>
      <c r="H138" s="5"/>
    </row>
    <row r="139" customHeight="1" spans="1:8">
      <c r="A139" s="5"/>
      <c r="B139" s="5"/>
      <c r="C139" s="5"/>
      <c r="D139" s="5"/>
      <c r="E139" s="5"/>
      <c r="F139" s="5"/>
      <c r="G139" s="17"/>
      <c r="H139" s="5"/>
    </row>
    <row r="140" customHeight="1" spans="1:8">
      <c r="A140" s="5"/>
      <c r="B140" s="5"/>
      <c r="C140" s="5"/>
      <c r="D140" s="5"/>
      <c r="E140" s="5"/>
      <c r="F140" s="5"/>
      <c r="G140" s="17"/>
      <c r="H140" s="5"/>
    </row>
    <row r="141" customHeight="1" spans="1:8">
      <c r="A141" s="5"/>
      <c r="B141" s="5"/>
      <c r="C141" s="5"/>
      <c r="D141" s="5"/>
      <c r="E141" s="5"/>
      <c r="F141" s="5"/>
      <c r="G141" s="17"/>
      <c r="H141" s="5"/>
    </row>
    <row r="142" customHeight="1" spans="1:8">
      <c r="A142" s="5"/>
      <c r="B142" s="5"/>
      <c r="C142" s="5"/>
      <c r="D142" s="5"/>
      <c r="E142" s="5"/>
      <c r="F142" s="5"/>
      <c r="G142" s="17"/>
      <c r="H142" s="5"/>
    </row>
    <row r="143" customHeight="1" spans="1:8">
      <c r="A143" s="5"/>
      <c r="B143" s="5"/>
      <c r="C143" s="5"/>
      <c r="D143" s="5"/>
      <c r="E143" s="5"/>
      <c r="F143" s="5"/>
      <c r="G143" s="17"/>
      <c r="H143" s="5"/>
    </row>
    <row r="144" customHeight="1" spans="1:8">
      <c r="A144" s="5"/>
      <c r="B144" s="5"/>
      <c r="C144" s="5"/>
      <c r="D144" s="5"/>
      <c r="E144" s="5"/>
      <c r="F144" s="5"/>
      <c r="G144" s="17"/>
      <c r="H144" s="5"/>
    </row>
    <row r="145" customHeight="1" spans="1:8">
      <c r="A145" s="5"/>
      <c r="B145" s="5"/>
      <c r="C145" s="5"/>
      <c r="D145" s="5"/>
      <c r="E145" s="5"/>
      <c r="F145" s="5"/>
      <c r="G145" s="17"/>
      <c r="H145" s="5"/>
    </row>
    <row r="146" customHeight="1" spans="1:8">
      <c r="A146" s="5"/>
      <c r="B146" s="5"/>
      <c r="C146" s="5"/>
      <c r="D146" s="5"/>
      <c r="E146" s="5"/>
      <c r="F146" s="5"/>
      <c r="G146" s="17"/>
      <c r="H146" s="5"/>
    </row>
    <row r="147" customHeight="1" spans="1:8">
      <c r="A147" s="5"/>
      <c r="B147" s="5"/>
      <c r="C147" s="5"/>
      <c r="D147" s="5"/>
      <c r="E147" s="5"/>
      <c r="F147" s="5"/>
      <c r="G147" s="17"/>
      <c r="H147" s="5"/>
    </row>
    <row r="148" customHeight="1" spans="1:8">
      <c r="A148" s="5"/>
      <c r="B148" s="5"/>
      <c r="C148" s="5"/>
      <c r="D148" s="5"/>
      <c r="E148" s="5"/>
      <c r="F148" s="5"/>
      <c r="G148" s="17"/>
      <c r="H148" s="5"/>
    </row>
    <row r="149" customHeight="1" spans="1:8">
      <c r="A149" s="5"/>
      <c r="B149" s="5"/>
      <c r="C149" s="5"/>
      <c r="D149" s="5"/>
      <c r="E149" s="5"/>
      <c r="F149" s="5"/>
      <c r="G149" s="17"/>
      <c r="H149" s="5"/>
    </row>
    <row r="150" customHeight="1" spans="1:8">
      <c r="A150" s="5"/>
      <c r="B150" s="5"/>
      <c r="C150" s="5"/>
      <c r="D150" s="5"/>
      <c r="E150" s="5"/>
      <c r="F150" s="5"/>
      <c r="G150" s="17"/>
      <c r="H150" s="5"/>
    </row>
    <row r="151" customHeight="1" spans="1:8">
      <c r="A151" s="5"/>
      <c r="B151" s="5"/>
      <c r="C151" s="5"/>
      <c r="D151" s="5"/>
      <c r="E151" s="5"/>
      <c r="F151" s="5"/>
      <c r="G151" s="17"/>
      <c r="H151" s="5"/>
    </row>
    <row r="152" customHeight="1" spans="1:8">
      <c r="A152" s="5"/>
      <c r="B152" s="5"/>
      <c r="C152" s="5"/>
      <c r="D152" s="5"/>
      <c r="E152" s="5"/>
      <c r="F152" s="5"/>
      <c r="G152" s="17"/>
      <c r="H152" s="5"/>
    </row>
    <row r="153" customHeight="1" spans="1:8">
      <c r="A153" s="5"/>
      <c r="B153" s="5"/>
      <c r="C153" s="5"/>
      <c r="D153" s="5"/>
      <c r="E153" s="5"/>
      <c r="F153" s="5"/>
      <c r="G153" s="17"/>
      <c r="H153" s="5"/>
    </row>
    <row r="154" customHeight="1" spans="1:8">
      <c r="A154" s="5"/>
      <c r="B154" s="5"/>
      <c r="C154" s="5"/>
      <c r="D154" s="5"/>
      <c r="E154" s="5"/>
      <c r="F154" s="5"/>
      <c r="G154" s="17"/>
      <c r="H154" s="5"/>
    </row>
    <row r="155" customHeight="1" spans="1:8">
      <c r="A155" s="5"/>
      <c r="B155" s="5"/>
      <c r="C155" s="5"/>
      <c r="D155" s="5"/>
      <c r="E155" s="5"/>
      <c r="F155" s="5"/>
      <c r="G155" s="17"/>
      <c r="H155" s="5"/>
    </row>
    <row r="156" customHeight="1" spans="1:8">
      <c r="A156" s="5"/>
      <c r="B156" s="5"/>
      <c r="C156" s="5"/>
      <c r="D156" s="5"/>
      <c r="E156" s="5"/>
      <c r="F156" s="5"/>
      <c r="G156" s="17"/>
      <c r="H156" s="5"/>
    </row>
    <row r="157" customHeight="1" spans="1:8">
      <c r="A157" s="5"/>
      <c r="B157" s="5"/>
      <c r="C157" s="5"/>
      <c r="D157" s="5"/>
      <c r="E157" s="5"/>
      <c r="F157" s="5"/>
      <c r="G157" s="17"/>
      <c r="H157" s="5"/>
    </row>
    <row r="158" customHeight="1" spans="1:8">
      <c r="A158" s="5"/>
      <c r="B158" s="5"/>
      <c r="C158" s="5"/>
      <c r="D158" s="5"/>
      <c r="E158" s="5"/>
      <c r="F158" s="5"/>
      <c r="G158" s="17"/>
      <c r="H158" s="5"/>
    </row>
    <row r="159" customHeight="1" spans="1:8">
      <c r="A159" s="5"/>
      <c r="B159" s="5"/>
      <c r="C159" s="5"/>
      <c r="D159" s="5"/>
      <c r="E159" s="5"/>
      <c r="F159" s="5"/>
      <c r="G159" s="17"/>
      <c r="H159" s="5"/>
    </row>
    <row r="160" customHeight="1" spans="1:8">
      <c r="A160" s="5"/>
      <c r="B160" s="5"/>
      <c r="C160" s="5"/>
      <c r="D160" s="5"/>
      <c r="E160" s="5"/>
      <c r="F160" s="5"/>
      <c r="G160" s="17"/>
      <c r="H160" s="5"/>
    </row>
    <row r="161" customHeight="1" spans="1:8">
      <c r="A161" s="5"/>
      <c r="B161" s="5"/>
      <c r="C161" s="5"/>
      <c r="D161" s="5"/>
      <c r="E161" s="5"/>
      <c r="F161" s="5"/>
      <c r="G161" s="17"/>
      <c r="H161" s="5"/>
    </row>
    <row r="162" customHeight="1" spans="1:8">
      <c r="A162" s="5"/>
      <c r="B162" s="5"/>
      <c r="C162" s="5"/>
      <c r="D162" s="5"/>
      <c r="E162" s="5"/>
      <c r="F162" s="5"/>
      <c r="G162" s="17"/>
      <c r="H162" s="5"/>
    </row>
    <row r="163" customHeight="1" spans="1:8">
      <c r="A163" s="5"/>
      <c r="B163" s="5"/>
      <c r="C163" s="5"/>
      <c r="D163" s="5"/>
      <c r="E163" s="5"/>
      <c r="F163" s="5"/>
      <c r="G163" s="17"/>
      <c r="H163" s="5"/>
    </row>
    <row r="164" customHeight="1" spans="1:8">
      <c r="A164" s="5"/>
      <c r="B164" s="5"/>
      <c r="C164" s="5"/>
      <c r="D164" s="5"/>
      <c r="E164" s="5"/>
      <c r="F164" s="5"/>
      <c r="G164" s="17"/>
      <c r="H164" s="5"/>
    </row>
    <row r="165" customHeight="1" spans="1:8">
      <c r="A165" s="5"/>
      <c r="B165" s="5"/>
      <c r="C165" s="5"/>
      <c r="D165" s="5"/>
      <c r="E165" s="5"/>
      <c r="F165" s="5"/>
      <c r="G165" s="17"/>
      <c r="H165" s="5"/>
    </row>
    <row r="166" customHeight="1" spans="1:8">
      <c r="A166" s="5"/>
      <c r="B166" s="5"/>
      <c r="C166" s="5"/>
      <c r="D166" s="5"/>
      <c r="E166" s="5"/>
      <c r="F166" s="5"/>
      <c r="G166" s="17"/>
      <c r="H166" s="5"/>
    </row>
    <row r="167" customHeight="1" spans="1:8">
      <c r="A167" s="5"/>
      <c r="B167" s="5"/>
      <c r="C167" s="5"/>
      <c r="D167" s="5"/>
      <c r="E167" s="5"/>
      <c r="F167" s="5"/>
      <c r="G167" s="17"/>
      <c r="H167" s="5"/>
    </row>
    <row r="168" customHeight="1" spans="1:8">
      <c r="A168" s="5"/>
      <c r="B168" s="5"/>
      <c r="C168" s="5"/>
      <c r="D168" s="5"/>
      <c r="E168" s="5"/>
      <c r="F168" s="5"/>
      <c r="G168" s="17"/>
      <c r="H168" s="5"/>
    </row>
    <row r="169" customHeight="1" spans="1:8">
      <c r="A169" s="5"/>
      <c r="B169" s="5"/>
      <c r="C169" s="5"/>
      <c r="D169" s="5"/>
      <c r="E169" s="5"/>
      <c r="F169" s="5"/>
      <c r="G169" s="17"/>
      <c r="H169" s="5"/>
    </row>
    <row r="170" customHeight="1" spans="1:8">
      <c r="A170" s="5"/>
      <c r="B170" s="5"/>
      <c r="C170" s="5"/>
      <c r="D170" s="5"/>
      <c r="E170" s="5"/>
      <c r="F170" s="5"/>
      <c r="G170" s="17"/>
      <c r="H170" s="5"/>
    </row>
    <row r="171" customHeight="1" spans="1:8">
      <c r="A171" s="5"/>
      <c r="B171" s="5"/>
      <c r="C171" s="5"/>
      <c r="D171" s="5"/>
      <c r="E171" s="5"/>
      <c r="F171" s="5"/>
      <c r="G171" s="17"/>
      <c r="H171" s="5"/>
    </row>
    <row r="172" customHeight="1" spans="1:8">
      <c r="A172" s="5"/>
      <c r="B172" s="5"/>
      <c r="C172" s="5"/>
      <c r="D172" s="5"/>
      <c r="E172" s="5"/>
      <c r="F172" s="5"/>
      <c r="G172" s="17"/>
      <c r="H172" s="5"/>
    </row>
    <row r="173" customHeight="1" spans="1:8">
      <c r="A173" s="5"/>
      <c r="B173" s="5"/>
      <c r="C173" s="5"/>
      <c r="D173" s="5"/>
      <c r="E173" s="5"/>
      <c r="F173" s="5"/>
      <c r="G173" s="17"/>
      <c r="H173" s="5"/>
    </row>
    <row r="174" customHeight="1" spans="1:8">
      <c r="A174" s="5"/>
      <c r="B174" s="5"/>
      <c r="C174" s="5"/>
      <c r="D174" s="5"/>
      <c r="E174" s="5"/>
      <c r="F174" s="5"/>
      <c r="G174" s="17"/>
      <c r="H174" s="5"/>
    </row>
    <row r="175" customHeight="1" spans="1:8">
      <c r="A175" s="5"/>
      <c r="B175" s="5"/>
      <c r="C175" s="5"/>
      <c r="D175" s="5"/>
      <c r="E175" s="5"/>
      <c r="F175" s="5"/>
      <c r="G175" s="17"/>
      <c r="H175" s="5"/>
    </row>
    <row r="176" customHeight="1" spans="1:8">
      <c r="A176" s="5"/>
      <c r="B176" s="5"/>
      <c r="C176" s="5"/>
      <c r="D176" s="5"/>
      <c r="E176" s="5"/>
      <c r="F176" s="5"/>
      <c r="G176" s="17"/>
      <c r="H176" s="5"/>
    </row>
    <row r="177" customHeight="1" spans="1:8">
      <c r="A177" s="5"/>
      <c r="B177" s="5"/>
      <c r="C177" s="5"/>
      <c r="D177" s="5"/>
      <c r="E177" s="5"/>
      <c r="F177" s="5"/>
      <c r="G177" s="17"/>
      <c r="H177" s="5"/>
    </row>
    <row r="178" customHeight="1" spans="1:8">
      <c r="A178" s="5"/>
      <c r="B178" s="5"/>
      <c r="C178" s="5"/>
      <c r="D178" s="5"/>
      <c r="E178" s="5"/>
      <c r="F178" s="5"/>
      <c r="G178" s="17"/>
      <c r="H178" s="5"/>
    </row>
    <row r="179" customHeight="1" spans="1:8">
      <c r="A179" s="5"/>
      <c r="B179" s="5"/>
      <c r="C179" s="5"/>
      <c r="D179" s="5"/>
      <c r="E179" s="5"/>
      <c r="F179" s="5"/>
      <c r="G179" s="17"/>
      <c r="H179" s="5"/>
    </row>
    <row r="180" customHeight="1" spans="1:8">
      <c r="A180" s="5"/>
      <c r="B180" s="5"/>
      <c r="C180" s="5"/>
      <c r="D180" s="5"/>
      <c r="E180" s="5"/>
      <c r="F180" s="5"/>
      <c r="G180" s="17"/>
      <c r="H180" s="5"/>
    </row>
    <row r="181" customHeight="1" spans="1:8">
      <c r="A181" s="5"/>
      <c r="B181" s="5"/>
      <c r="C181" s="5"/>
      <c r="D181" s="5"/>
      <c r="E181" s="5"/>
      <c r="F181" s="5"/>
      <c r="G181" s="17"/>
      <c r="H181" s="5"/>
    </row>
    <row r="182" customHeight="1" spans="1:8">
      <c r="A182" s="5"/>
      <c r="B182" s="5"/>
      <c r="C182" s="5"/>
      <c r="D182" s="5"/>
      <c r="E182" s="5"/>
      <c r="F182" s="5"/>
      <c r="G182" s="17"/>
      <c r="H182" s="5"/>
    </row>
    <row r="183" customHeight="1" spans="1:8">
      <c r="A183" s="5"/>
      <c r="B183" s="5"/>
      <c r="C183" s="5"/>
      <c r="D183" s="5"/>
      <c r="E183" s="5"/>
      <c r="F183" s="5"/>
      <c r="G183" s="17"/>
      <c r="H183" s="5"/>
    </row>
    <row r="184" customHeight="1" spans="1:8">
      <c r="A184" s="5"/>
      <c r="B184" s="5"/>
      <c r="C184" s="5"/>
      <c r="D184" s="5"/>
      <c r="E184" s="5"/>
      <c r="F184" s="5"/>
      <c r="G184" s="17"/>
      <c r="H184" s="5"/>
    </row>
    <row r="185" customHeight="1" spans="1:8">
      <c r="A185" s="5"/>
      <c r="B185" s="5"/>
      <c r="C185" s="5"/>
      <c r="D185" s="5"/>
      <c r="E185" s="5"/>
      <c r="F185" s="5"/>
      <c r="G185" s="17"/>
      <c r="H185" s="5"/>
    </row>
    <row r="186" customHeight="1" spans="1:8">
      <c r="A186" s="5"/>
      <c r="B186" s="5"/>
      <c r="C186" s="5"/>
      <c r="D186" s="5"/>
      <c r="E186" s="5"/>
      <c r="F186" s="5"/>
      <c r="G186" s="17"/>
      <c r="H186" s="5"/>
    </row>
    <row r="187" customHeight="1" spans="1:8">
      <c r="A187" s="5"/>
      <c r="B187" s="5"/>
      <c r="C187" s="5"/>
      <c r="D187" s="5"/>
      <c r="E187" s="5"/>
      <c r="F187" s="5"/>
      <c r="G187" s="17"/>
      <c r="H187" s="5"/>
    </row>
    <row r="188" customHeight="1" spans="1:8">
      <c r="A188" s="5"/>
      <c r="B188" s="5"/>
      <c r="C188" s="5"/>
      <c r="D188" s="5"/>
      <c r="E188" s="5"/>
      <c r="F188" s="5"/>
      <c r="G188" s="17"/>
      <c r="H188" s="5"/>
    </row>
    <row r="189" customHeight="1" spans="1:8">
      <c r="A189" s="5"/>
      <c r="B189" s="5"/>
      <c r="C189" s="5"/>
      <c r="D189" s="5"/>
      <c r="E189" s="5"/>
      <c r="F189" s="5"/>
      <c r="G189" s="17"/>
      <c r="H189" s="5"/>
    </row>
    <row r="190" customHeight="1" spans="1:8">
      <c r="A190" s="5"/>
      <c r="B190" s="5"/>
      <c r="C190" s="5"/>
      <c r="D190" s="5"/>
      <c r="E190" s="5"/>
      <c r="F190" s="5"/>
      <c r="G190" s="17"/>
      <c r="H190" s="5"/>
    </row>
    <row r="191" customHeight="1" spans="1:8">
      <c r="A191" s="5"/>
      <c r="B191" s="5"/>
      <c r="C191" s="5"/>
      <c r="D191" s="5"/>
      <c r="E191" s="5"/>
      <c r="F191" s="5"/>
      <c r="G191" s="17"/>
      <c r="H191" s="5"/>
    </row>
    <row r="192" customHeight="1" spans="1:8">
      <c r="A192" s="5"/>
      <c r="B192" s="5"/>
      <c r="C192" s="5"/>
      <c r="D192" s="5"/>
      <c r="E192" s="5"/>
      <c r="F192" s="5"/>
      <c r="G192" s="17"/>
      <c r="H192" s="5"/>
    </row>
    <row r="193" customHeight="1" spans="1:8">
      <c r="A193" s="5"/>
      <c r="B193" s="5"/>
      <c r="C193" s="5"/>
      <c r="D193" s="5"/>
      <c r="E193" s="5"/>
      <c r="F193" s="5"/>
      <c r="G193" s="17"/>
      <c r="H193" s="5"/>
    </row>
    <row r="194" customHeight="1" spans="1:8">
      <c r="A194" s="5"/>
      <c r="B194" s="5"/>
      <c r="C194" s="5"/>
      <c r="D194" s="5"/>
      <c r="E194" s="5"/>
      <c r="F194" s="5"/>
      <c r="G194" s="17"/>
      <c r="H194" s="5"/>
    </row>
    <row r="195" customHeight="1" spans="1:8">
      <c r="A195" s="5"/>
      <c r="B195" s="5"/>
      <c r="C195" s="5"/>
      <c r="D195" s="5"/>
      <c r="E195" s="5"/>
      <c r="F195" s="5"/>
      <c r="G195" s="17"/>
      <c r="H195" s="5"/>
    </row>
    <row r="196" customHeight="1" spans="1:8">
      <c r="A196" s="5"/>
      <c r="B196" s="5"/>
      <c r="C196" s="5"/>
      <c r="D196" s="5"/>
      <c r="E196" s="5"/>
      <c r="F196" s="5"/>
      <c r="G196" s="17"/>
      <c r="H196" s="5"/>
    </row>
    <row r="197" customHeight="1" spans="1:8">
      <c r="A197" s="5"/>
      <c r="B197" s="5"/>
      <c r="C197" s="5"/>
      <c r="D197" s="5"/>
      <c r="E197" s="5"/>
      <c r="F197" s="5"/>
      <c r="G197" s="17"/>
      <c r="H197" s="5"/>
    </row>
    <row r="198" customHeight="1" spans="1:8">
      <c r="A198" s="5"/>
      <c r="B198" s="5"/>
      <c r="C198" s="5"/>
      <c r="D198" s="5"/>
      <c r="E198" s="5"/>
      <c r="F198" s="5"/>
      <c r="G198" s="17"/>
      <c r="H198" s="5"/>
    </row>
    <row r="199" customHeight="1" spans="1:8">
      <c r="A199" s="5"/>
      <c r="B199" s="5"/>
      <c r="C199" s="5"/>
      <c r="D199" s="5"/>
      <c r="E199" s="5"/>
      <c r="F199" s="5"/>
      <c r="G199" s="17"/>
      <c r="H199" s="5"/>
    </row>
    <row r="200" customHeight="1" spans="1:8">
      <c r="A200" s="5"/>
      <c r="B200" s="5"/>
      <c r="C200" s="5"/>
      <c r="D200" s="5"/>
      <c r="E200" s="5"/>
      <c r="F200" s="5"/>
      <c r="G200" s="17"/>
      <c r="H200" s="5"/>
    </row>
  </sheetData>
  <pageMargins left="1" right="1" top="1" bottom="1" header="0.25" footer="0.25"/>
  <pageSetup paperSize="1"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E34"/>
  <sheetViews>
    <sheetView workbookViewId="0">
      <selection activeCell="E35" sqref="E35"/>
    </sheetView>
  </sheetViews>
  <sheetFormatPr defaultColWidth="9" defaultRowHeight="12.75" outlineLevelCol="4"/>
  <sheetData>
    <row r="7" ht="51" spans="5:5">
      <c r="E7" s="5" t="s">
        <v>79</v>
      </c>
    </row>
    <row r="29" spans="4:5">
      <c r="D29">
        <f>43.6+53.1</f>
        <v>96.7</v>
      </c>
      <c r="E29">
        <f>D29/2</f>
        <v>48.35</v>
      </c>
    </row>
    <row r="30" spans="5:5">
      <c r="E30">
        <f>48.35-43.6</f>
        <v>4.75</v>
      </c>
    </row>
    <row r="31" spans="5:5">
      <c r="E31">
        <f>43.6-E30</f>
        <v>38.85</v>
      </c>
    </row>
    <row r="32" spans="5:5">
      <c r="E32">
        <f>E31-E30</f>
        <v>34.1</v>
      </c>
    </row>
    <row r="33" spans="5:5">
      <c r="E33">
        <f>15.5/2</f>
        <v>7.75</v>
      </c>
    </row>
    <row r="34" spans="5:5">
      <c r="E34">
        <f>12-7.75</f>
        <v>4.25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6:W76"/>
  <sheetViews>
    <sheetView topLeftCell="D1" workbookViewId="0">
      <selection activeCell="I29" sqref="I29"/>
    </sheetView>
  </sheetViews>
  <sheetFormatPr defaultColWidth="9" defaultRowHeight="12.75"/>
  <cols>
    <col min="3" max="3" width="58.5714285714286" customWidth="1"/>
    <col min="6" max="6" width="33" customWidth="1"/>
    <col min="8" max="8" width="14.1428571428571" customWidth="1"/>
    <col min="12" max="12" width="66.4285714285714" customWidth="1"/>
    <col min="13" max="13" width="16.8571428571429" customWidth="1"/>
    <col min="15" max="15" width="13.4285714285714" customWidth="1"/>
  </cols>
  <sheetData>
    <row r="6" spans="13:13">
      <c r="M6" s="2" t="s">
        <v>179</v>
      </c>
    </row>
    <row r="7" spans="6:19">
      <c r="F7" s="1" t="s">
        <v>180</v>
      </c>
      <c r="M7" s="1" t="s">
        <v>181</v>
      </c>
      <c r="N7" s="1" t="s">
        <v>182</v>
      </c>
      <c r="O7" s="2" t="s">
        <v>183</v>
      </c>
      <c r="P7" s="2" t="s">
        <v>184</v>
      </c>
      <c r="Q7" s="2" t="s">
        <v>185</v>
      </c>
      <c r="R7" s="2" t="s">
        <v>186</v>
      </c>
      <c r="S7" s="1" t="s">
        <v>187</v>
      </c>
    </row>
    <row r="8" spans="6:18">
      <c r="F8" s="1" t="s">
        <v>188</v>
      </c>
      <c r="G8" s="1" t="s">
        <v>189</v>
      </c>
      <c r="H8" s="1" t="s">
        <v>190</v>
      </c>
      <c r="I8" s="1" t="s">
        <v>191</v>
      </c>
      <c r="J8" s="1" t="s">
        <v>192</v>
      </c>
      <c r="L8" t="str">
        <f>M8&amp;","&amp;M9&amp;","&amp;M10&amp;","&amp;M11&amp;","&amp;M12</f>
        <v>[38,0,-23,2],[36,0,-23,2],[34,0,-23,2],[34,0,-21,2],[34,0,-19,2]</v>
      </c>
      <c r="M8" t="str">
        <f>"["&amp;O8&amp;","&amp;P8&amp;","&amp;Q8&amp;","&amp;R8&amp;"]"</f>
        <v>[38,0,-23,2]</v>
      </c>
      <c r="O8">
        <f>O9+$R$10</f>
        <v>38</v>
      </c>
      <c r="P8">
        <v>0</v>
      </c>
      <c r="Q8">
        <f>$Q$9</f>
        <v>-23</v>
      </c>
      <c r="R8">
        <v>2</v>
      </c>
    </row>
    <row r="9" spans="6:18">
      <c r="F9">
        <v>53.2</v>
      </c>
      <c r="G9">
        <v>43</v>
      </c>
      <c r="H9">
        <v>34</v>
      </c>
      <c r="I9">
        <v>-23</v>
      </c>
      <c r="J9">
        <v>21.5</v>
      </c>
      <c r="M9" t="str">
        <f>"["&amp;O9&amp;","&amp;P9&amp;","&amp;Q9&amp;","&amp;R9&amp;"]"</f>
        <v>[36,0,-23,2]</v>
      </c>
      <c r="O9">
        <f>O10+R10</f>
        <v>36</v>
      </c>
      <c r="P9">
        <v>0</v>
      </c>
      <c r="Q9">
        <f>$Q$10</f>
        <v>-23</v>
      </c>
      <c r="R9">
        <f>R8</f>
        <v>2</v>
      </c>
    </row>
    <row r="10" spans="12:23">
      <c r="L10" t="s">
        <v>193</v>
      </c>
      <c r="M10" s="3" t="str">
        <f>"["&amp;O10&amp;","&amp;P10&amp;","&amp;Q10&amp;","&amp;R10&amp;"]"</f>
        <v>[34,0,-23,2]</v>
      </c>
      <c r="N10" s="3"/>
      <c r="O10" s="3">
        <v>34</v>
      </c>
      <c r="P10" s="3">
        <v>0</v>
      </c>
      <c r="Q10" s="3">
        <v>-23</v>
      </c>
      <c r="R10" s="3">
        <f>R9</f>
        <v>2</v>
      </c>
      <c r="S10" s="4"/>
      <c r="U10">
        <f>34+2.4</f>
        <v>36.4</v>
      </c>
      <c r="W10">
        <f>-21.7</f>
        <v>-21.7</v>
      </c>
    </row>
    <row r="11" spans="6:18">
      <c r="F11" s="1" t="s">
        <v>194</v>
      </c>
      <c r="M11" t="str">
        <f>"["&amp;O11&amp;","&amp;P11&amp;","&amp;Q11&amp;","&amp;R11&amp;"]"</f>
        <v>[34,0,-21,2]</v>
      </c>
      <c r="O11">
        <f>O10</f>
        <v>34</v>
      </c>
      <c r="P11">
        <v>0</v>
      </c>
      <c r="Q11">
        <f>Q10+$R$10</f>
        <v>-21</v>
      </c>
      <c r="R11">
        <f>R10</f>
        <v>2</v>
      </c>
    </row>
    <row r="12" spans="6:18">
      <c r="F12" s="1" t="s">
        <v>188</v>
      </c>
      <c r="M12" t="str">
        <f>"["&amp;O12&amp;","&amp;P12&amp;","&amp;Q12&amp;","&amp;R12&amp;"]"</f>
        <v>[34,0,-19,2]</v>
      </c>
      <c r="O12">
        <f>O11</f>
        <v>34</v>
      </c>
      <c r="P12">
        <v>0</v>
      </c>
      <c r="Q12">
        <f>Q11+$R$10</f>
        <v>-19</v>
      </c>
      <c r="R12">
        <f>R11</f>
        <v>2</v>
      </c>
    </row>
    <row r="13" spans="6:10">
      <c r="F13">
        <v>53.2</v>
      </c>
      <c r="G13">
        <v>43</v>
      </c>
      <c r="H13">
        <v>34</v>
      </c>
      <c r="I13">
        <v>-16.5</v>
      </c>
      <c r="J13">
        <v>13</v>
      </c>
    </row>
    <row r="14" spans="13:13">
      <c r="M14" s="2" t="s">
        <v>195</v>
      </c>
    </row>
    <row r="15" spans="13:19">
      <c r="M15" s="1" t="s">
        <v>181</v>
      </c>
      <c r="N15" s="1" t="s">
        <v>182</v>
      </c>
      <c r="O15" s="2" t="s">
        <v>183</v>
      </c>
      <c r="P15" s="2" t="s">
        <v>184</v>
      </c>
      <c r="Q15" s="2" t="s">
        <v>185</v>
      </c>
      <c r="R15" s="2" t="s">
        <v>186</v>
      </c>
      <c r="S15" s="1" t="s">
        <v>187</v>
      </c>
    </row>
    <row r="16" spans="12:18">
      <c r="L16" t="str">
        <f>M16&amp;","&amp;M17&amp;","&amp;M18&amp;","&amp;M19&amp;","&amp;M20</f>
        <v>[49.2,0,-23,2],[51.2,0,-23,2],[53.2,0,-23,2],[53.2,0,-21,2],[53.2,0,-19,2]</v>
      </c>
      <c r="M16" t="str">
        <f>"["&amp;O16&amp;","&amp;P16&amp;","&amp;Q16&amp;","&amp;R16&amp;"]"</f>
        <v>[49.2,0,-23,2]</v>
      </c>
      <c r="O16">
        <f>O17-$R$10</f>
        <v>49.2</v>
      </c>
      <c r="P16">
        <v>0</v>
      </c>
      <c r="Q16">
        <f>$Q$17</f>
        <v>-23</v>
      </c>
      <c r="R16">
        <v>2</v>
      </c>
    </row>
    <row r="17" spans="13:18">
      <c r="M17" t="str">
        <f>"["&amp;O17&amp;","&amp;P17&amp;","&amp;Q17&amp;","&amp;R17&amp;"]"</f>
        <v>[51.2,0,-23,2]</v>
      </c>
      <c r="O17">
        <f>O18-R18</f>
        <v>51.2</v>
      </c>
      <c r="P17">
        <v>0</v>
      </c>
      <c r="Q17">
        <f>$Q$18</f>
        <v>-23</v>
      </c>
      <c r="R17">
        <f>R16</f>
        <v>2</v>
      </c>
    </row>
    <row r="18" spans="12:23">
      <c r="L18" t="s">
        <v>196</v>
      </c>
      <c r="M18" s="3" t="str">
        <f>"["&amp;O18&amp;","&amp;P18&amp;","&amp;Q18&amp;","&amp;R18&amp;"]"</f>
        <v>[53.2,0,-23,2]</v>
      </c>
      <c r="N18" s="3"/>
      <c r="O18" s="3">
        <v>53.2</v>
      </c>
      <c r="P18" s="3">
        <v>0</v>
      </c>
      <c r="Q18" s="3">
        <v>-23</v>
      </c>
      <c r="R18" s="3">
        <f>R17</f>
        <v>2</v>
      </c>
      <c r="S18" s="4"/>
      <c r="U18">
        <f>53.2-2.4</f>
        <v>50.8</v>
      </c>
      <c r="W18">
        <f>-23+1.3</f>
        <v>-21.7</v>
      </c>
    </row>
    <row r="19" ht="102" spans="7:18">
      <c r="G19" t="str">
        <f>"["&amp;L18&amp;","&amp;L10&amp;","&amp;L34&amp;","&amp;L26&amp;"["</f>
        <v>[[53.2,0,-23,2],[34,0,-23,2],[53.2,0,21.5,2],[34,0,21.5,2][</v>
      </c>
      <c r="M19" t="str">
        <f>"["&amp;O19&amp;","&amp;P19&amp;","&amp;Q19&amp;","&amp;R19&amp;"]"</f>
        <v>[53.2,0,-21,2]</v>
      </c>
      <c r="O19">
        <f>O18</f>
        <v>53.2</v>
      </c>
      <c r="P19">
        <v>0</v>
      </c>
      <c r="Q19">
        <f>Q18+$R$10</f>
        <v>-21</v>
      </c>
      <c r="R19">
        <f>R18</f>
        <v>2</v>
      </c>
    </row>
    <row r="20" spans="13:18">
      <c r="M20" t="str">
        <f>"["&amp;O20&amp;","&amp;P20&amp;","&amp;Q20&amp;","&amp;R20&amp;"]"</f>
        <v>[53.2,0,-19,2]</v>
      </c>
      <c r="O20">
        <f>O19</f>
        <v>53.2</v>
      </c>
      <c r="P20">
        <v>0</v>
      </c>
      <c r="Q20">
        <f>Q19+$R$10</f>
        <v>-19</v>
      </c>
      <c r="R20">
        <f>R19</f>
        <v>2</v>
      </c>
    </row>
    <row r="22" spans="13:13">
      <c r="M22" s="2" t="s">
        <v>197</v>
      </c>
    </row>
    <row r="23" spans="13:19">
      <c r="M23" s="1" t="s">
        <v>181</v>
      </c>
      <c r="N23" s="1" t="s">
        <v>182</v>
      </c>
      <c r="O23" s="2" t="s">
        <v>183</v>
      </c>
      <c r="P23" s="2" t="s">
        <v>184</v>
      </c>
      <c r="Q23" s="2" t="s">
        <v>185</v>
      </c>
      <c r="R23" s="2" t="s">
        <v>186</v>
      </c>
      <c r="S23" s="1" t="s">
        <v>187</v>
      </c>
    </row>
    <row r="24" spans="12:18">
      <c r="L24" t="str">
        <f>M24&amp;","&amp;M25&amp;","&amp;M26&amp;","&amp;M27&amp;","&amp;M28</f>
        <v>[38,0,21.5,2],[36,0,21.5,2],[34,0,21.5,2],[34,0,19.5,2],[34,0,17.5,2]</v>
      </c>
      <c r="M24" t="str">
        <f>"["&amp;O24&amp;","&amp;P24&amp;","&amp;Q24&amp;","&amp;R24&amp;"]"</f>
        <v>[38,0,21.5,2]</v>
      </c>
      <c r="O24">
        <f>O25+$R$10</f>
        <v>38</v>
      </c>
      <c r="P24">
        <v>0</v>
      </c>
      <c r="Q24">
        <f>$Q$25</f>
        <v>21.5</v>
      </c>
      <c r="R24">
        <v>2</v>
      </c>
    </row>
    <row r="25" spans="13:18">
      <c r="M25" t="str">
        <f>"["&amp;O25&amp;","&amp;P25&amp;","&amp;Q25&amp;","&amp;R25&amp;"]"</f>
        <v>[36,0,21.5,2]</v>
      </c>
      <c r="O25">
        <f>O26+R26</f>
        <v>36</v>
      </c>
      <c r="P25">
        <v>0</v>
      </c>
      <c r="Q25">
        <f>$Q$26</f>
        <v>21.5</v>
      </c>
      <c r="R25">
        <f>R24</f>
        <v>2</v>
      </c>
    </row>
    <row r="26" spans="12:23">
      <c r="L26" t="s">
        <v>198</v>
      </c>
      <c r="M26" s="3" t="str">
        <f>"["&amp;O26&amp;","&amp;P26&amp;","&amp;Q26&amp;","&amp;R26&amp;"]"</f>
        <v>[34,0,21.5,2]</v>
      </c>
      <c r="N26" s="3"/>
      <c r="O26" s="3">
        <v>34</v>
      </c>
      <c r="P26" s="3">
        <v>0</v>
      </c>
      <c r="Q26" s="3">
        <v>21.5</v>
      </c>
      <c r="R26" s="3">
        <f>R25</f>
        <v>2</v>
      </c>
      <c r="S26" s="4"/>
      <c r="U26">
        <v>36.4</v>
      </c>
      <c r="W26">
        <f>21.5-1.3</f>
        <v>20.2</v>
      </c>
    </row>
    <row r="27" spans="9:18">
      <c r="I27">
        <f>-3.5</f>
        <v>-3.5</v>
      </c>
      <c r="M27" t="str">
        <f>"["&amp;O27&amp;","&amp;P27&amp;","&amp;Q27&amp;","&amp;R27&amp;"]"</f>
        <v>[34,0,19.5,2]</v>
      </c>
      <c r="O27">
        <f>O26</f>
        <v>34</v>
      </c>
      <c r="P27">
        <v>0</v>
      </c>
      <c r="Q27">
        <f>Q26-$R$10</f>
        <v>19.5</v>
      </c>
      <c r="R27">
        <f>R26</f>
        <v>2</v>
      </c>
    </row>
    <row r="28" spans="9:18">
      <c r="I28">
        <v>13.5</v>
      </c>
      <c r="M28" t="str">
        <f>"["&amp;O28&amp;","&amp;P28&amp;","&amp;Q28&amp;","&amp;R28&amp;"]"</f>
        <v>[34,0,17.5,2]</v>
      </c>
      <c r="O28">
        <f>O27</f>
        <v>34</v>
      </c>
      <c r="P28">
        <v>0</v>
      </c>
      <c r="Q28">
        <f>Q27-$R$10</f>
        <v>17.5</v>
      </c>
      <c r="R28">
        <f>R27</f>
        <v>2</v>
      </c>
    </row>
    <row r="30" spans="13:13">
      <c r="M30" s="2" t="s">
        <v>199</v>
      </c>
    </row>
    <row r="31" spans="13:19">
      <c r="M31" s="1" t="s">
        <v>181</v>
      </c>
      <c r="N31" s="1" t="s">
        <v>182</v>
      </c>
      <c r="O31" s="2" t="s">
        <v>183</v>
      </c>
      <c r="P31" s="2" t="s">
        <v>184</v>
      </c>
      <c r="Q31" s="2" t="s">
        <v>185</v>
      </c>
      <c r="R31" s="2" t="s">
        <v>186</v>
      </c>
      <c r="S31" s="1" t="s">
        <v>187</v>
      </c>
    </row>
    <row r="32" spans="12:18">
      <c r="L32" t="str">
        <f>M32&amp;","&amp;M33&amp;","&amp;M34&amp;","&amp;M35&amp;","&amp;M36</f>
        <v>[49.2,0,21.5,2],[51.2,0,21.5,2],[53.2,0,21.5,2],[53.2,0,19.5,2],[53.2,0,17.5,2]</v>
      </c>
      <c r="M32" t="str">
        <f>"["&amp;O32&amp;","&amp;P32&amp;","&amp;Q32&amp;","&amp;R32&amp;"]"</f>
        <v>[49.2,0,21.5,2]</v>
      </c>
      <c r="O32">
        <f>O33-$R$10</f>
        <v>49.2</v>
      </c>
      <c r="P32">
        <v>0</v>
      </c>
      <c r="Q32">
        <f>$Q$33</f>
        <v>21.5</v>
      </c>
      <c r="R32">
        <v>2</v>
      </c>
    </row>
    <row r="33" spans="13:18">
      <c r="M33" t="str">
        <f>"["&amp;O33&amp;","&amp;P33&amp;","&amp;Q33&amp;","&amp;R33&amp;"]"</f>
        <v>[51.2,0,21.5,2]</v>
      </c>
      <c r="O33">
        <f>O34-R34</f>
        <v>51.2</v>
      </c>
      <c r="P33">
        <v>0</v>
      </c>
      <c r="Q33">
        <f>$Q$34</f>
        <v>21.5</v>
      </c>
      <c r="R33">
        <f>R32</f>
        <v>2</v>
      </c>
    </row>
    <row r="34" spans="12:23">
      <c r="L34" t="s">
        <v>200</v>
      </c>
      <c r="M34" s="3" t="str">
        <f>"["&amp;O34&amp;","&amp;P34&amp;","&amp;Q34&amp;","&amp;R34&amp;"]"</f>
        <v>[53.2,0,21.5,2]</v>
      </c>
      <c r="N34" s="3"/>
      <c r="O34" s="3">
        <v>53.2</v>
      </c>
      <c r="P34" s="3">
        <v>0</v>
      </c>
      <c r="Q34" s="3">
        <v>21.5</v>
      </c>
      <c r="R34" s="3">
        <f>R33</f>
        <v>2</v>
      </c>
      <c r="S34" s="4"/>
      <c r="U34">
        <v>50.8</v>
      </c>
      <c r="W34">
        <v>20.2</v>
      </c>
    </row>
    <row r="35" spans="13:18">
      <c r="M35" t="str">
        <f>"["&amp;O35&amp;","&amp;P35&amp;","&amp;Q35&amp;","&amp;R35&amp;"]"</f>
        <v>[53.2,0,19.5,2]</v>
      </c>
      <c r="O35">
        <f>O34</f>
        <v>53.2</v>
      </c>
      <c r="P35">
        <v>0</v>
      </c>
      <c r="Q35">
        <f>Q34-$R$10</f>
        <v>19.5</v>
      </c>
      <c r="R35">
        <f>R34</f>
        <v>2</v>
      </c>
    </row>
    <row r="36" spans="13:18">
      <c r="M36" t="str">
        <f>"["&amp;O36&amp;","&amp;P36&amp;","&amp;Q36&amp;","&amp;R36&amp;"]"</f>
        <v>[53.2,0,17.5,2]</v>
      </c>
      <c r="O36">
        <f>O35</f>
        <v>53.2</v>
      </c>
      <c r="P36">
        <v>0</v>
      </c>
      <c r="Q36">
        <f>Q35-$R$10</f>
        <v>17.5</v>
      </c>
      <c r="R36">
        <f>R35</f>
        <v>2</v>
      </c>
    </row>
    <row r="43" spans="8:12">
      <c r="H43" s="1" t="s">
        <v>181</v>
      </c>
      <c r="I43" s="2" t="s">
        <v>183</v>
      </c>
      <c r="J43" s="2" t="s">
        <v>184</v>
      </c>
      <c r="K43" s="2" t="s">
        <v>185</v>
      </c>
      <c r="L43" s="1" t="s">
        <v>201</v>
      </c>
    </row>
    <row r="44" spans="8:12">
      <c r="H44" t="str">
        <f>"["&amp;I44&amp;","&amp;J44&amp;","&amp;K44&amp;","&amp;L44&amp;"]"</f>
        <v>[36,0,-2,2]</v>
      </c>
      <c r="I44">
        <v>36</v>
      </c>
      <c r="J44">
        <v>0</v>
      </c>
      <c r="K44">
        <v>-2</v>
      </c>
      <c r="L44">
        <v>2</v>
      </c>
    </row>
    <row r="45" spans="8:12">
      <c r="H45" t="str">
        <f t="shared" ref="H45:H64" si="0">"["&amp;I45&amp;","&amp;J45&amp;","&amp;K45&amp;","&amp;L45&amp;"]"</f>
        <v>[38,0,-2,2]</v>
      </c>
      <c r="I45">
        <v>38</v>
      </c>
      <c r="J45">
        <v>0</v>
      </c>
      <c r="K45">
        <v>-2</v>
      </c>
      <c r="L45">
        <v>2</v>
      </c>
    </row>
    <row r="46" spans="8:12">
      <c r="H46" t="str">
        <f t="shared" si="0"/>
        <v>[40,0,-2,2]</v>
      </c>
      <c r="I46">
        <v>40</v>
      </c>
      <c r="J46">
        <v>0</v>
      </c>
      <c r="K46">
        <v>-2</v>
      </c>
      <c r="L46">
        <v>2</v>
      </c>
    </row>
    <row r="47" spans="8:12">
      <c r="H47" t="str">
        <f t="shared" si="0"/>
        <v>[40,0,0,2]</v>
      </c>
      <c r="I47" s="2">
        <v>40</v>
      </c>
      <c r="J47">
        <v>0</v>
      </c>
      <c r="K47">
        <f>K46+2</f>
        <v>0</v>
      </c>
      <c r="L47">
        <v>2</v>
      </c>
    </row>
    <row r="48" spans="8:12">
      <c r="H48" t="str">
        <f t="shared" si="0"/>
        <v>[40,0,2,2]</v>
      </c>
      <c r="I48">
        <v>40</v>
      </c>
      <c r="J48">
        <v>0</v>
      </c>
      <c r="K48">
        <f t="shared" ref="K48:K55" si="1">K47+2</f>
        <v>2</v>
      </c>
      <c r="L48">
        <v>2</v>
      </c>
    </row>
    <row r="49" spans="8:12">
      <c r="H49" t="str">
        <f t="shared" si="0"/>
        <v>[40,0,4,2]</v>
      </c>
      <c r="I49" s="2">
        <v>40</v>
      </c>
      <c r="J49">
        <v>0</v>
      </c>
      <c r="K49">
        <f t="shared" si="1"/>
        <v>4</v>
      </c>
      <c r="L49">
        <v>2</v>
      </c>
    </row>
    <row r="50" spans="8:12">
      <c r="H50" t="str">
        <f t="shared" si="0"/>
        <v>[40,0,6,2]</v>
      </c>
      <c r="I50">
        <v>40</v>
      </c>
      <c r="J50">
        <v>0</v>
      </c>
      <c r="K50">
        <f t="shared" si="1"/>
        <v>6</v>
      </c>
      <c r="L50">
        <v>2</v>
      </c>
    </row>
    <row r="51" spans="8:12">
      <c r="H51" t="str">
        <f t="shared" si="0"/>
        <v>[40,0,8,2]</v>
      </c>
      <c r="I51" s="2">
        <v>40</v>
      </c>
      <c r="J51">
        <v>0</v>
      </c>
      <c r="K51">
        <f t="shared" si="1"/>
        <v>8</v>
      </c>
      <c r="L51">
        <v>2</v>
      </c>
    </row>
    <row r="52" spans="8:12">
      <c r="H52" t="str">
        <f t="shared" si="0"/>
        <v>[40,0,10,2]</v>
      </c>
      <c r="I52">
        <v>40</v>
      </c>
      <c r="J52">
        <v>0</v>
      </c>
      <c r="K52">
        <f t="shared" si="1"/>
        <v>10</v>
      </c>
      <c r="L52">
        <v>2</v>
      </c>
    </row>
    <row r="53" spans="8:12">
      <c r="H53" t="str">
        <f t="shared" si="0"/>
        <v>[40,0,12,2]</v>
      </c>
      <c r="I53" s="2">
        <v>40</v>
      </c>
      <c r="J53">
        <v>0</v>
      </c>
      <c r="K53">
        <f t="shared" si="1"/>
        <v>12</v>
      </c>
      <c r="L53">
        <v>2</v>
      </c>
    </row>
    <row r="54" spans="8:12">
      <c r="H54" t="str">
        <f t="shared" si="0"/>
        <v>[40,0,14,2]</v>
      </c>
      <c r="I54">
        <v>40</v>
      </c>
      <c r="J54">
        <v>0</v>
      </c>
      <c r="K54">
        <f t="shared" si="1"/>
        <v>14</v>
      </c>
      <c r="L54">
        <v>2</v>
      </c>
    </row>
    <row r="55" spans="8:12">
      <c r="H55" t="str">
        <f t="shared" si="0"/>
        <v>[40,0,16,2]</v>
      </c>
      <c r="I55" s="2">
        <v>40</v>
      </c>
      <c r="J55">
        <v>0</v>
      </c>
      <c r="K55">
        <f t="shared" si="1"/>
        <v>16</v>
      </c>
      <c r="L55">
        <v>2</v>
      </c>
    </row>
    <row r="56" spans="8:12">
      <c r="H56" t="str">
        <f t="shared" si="0"/>
        <v>[40,0,-4,2]</v>
      </c>
      <c r="I56">
        <v>40</v>
      </c>
      <c r="J56">
        <v>0</v>
      </c>
      <c r="K56">
        <f>K46-2</f>
        <v>-4</v>
      </c>
      <c r="L56">
        <v>2</v>
      </c>
    </row>
    <row r="57" spans="8:12">
      <c r="H57" t="str">
        <f t="shared" si="0"/>
        <v>[40,0,-6,2]</v>
      </c>
      <c r="I57" s="2">
        <v>40</v>
      </c>
      <c r="J57">
        <v>0</v>
      </c>
      <c r="K57">
        <f>K56-2</f>
        <v>-6</v>
      </c>
      <c r="L57">
        <v>2</v>
      </c>
    </row>
    <row r="58" spans="8:12">
      <c r="H58" t="str">
        <f t="shared" si="0"/>
        <v>[40,0,-8,2]</v>
      </c>
      <c r="I58">
        <v>40</v>
      </c>
      <c r="J58">
        <v>0</v>
      </c>
      <c r="K58">
        <f t="shared" ref="K58:K64" si="2">K57-2</f>
        <v>-8</v>
      </c>
      <c r="L58">
        <v>2</v>
      </c>
    </row>
    <row r="59" spans="8:12">
      <c r="H59" t="str">
        <f t="shared" si="0"/>
        <v>[40,0,-10,2]</v>
      </c>
      <c r="I59" s="2">
        <v>40</v>
      </c>
      <c r="J59">
        <v>0</v>
      </c>
      <c r="K59">
        <f t="shared" si="2"/>
        <v>-10</v>
      </c>
      <c r="L59">
        <v>2</v>
      </c>
    </row>
    <row r="60" spans="8:12">
      <c r="H60" t="str">
        <f t="shared" si="0"/>
        <v>[40,0,-12,2]</v>
      </c>
      <c r="I60">
        <v>40</v>
      </c>
      <c r="J60">
        <v>0</v>
      </c>
      <c r="K60">
        <f t="shared" si="2"/>
        <v>-12</v>
      </c>
      <c r="L60">
        <v>2</v>
      </c>
    </row>
    <row r="61" spans="8:12">
      <c r="H61" t="str">
        <f t="shared" si="0"/>
        <v>[40,0,-14,2]</v>
      </c>
      <c r="I61" s="2">
        <v>40</v>
      </c>
      <c r="J61">
        <v>0</v>
      </c>
      <c r="K61">
        <f t="shared" si="2"/>
        <v>-14</v>
      </c>
      <c r="L61">
        <v>2</v>
      </c>
    </row>
    <row r="62" spans="8:12">
      <c r="H62" t="str">
        <f t="shared" si="0"/>
        <v>[40,0,-16,2]</v>
      </c>
      <c r="I62">
        <v>40</v>
      </c>
      <c r="J62">
        <v>0</v>
      </c>
      <c r="K62">
        <f t="shared" si="2"/>
        <v>-16</v>
      </c>
      <c r="L62">
        <v>2</v>
      </c>
    </row>
    <row r="63" spans="8:12">
      <c r="H63" t="str">
        <f t="shared" si="0"/>
        <v>[40,0,-18,2]</v>
      </c>
      <c r="I63" s="2">
        <v>40</v>
      </c>
      <c r="J63">
        <v>0</v>
      </c>
      <c r="K63">
        <f t="shared" si="2"/>
        <v>-18</v>
      </c>
      <c r="L63">
        <v>2</v>
      </c>
    </row>
    <row r="64" ht="123.75" customHeight="1" spans="6:12">
      <c r="F64" t="str">
        <f>"["&amp;H44&amp;","&amp;H45&amp;","&amp;H46&amp;","&amp;H47&amp;","&amp;H48&amp;","&amp;H49&amp;","&amp;H50&amp;","&amp;H51&amp;","&amp;H52&amp;","&amp;H53&amp;","&amp;H54&amp;","&amp;H55&amp;","&amp;H56&amp;","&amp;H57&amp;","&amp;H58&amp;","&amp;H59&amp;","&amp;H60&amp;","&amp;H61&amp;","&amp;H62&amp;","&amp;H63&amp;","&amp;H64&amp;"]"</f>
        <v>[[36,0,-2,2],[38,0,-2,2],[40,0,-2,2],[40,0,0,2],[40,0,2,2],[40,0,4,2],[40,0,6,2],[40,0,8,2],[40,0,10,2],[40,0,12,2],[40,0,14,2],[40,0,16,2],[40,0,-4,2],[40,0,-6,2],[40,0,-8,2],[40,0,-10,2],[40,0,-12,2],[40,0,-14,2],[40,0,-16,2],[40,0,-18,2],[40,0,-20,2]]</v>
      </c>
      <c r="H64" t="str">
        <f t="shared" si="0"/>
        <v>[40,0,-20,2]</v>
      </c>
      <c r="I64">
        <v>40</v>
      </c>
      <c r="J64">
        <v>0</v>
      </c>
      <c r="K64">
        <f t="shared" si="2"/>
        <v>-20</v>
      </c>
      <c r="L64">
        <v>2</v>
      </c>
    </row>
    <row r="65" ht="105.75" customHeight="1" spans="6:6">
      <c r="F65" s="2" t="s">
        <v>202</v>
      </c>
    </row>
    <row r="67" spans="6:13">
      <c r="F67" s="2"/>
      <c r="M67" s="2" t="s">
        <v>203</v>
      </c>
    </row>
    <row r="68" spans="13:19">
      <c r="M68" s="1" t="s">
        <v>181</v>
      </c>
      <c r="N68" s="1" t="s">
        <v>182</v>
      </c>
      <c r="O68" s="2" t="s">
        <v>183</v>
      </c>
      <c r="P68" s="2" t="s">
        <v>184</v>
      </c>
      <c r="Q68" s="2" t="s">
        <v>185</v>
      </c>
      <c r="R68" s="2" t="s">
        <v>186</v>
      </c>
      <c r="S68" s="1" t="s">
        <v>187</v>
      </c>
    </row>
    <row r="69" spans="12:18">
      <c r="L69" t="str">
        <f>M69&amp;","&amp;M70&amp;","&amp;M71</f>
        <v>[38,0,-8,2],[36,0,-8,2],[40,0,-8,2]</v>
      </c>
      <c r="M69" t="str">
        <f>"["&amp;O69&amp;","&amp;P69&amp;","&amp;Q69&amp;","&amp;R69&amp;"]"</f>
        <v>[38,0,-8,2]</v>
      </c>
      <c r="O69">
        <v>38</v>
      </c>
      <c r="P69">
        <v>0</v>
      </c>
      <c r="Q69">
        <v>-8</v>
      </c>
      <c r="R69">
        <v>2</v>
      </c>
    </row>
    <row r="70" spans="13:18">
      <c r="M70" t="str">
        <f>"["&amp;O70&amp;","&amp;P70&amp;","&amp;Q70&amp;","&amp;R70&amp;"]"</f>
        <v>[36,0,-8,2]</v>
      </c>
      <c r="O70">
        <v>36</v>
      </c>
      <c r="P70">
        <v>0</v>
      </c>
      <c r="Q70">
        <v>-8</v>
      </c>
      <c r="R70">
        <f>R69</f>
        <v>2</v>
      </c>
    </row>
    <row r="71" spans="13:19">
      <c r="M71" s="3" t="str">
        <f>"["&amp;O71&amp;","&amp;P71&amp;","&amp;Q71&amp;","&amp;R71&amp;"]"</f>
        <v>[40,0,-8,2]</v>
      </c>
      <c r="N71" s="3"/>
      <c r="O71" s="3">
        <v>40</v>
      </c>
      <c r="P71" s="3">
        <v>0</v>
      </c>
      <c r="Q71">
        <v>-8</v>
      </c>
      <c r="R71" s="3">
        <f>R70</f>
        <v>2</v>
      </c>
      <c r="S71" s="4"/>
    </row>
    <row r="75" spans="6:6">
      <c r="F75" s="2"/>
    </row>
    <row r="76" spans="12:12">
      <c r="L76" s="2" t="s">
        <v>204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46" sqref="D46"/>
    </sheetView>
  </sheetViews>
  <sheetFormatPr defaultColWidth="9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cfg_map</vt:lpstr>
      <vt:lpstr>Sheet3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Sunlaxy</dc:creator>
  <cp:lastModifiedBy>Administrator</cp:lastModifiedBy>
  <dcterms:created xsi:type="dcterms:W3CDTF">2018-05-16T10:01:00Z</dcterms:created>
  <dcterms:modified xsi:type="dcterms:W3CDTF">2020-01-06T08:52:22Z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