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cfg_weapon_grade" sheetId="1" r:id="rId1"/>
    <sheet name="Sheet1" sheetId="2" r:id="rId2"/>
  </sheets>
  <definedNames>
    <definedName name="_xlnm._FilterDatabase" localSheetId="0" hidden="1">cfg_weapon_grade!$A$5:$D$28</definedName>
  </definedNames>
  <calcPr calcId="144525"/>
</workbook>
</file>

<file path=xl/sharedStrings.xml><?xml version="1.0" encoding="utf-8"?>
<sst xmlns="http://schemas.openxmlformats.org/spreadsheetml/2006/main" count="428" uniqueCount="169">
  <si>
    <t>索引（weap_type* 1000 + weapon_grade）</t>
  </si>
  <si>
    <t>品阶</t>
  </si>
  <si>
    <t>装备类型:1:步枪,2:激光枪,3:炸弹,4:头盔,5.:防弹衣</t>
  </si>
  <si>
    <t>底框</t>
  </si>
  <si>
    <t>进阶到当前品阶所需经验</t>
  </si>
  <si>
    <t>分解产生经验</t>
  </si>
  <si>
    <t>属性</t>
  </si>
  <si>
    <t>奖池类型</t>
  </si>
  <si>
    <t>装备权重</t>
  </si>
  <si>
    <t>id</t>
  </si>
  <si>
    <t>grade</t>
  </si>
  <si>
    <t>weapon_type</t>
  </si>
  <si>
    <t>diImg</t>
  </si>
  <si>
    <r>
      <rPr>
        <sz val="10"/>
        <color indexed="8"/>
        <rFont val="Helvetica"/>
        <charset val="134"/>
      </rPr>
      <t>n</t>
    </r>
    <r>
      <rPr>
        <sz val="10"/>
        <color indexed="8"/>
        <rFont val="Helvetica"/>
        <charset val="134"/>
      </rPr>
      <t>eedExp</t>
    </r>
  </si>
  <si>
    <r>
      <rPr>
        <sz val="10"/>
        <color indexed="8"/>
        <rFont val="Helvetica"/>
        <charset val="134"/>
      </rPr>
      <t>produce</t>
    </r>
    <r>
      <rPr>
        <sz val="10"/>
        <color indexed="8"/>
        <rFont val="Helvetica"/>
        <charset val="134"/>
      </rPr>
      <t>Exp</t>
    </r>
  </si>
  <si>
    <t>attribute</t>
  </si>
  <si>
    <t>poolType</t>
  </si>
  <si>
    <t>weaponWeight</t>
  </si>
  <si>
    <t>s/c/sc</t>
  </si>
  <si>
    <r>
      <rPr>
        <sz val="10"/>
        <color indexed="8"/>
        <rFont val="Helvetica"/>
        <charset val="134"/>
      </rPr>
      <t>s</t>
    </r>
    <r>
      <rPr>
        <sz val="10"/>
        <color indexed="8"/>
        <rFont val="Helvetica"/>
        <charset val="134"/>
      </rPr>
      <t>c</t>
    </r>
  </si>
  <si>
    <t>sc</t>
  </si>
  <si>
    <t>int</t>
  </si>
  <si>
    <r>
      <rPr>
        <sz val="10"/>
        <color indexed="8"/>
        <rFont val="Helvetica"/>
        <charset val="134"/>
      </rPr>
      <t>s</t>
    </r>
    <r>
      <rPr>
        <sz val="10"/>
        <color indexed="8"/>
        <rFont val="Helvetica"/>
        <charset val="134"/>
      </rPr>
      <t>tring</t>
    </r>
  </si>
  <si>
    <r>
      <rPr>
        <sz val="10"/>
        <color indexed="8"/>
        <rFont val="Helvetica"/>
        <charset val="134"/>
      </rPr>
      <t>i</t>
    </r>
    <r>
      <rPr>
        <sz val="10"/>
        <color indexed="8"/>
        <rFont val="Helvetica"/>
        <charset val="134"/>
      </rPr>
      <t>nt</t>
    </r>
  </si>
  <si>
    <t>json</t>
  </si>
  <si>
    <t>1001</t>
  </si>
  <si>
    <t>普通</t>
  </si>
  <si>
    <t>1</t>
  </si>
  <si>
    <t>ui/common/weapon_bai.png</t>
  </si>
  <si>
    <t>0</t>
  </si>
  <si>
    <t>150</t>
  </si>
  <si>
    <t>[[1,117],[2,0.1],[8,2],[3,720]]</t>
  </si>
  <si>
    <r>
      <rPr>
        <sz val="10"/>
        <color indexed="8"/>
        <rFont val="Helvetica"/>
        <charset val="134"/>
      </rPr>
      <t>2</t>
    </r>
    <r>
      <rPr>
        <sz val="10"/>
        <color indexed="8"/>
        <rFont val="Helvetica"/>
        <charset val="134"/>
      </rPr>
      <t>0</t>
    </r>
  </si>
  <si>
    <t>[[1,193],[2,0.1],[8,2],[3,720]]</t>
  </si>
  <si>
    <t>1002</t>
  </si>
  <si>
    <t>精良</t>
  </si>
  <si>
    <t>ui/common/weapon_lv.png</t>
  </si>
  <si>
    <r>
      <rPr>
        <sz val="10"/>
        <color indexed="8"/>
        <rFont val="Helvetica"/>
        <charset val="134"/>
      </rPr>
      <t>6</t>
    </r>
    <r>
      <rPr>
        <sz val="10"/>
        <color indexed="8"/>
        <rFont val="Helvetica"/>
        <charset val="134"/>
      </rPr>
      <t>00</t>
    </r>
  </si>
  <si>
    <t>400</t>
  </si>
  <si>
    <t>[[1,158],[2,0.1],[8,2],[3,700]]</t>
  </si>
  <si>
    <t>5</t>
  </si>
  <si>
    <t>[[1,390],[2,0.1],[8,2],[3,700]]</t>
  </si>
  <si>
    <t>1003</t>
  </si>
  <si>
    <t>稀有</t>
  </si>
  <si>
    <t>ui/common/weapon_lan.png</t>
  </si>
  <si>
    <t>1800</t>
  </si>
  <si>
    <t>1000</t>
  </si>
  <si>
    <t>[[1,204],[2,0.1],[8,2],[3,680]]</t>
  </si>
  <si>
    <t>2</t>
  </si>
  <si>
    <t>[[1,867],[2,0.1],[8,2],[3,680]]</t>
  </si>
  <si>
    <t>1004</t>
  </si>
  <si>
    <t>完美</t>
  </si>
  <si>
    <t>ui/common/weapon_zi.png</t>
  </si>
  <si>
    <t>5400</t>
  </si>
  <si>
    <t>2500</t>
  </si>
  <si>
    <t>[[1,252],[2,0.1],[8,2],[3,650]]</t>
  </si>
  <si>
    <t>[[1,1820],[2,0.1],[8,2],[3,650]]</t>
  </si>
  <si>
    <t>1005</t>
  </si>
  <si>
    <t>史诗</t>
  </si>
  <si>
    <t>ui/common/weapon_cheng.png</t>
  </si>
  <si>
    <t>16200</t>
  </si>
  <si>
    <t>6000</t>
  </si>
  <si>
    <t>[[1,300],[2,0.1],[8,2],[3,600]]</t>
  </si>
  <si>
    <t>[[1,3840],[2,0.1],[8,2],[3,600]]</t>
  </si>
  <si>
    <t>2001</t>
  </si>
  <si>
    <r>
      <rPr>
        <sz val="10"/>
        <color indexed="8"/>
        <rFont val="Helvetica"/>
        <charset val="134"/>
      </rPr>
      <t>[[1,130],[2,0.1],[8,2],[3,</t>
    </r>
    <r>
      <rPr>
        <sz val="10"/>
        <color indexed="8"/>
        <rFont val="Helvetica"/>
        <charset val="134"/>
      </rPr>
      <t>90</t>
    </r>
    <r>
      <rPr>
        <sz val="10"/>
        <color indexed="8"/>
        <rFont val="Helvetica"/>
        <charset val="134"/>
      </rPr>
      <t>0]]</t>
    </r>
  </si>
  <si>
    <t>[[1,225],[2,0.1],[8,2],[3,1000]]</t>
  </si>
  <si>
    <t>2002</t>
  </si>
  <si>
    <r>
      <rPr>
        <sz val="10"/>
        <color indexed="8"/>
        <rFont val="Helvetica"/>
        <charset val="134"/>
      </rPr>
      <t>[[1,180],[2,0.1],[8,2],[3,90</t>
    </r>
    <r>
      <rPr>
        <sz val="10"/>
        <color indexed="8"/>
        <rFont val="Helvetica"/>
        <charset val="134"/>
      </rPr>
      <t>0]]</t>
    </r>
  </si>
  <si>
    <t>[[1,470],[2,0.1],[8,2],[3,1000]]</t>
  </si>
  <si>
    <t>2003</t>
  </si>
  <si>
    <r>
      <rPr>
        <sz val="10"/>
        <color indexed="8"/>
        <rFont val="Helvetica"/>
        <charset val="134"/>
      </rPr>
      <t>[[1,240],[2,0.1],[8,2],[3,</t>
    </r>
    <r>
      <rPr>
        <sz val="10"/>
        <color indexed="8"/>
        <rFont val="Helvetica"/>
        <charset val="134"/>
      </rPr>
      <t>9</t>
    </r>
    <r>
      <rPr>
        <sz val="10"/>
        <color indexed="8"/>
        <rFont val="Helvetica"/>
        <charset val="134"/>
      </rPr>
      <t>00]]</t>
    </r>
  </si>
  <si>
    <t>[[1,1020],[2,0.1],[8,2],[3,1000]]</t>
  </si>
  <si>
    <t>2004</t>
  </si>
  <si>
    <r>
      <rPr>
        <sz val="10"/>
        <color indexed="8"/>
        <rFont val="Helvetica"/>
        <charset val="134"/>
      </rPr>
      <t>[[1,310],[2,0.1],[8,2],[3,</t>
    </r>
    <r>
      <rPr>
        <sz val="10"/>
        <color indexed="8"/>
        <rFont val="Helvetica"/>
        <charset val="134"/>
      </rPr>
      <t>9</t>
    </r>
    <r>
      <rPr>
        <sz val="10"/>
        <color indexed="8"/>
        <rFont val="Helvetica"/>
        <charset val="134"/>
      </rPr>
      <t>00]]</t>
    </r>
  </si>
  <si>
    <t>[[1,2270],[2,0.1],[8,2],[3,1000]]</t>
  </si>
  <si>
    <t>2005</t>
  </si>
  <si>
    <r>
      <rPr>
        <sz val="10"/>
        <color indexed="8"/>
        <rFont val="Helvetica"/>
        <charset val="134"/>
      </rPr>
      <t>[[1,400],[2,0.1],[8,2],[3,</t>
    </r>
    <r>
      <rPr>
        <sz val="10"/>
        <color indexed="8"/>
        <rFont val="Helvetica"/>
        <charset val="134"/>
      </rPr>
      <t>9</t>
    </r>
    <r>
      <rPr>
        <sz val="10"/>
        <color indexed="8"/>
        <rFont val="Helvetica"/>
        <charset val="134"/>
      </rPr>
      <t>00]]</t>
    </r>
  </si>
  <si>
    <t>[[1,5120],[2,0.1],[8,2],[3,1000]]</t>
  </si>
  <si>
    <t>3001</t>
  </si>
  <si>
    <t>3</t>
  </si>
  <si>
    <t>[[1,260],[2,0.1],[8,2],[3,1600]]</t>
  </si>
  <si>
    <t>[[1,450],[2,0.1],[8,2],[3,1600]]</t>
  </si>
  <si>
    <t>3002</t>
  </si>
  <si>
    <t>[[1,360],[2,0.1],[8,2],[3,1600]]</t>
  </si>
  <si>
    <t>[[1,940],[2,0.1],[8,2],[3,1600]]</t>
  </si>
  <si>
    <t>3003</t>
  </si>
  <si>
    <t>[[1,480],[2,0.1],[8,2],[3,1600]]</t>
  </si>
  <si>
    <t>[[1,2040],[2,0.1],[8,2],[3,1600]]</t>
  </si>
  <si>
    <t>3004</t>
  </si>
  <si>
    <t>[[1,620],[2,0.1],[8,2],[3,1600]]</t>
  </si>
  <si>
    <t>[[1,4540],[2,0.1],[8,2],[3,1600]]</t>
  </si>
  <si>
    <t>3005</t>
  </si>
  <si>
    <t>[[1,800],[2,0.1],[8,2],[3,1600]]</t>
  </si>
  <si>
    <t>[[1,10240],[2,0.1],[8,2],[3,1600]]</t>
  </si>
  <si>
    <t>4001</t>
  </si>
  <si>
    <t>4</t>
  </si>
  <si>
    <t>[[4,200],[6,0.95]]</t>
  </si>
  <si>
    <t>[[4,495],[6,0.95]]</t>
  </si>
  <si>
    <t>4002</t>
  </si>
  <si>
    <t>[[4,300],[6,0.90]]</t>
  </si>
  <si>
    <t>[[4,890],[6,0.90]]</t>
  </si>
  <si>
    <t>4003</t>
  </si>
  <si>
    <t>[[4,400],[6,0.85]]</t>
  </si>
  <si>
    <t>[[4,1580],[6,0.85]]</t>
  </si>
  <si>
    <t>4004</t>
  </si>
  <si>
    <t>[[4,500],[6,0.80]]</t>
  </si>
  <si>
    <t>[[4,2860],[6,0.80]]</t>
  </si>
  <si>
    <t>4005</t>
  </si>
  <si>
    <t>[[4,600],[6,0.75]]</t>
  </si>
  <si>
    <t>[[4,5320],[6,0.75]]</t>
  </si>
  <si>
    <t>5001</t>
  </si>
  <si>
    <t>5002</t>
  </si>
  <si>
    <t>5003</t>
  </si>
  <si>
    <t>5004</t>
  </si>
  <si>
    <t>5005</t>
  </si>
  <si>
    <t>6001</t>
  </si>
  <si>
    <t>[[1,117],[2,0.1],[8,2],[3,600],[27,0.1]]</t>
  </si>
  <si>
    <t>[[1,193],[2,0.1],[8,2],[3,600],[27,0.1]]</t>
  </si>
  <si>
    <t>6002</t>
  </si>
  <si>
    <t>[[1,158],[2,0.1],[8,2],[3,600],[27,0.1]]</t>
  </si>
  <si>
    <t>[[1,390],[2,0.15],[8,2],[3,600],[27,0.1]]</t>
  </si>
  <si>
    <t>6003</t>
  </si>
  <si>
    <t>[[1,204],[2,0.1],[8,2],[3,600],[27,0.1]]</t>
  </si>
  <si>
    <t>[[1,867],[2,0.2],[8,2],[3,600],[27,0.1]]</t>
  </si>
  <si>
    <t>6004</t>
  </si>
  <si>
    <t>[[1,252],[2,0.1],[8,2],[3,600],[27,0.1]]</t>
  </si>
  <si>
    <t>[[1,1820],[2,0.25],[8,2],[3,600],[27,0.1]]</t>
  </si>
  <si>
    <t>6005</t>
  </si>
  <si>
    <t>[[1,300],[2,0.1],[8,2],[3,600],[27,0.1]]</t>
  </si>
  <si>
    <t>[[1,3840],[2,0.3],[8,2],[3,600],[27,0.1]]</t>
  </si>
  <si>
    <t>7001</t>
  </si>
  <si>
    <t>[[1,117],[2,0.1],[8,2],[3,800],[27,0.2]]</t>
  </si>
  <si>
    <t>[[1,193],[2,0.1],[8,2],[3,800],[27,0.2]]</t>
  </si>
  <si>
    <t>7002</t>
  </si>
  <si>
    <t>[[1,158],[2,0.1],[8,2],[3,800],[27,0.2]]</t>
  </si>
  <si>
    <t>[[1,390],[2,0.15],[8,2],[3,800],[27,0.2]]</t>
  </si>
  <si>
    <t>7003</t>
  </si>
  <si>
    <t>[[1,204],[2,0.1],[8,2],[3,800],[27,0.2]]</t>
  </si>
  <si>
    <t>[[1,867],[2,0.2],[8,2],[3,800],[27,0.2]]</t>
  </si>
  <si>
    <t>7004</t>
  </si>
  <si>
    <t>[[1,252],[2,0.1],[8,2],[3,800],[27,0.2]]</t>
  </si>
  <si>
    <t>[[1,1820],[2,0.25],[8,2],[3,800],[27,0.2]]</t>
  </si>
  <si>
    <t>7005</t>
  </si>
  <si>
    <t>[[1,300],[2,0.1],[8,2],[3,800],[27,0.2]]</t>
  </si>
  <si>
    <t>[[1,3840],[2,0.3],[8,2],[3,800],[27,0.2]]</t>
  </si>
  <si>
    <t>8001</t>
  </si>
  <si>
    <t>[[1,117],[2,0.3],[8,2],[3,1200],[27,0.3]]</t>
  </si>
  <si>
    <t>[[1,193],[2,0.3],[8,2],[3,1200],[27,0.3]]</t>
  </si>
  <si>
    <t>8002</t>
  </si>
  <si>
    <t>[[1,158],[2,0.3],[8,3],[3,1200],[27,0.3]]</t>
  </si>
  <si>
    <t>[[1,390],[2,0.3],[8,3],[3,1200],[27,0.3]]</t>
  </si>
  <si>
    <t>8003</t>
  </si>
  <si>
    <t>[[1,204],[2,0.3],[8,4],[3,1200],[27,0.3]]</t>
  </si>
  <si>
    <t>[[1,867],[2,0.3],[8,4],[3,1200],[27,0.3]]</t>
  </si>
  <si>
    <t>8004</t>
  </si>
  <si>
    <t>[[1,252],[2,0.3],[8,5],[3,1200],[27,0.3]]</t>
  </si>
  <si>
    <t>[[1,1820],[2,0.3],[8,5],[3,1200],[27,0.3]]</t>
  </si>
  <si>
    <t>8005</t>
  </si>
  <si>
    <t>[[1,300],[2,0.3],[8,6],[3,1200],[27,0.3]]</t>
  </si>
  <si>
    <t>[[1,3840],[2,0.3],[8,6],[3,1200],[27,0.3]]</t>
  </si>
  <si>
    <t>基础伤害</t>
  </si>
  <si>
    <t>攻速</t>
  </si>
  <si>
    <t>秒/攻速</t>
  </si>
  <si>
    <t>秒/攻速*伤害</t>
  </si>
  <si>
    <t>暴击率</t>
  </si>
  <si>
    <t>暴击倍数</t>
  </si>
  <si>
    <t>单体总伤</t>
  </si>
  <si>
    <t>预估值倍率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</si>
</sst>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0"/>
      <color indexed="8"/>
      <name val="Helvetica"/>
      <charset val="134"/>
    </font>
    <font>
      <sz val="10"/>
      <color rgb="FF000000"/>
      <name val="宋体"/>
      <charset val="134"/>
    </font>
    <font>
      <b/>
      <sz val="10"/>
      <color indexed="8"/>
      <name val="宋体"/>
      <charset val="134"/>
    </font>
    <font>
      <b/>
      <sz val="10"/>
      <color rgb="FF000000"/>
      <name val="宋体"/>
      <charset val="134"/>
    </font>
    <font>
      <b/>
      <sz val="10"/>
      <color indexed="8"/>
      <name val="Helvetica"/>
      <charset val="134"/>
    </font>
    <font>
      <sz val="10"/>
      <color indexed="8"/>
      <name val="宋体"/>
      <charset val="134"/>
    </font>
    <font>
      <sz val="10"/>
      <color rgb="FF000000"/>
      <name val="Helvetica"/>
      <charset val="134"/>
    </font>
    <font>
      <sz val="10"/>
      <color rgb="FF000000"/>
      <name val="SimSun"/>
      <charset val="134"/>
    </font>
    <font>
      <b/>
      <sz val="15"/>
      <color theme="3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sz val="11"/>
      <color theme="1"/>
      <name val="Helvetica"/>
      <charset val="134"/>
      <scheme val="minor"/>
    </font>
    <font>
      <b/>
      <sz val="13"/>
      <color theme="3"/>
      <name val="Helvetica"/>
      <charset val="134"/>
      <scheme val="minor"/>
    </font>
    <font>
      <b/>
      <sz val="11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sz val="11"/>
      <color rgb="FF3F3F76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sz val="11"/>
      <color theme="0"/>
      <name val="Helvetica"/>
      <charset val="0"/>
      <scheme val="minor"/>
    </font>
    <font>
      <sz val="11"/>
      <color rgb="FF006100"/>
      <name val="Helvetica"/>
      <charset val="0"/>
      <scheme val="minor"/>
    </font>
    <font>
      <sz val="11"/>
      <color rgb="FF9C0006"/>
      <name val="Helvetica"/>
      <charset val="0"/>
      <scheme val="minor"/>
    </font>
    <font>
      <sz val="11"/>
      <color theme="1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sz val="11"/>
      <color rgb="FFFA7D00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sz val="11"/>
      <color rgb="FF9C6500"/>
      <name val="Helvetica"/>
      <charset val="0"/>
      <scheme val="minor"/>
    </font>
    <font>
      <b/>
      <sz val="11"/>
      <color rgb="FFFA7D00"/>
      <name val="Helvetica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BDC0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1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3" borderId="4" applyNumberFormat="0" applyFon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5" fillId="39" borderId="9" applyNumberFormat="0" applyAlignment="0" applyProtection="0">
      <alignment vertical="center"/>
    </xf>
    <xf numFmtId="0" fontId="27" fillId="39" borderId="5" applyNumberFormat="0" applyAlignment="0" applyProtection="0">
      <alignment vertical="center"/>
    </xf>
    <xf numFmtId="0" fontId="20" fillId="24" borderId="6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</cellStyleXfs>
  <cellXfs count="28">
    <xf numFmtId="0" fontId="0" fillId="0" borderId="0" xfId="0">
      <alignment vertical="top" wrapText="1"/>
    </xf>
    <xf numFmtId="0" fontId="0" fillId="2" borderId="0" xfId="0" applyFill="1">
      <alignment vertical="top" wrapText="1"/>
    </xf>
    <xf numFmtId="0" fontId="0" fillId="3" borderId="0" xfId="0" applyFill="1">
      <alignment vertical="top" wrapText="1"/>
    </xf>
    <xf numFmtId="0" fontId="0" fillId="4" borderId="0" xfId="0" applyFill="1">
      <alignment vertical="top" wrapText="1"/>
    </xf>
    <xf numFmtId="0" fontId="0" fillId="5" borderId="0" xfId="0" applyFill="1">
      <alignment vertical="top" wrapText="1"/>
    </xf>
    <xf numFmtId="0" fontId="0" fillId="6" borderId="0" xfId="0" applyFill="1">
      <alignment vertical="top" wrapText="1"/>
    </xf>
    <xf numFmtId="0" fontId="0" fillId="7" borderId="0" xfId="0" applyFill="1">
      <alignment vertical="top" wrapText="1"/>
    </xf>
    <xf numFmtId="0" fontId="1" fillId="0" borderId="0" xfId="0" applyFont="1">
      <alignment vertical="top" wrapText="1"/>
    </xf>
    <xf numFmtId="0" fontId="1" fillId="2" borderId="0" xfId="0" applyFont="1" applyFill="1">
      <alignment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>
      <alignment vertical="top" wrapText="1"/>
    </xf>
    <xf numFmtId="49" fontId="2" fillId="8" borderId="1" xfId="0" applyNumberFormat="1" applyFont="1" applyFill="1" applyBorder="1" applyAlignment="1">
      <alignment vertical="top" wrapText="1"/>
    </xf>
    <xf numFmtId="49" fontId="3" fillId="8" borderId="1" xfId="0" applyNumberFormat="1" applyFont="1" applyFill="1" applyBorder="1" applyAlignment="1">
      <alignment vertical="top"/>
    </xf>
    <xf numFmtId="49" fontId="3" fillId="8" borderId="1" xfId="0" applyNumberFormat="1" applyFont="1" applyFill="1" applyBorder="1" applyAlignment="1">
      <alignment vertical="top" wrapText="1"/>
    </xf>
    <xf numFmtId="49" fontId="2" fillId="8" borderId="1" xfId="0" applyNumberFormat="1" applyFont="1" applyFill="1" applyBorder="1" applyAlignment="1">
      <alignment vertical="top"/>
    </xf>
    <xf numFmtId="49" fontId="4" fillId="9" borderId="1" xfId="0" applyNumberFormat="1" applyFont="1" applyFill="1" applyBorder="1" applyAlignment="1">
      <alignment horizontal="left" vertical="top"/>
    </xf>
    <xf numFmtId="49" fontId="0" fillId="10" borderId="1" xfId="0" applyNumberFormat="1" applyFont="1" applyFill="1" applyBorder="1" applyAlignment="1">
      <alignment horizontal="left" vertical="top"/>
    </xf>
    <xf numFmtId="49" fontId="0" fillId="0" borderId="1" xfId="0" applyNumberFormat="1" applyFont="1" applyBorder="1">
      <alignment vertical="top" wrapText="1"/>
    </xf>
    <xf numFmtId="49" fontId="5" fillId="0" borderId="1" xfId="0" applyNumberFormat="1" applyFont="1" applyBorder="1">
      <alignment vertical="top" wrapText="1"/>
    </xf>
    <xf numFmtId="49" fontId="6" fillId="0" borderId="1" xfId="0" applyNumberFormat="1" applyFont="1" applyBorder="1">
      <alignment vertical="top" wrapText="1"/>
    </xf>
    <xf numFmtId="49" fontId="7" fillId="0" borderId="1" xfId="0" applyNumberFormat="1" applyFont="1" applyBorder="1">
      <alignment vertical="top" wrapText="1"/>
    </xf>
    <xf numFmtId="49" fontId="4" fillId="8" borderId="1" xfId="0" applyNumberFormat="1" applyFont="1" applyFill="1" applyBorder="1" applyAlignment="1">
      <alignment vertical="top"/>
    </xf>
    <xf numFmtId="49" fontId="0" fillId="10" borderId="1" xfId="0" applyNumberFormat="1" applyFill="1" applyBorder="1" applyAlignment="1">
      <alignment horizontal="left" vertical="top"/>
    </xf>
    <xf numFmtId="49" fontId="5" fillId="10" borderId="1" xfId="0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 applyAlignment="1" applyProtection="1">
      <alignment vertical="top" wrapText="1"/>
    </xf>
    <xf numFmtId="49" fontId="3" fillId="11" borderId="1" xfId="0" applyNumberFormat="1" applyFont="1" applyFill="1" applyBorder="1" applyAlignment="1">
      <alignment vertical="top"/>
    </xf>
    <xf numFmtId="49" fontId="6" fillId="1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FF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159"/>
  <sheetViews>
    <sheetView showGridLines="0" tabSelected="1" topLeftCell="A19" workbookViewId="0">
      <pane xSplit="1" topLeftCell="D1" activePane="topRight" state="frozen"/>
      <selection/>
      <selection pane="topRight" activeCell="J36" sqref="J36"/>
    </sheetView>
  </sheetViews>
  <sheetFormatPr defaultColWidth="8.28571428571429" defaultRowHeight="18" customHeight="1"/>
  <cols>
    <col min="1" max="1" width="26.2857142857143" style="10" customWidth="1"/>
    <col min="2" max="2" width="17.4285714285714" style="10" customWidth="1"/>
    <col min="3" max="3" width="25.4285714285714" style="10" customWidth="1"/>
    <col min="4" max="6" width="17.4285714285714" style="10" customWidth="1"/>
    <col min="7" max="7" width="29.5714285714286" style="10" customWidth="1"/>
    <col min="8" max="8" width="22.7142857142857" style="10" customWidth="1"/>
    <col min="9" max="9" width="14.4285714285714" style="10" customWidth="1"/>
    <col min="10" max="10" width="29.5714285714286" style="10" customWidth="1"/>
    <col min="11" max="12" width="13.1428571428571" style="10" customWidth="1"/>
    <col min="13" max="15" width="16.8571428571429" style="10" customWidth="1"/>
    <col min="16" max="18" width="15.1428571428571" style="10" customWidth="1"/>
    <col min="19" max="19" width="15.7142857142857" style="10" customWidth="1"/>
    <col min="20" max="23" width="20.7142857142857" style="10" customWidth="1"/>
    <col min="24" max="24" width="15.7142857142857" style="10" customWidth="1"/>
    <col min="25" max="25" width="17.8571428571429" style="10" customWidth="1"/>
    <col min="26" max="26" width="19.2857142857143" style="10" customWidth="1"/>
    <col min="27" max="242" width="8.28571428571429" style="10" customWidth="1"/>
    <col min="243" max="16384" width="8.28571428571429" style="10"/>
  </cols>
  <sheetData>
    <row r="1" ht="57" customHeight="1" spans="1:26">
      <c r="A1" s="11" t="s">
        <v>0</v>
      </c>
      <c r="B1" s="12" t="s">
        <v>1</v>
      </c>
      <c r="C1" s="13" t="s">
        <v>2</v>
      </c>
      <c r="D1" s="12" t="s">
        <v>3</v>
      </c>
      <c r="E1" s="13" t="s">
        <v>4</v>
      </c>
      <c r="F1" s="12" t="s">
        <v>5</v>
      </c>
      <c r="G1" s="12" t="s">
        <v>6</v>
      </c>
      <c r="H1" s="14" t="s">
        <v>7</v>
      </c>
      <c r="I1" s="14" t="s">
        <v>8</v>
      </c>
      <c r="J1" s="14"/>
      <c r="K1" s="21"/>
      <c r="L1" s="21"/>
      <c r="M1" s="21"/>
      <c r="N1" s="21"/>
      <c r="O1" s="21"/>
      <c r="P1" s="21"/>
      <c r="Q1" s="14"/>
      <c r="R1" s="14"/>
      <c r="S1" s="14"/>
      <c r="T1" s="14"/>
      <c r="U1" s="14"/>
      <c r="V1" s="14"/>
      <c r="W1" s="14"/>
      <c r="X1" s="14"/>
      <c r="Y1" s="25"/>
      <c r="Z1" s="25"/>
    </row>
    <row r="2" s="9" customFormat="1" ht="20.45" customHeight="1" spans="1:26">
      <c r="A2" s="15" t="s">
        <v>9</v>
      </c>
      <c r="B2" s="16" t="s">
        <v>10</v>
      </c>
      <c r="C2" s="15" t="s">
        <v>11</v>
      </c>
      <c r="D2" s="16" t="s">
        <v>12</v>
      </c>
      <c r="E2" s="16" t="s">
        <v>13</v>
      </c>
      <c r="F2" s="16" t="s">
        <v>14</v>
      </c>
      <c r="G2" s="15" t="s">
        <v>15</v>
      </c>
      <c r="H2" s="16" t="s">
        <v>16</v>
      </c>
      <c r="I2" s="16" t="s">
        <v>17</v>
      </c>
      <c r="J2" s="16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6"/>
      <c r="Z2" s="26"/>
    </row>
    <row r="3" s="9" customFormat="1" ht="20.25" customHeight="1" spans="1:26">
      <c r="A3" s="15" t="s">
        <v>18</v>
      </c>
      <c r="B3" s="16" t="s">
        <v>19</v>
      </c>
      <c r="C3" s="15" t="s">
        <v>20</v>
      </c>
      <c r="D3" s="16" t="s">
        <v>19</v>
      </c>
      <c r="E3" s="16" t="s">
        <v>20</v>
      </c>
      <c r="F3" s="16" t="s">
        <v>19</v>
      </c>
      <c r="G3" s="15" t="s">
        <v>20</v>
      </c>
      <c r="H3" s="16" t="s">
        <v>20</v>
      </c>
      <c r="I3" s="16" t="s">
        <v>20</v>
      </c>
      <c r="J3" s="16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6"/>
      <c r="Z3" s="26"/>
    </row>
    <row r="4" s="9" customFormat="1" ht="20.25" customHeight="1" spans="1:26">
      <c r="A4" s="15" t="s">
        <v>21</v>
      </c>
      <c r="B4" s="16" t="s">
        <v>22</v>
      </c>
      <c r="C4" s="15" t="s">
        <v>21</v>
      </c>
      <c r="D4" s="16" t="s">
        <v>22</v>
      </c>
      <c r="E4" s="16" t="s">
        <v>23</v>
      </c>
      <c r="F4" s="16" t="s">
        <v>23</v>
      </c>
      <c r="G4" s="15" t="s">
        <v>24</v>
      </c>
      <c r="H4" s="16" t="s">
        <v>21</v>
      </c>
      <c r="I4" s="16" t="s">
        <v>21</v>
      </c>
      <c r="J4" s="16"/>
      <c r="K4" s="23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6"/>
      <c r="Z4" s="26"/>
    </row>
    <row r="5" customHeight="1" spans="1:10">
      <c r="A5" s="17" t="s">
        <v>25</v>
      </c>
      <c r="B5" s="18" t="s">
        <v>26</v>
      </c>
      <c r="C5" s="18" t="s">
        <v>27</v>
      </c>
      <c r="D5" s="17" t="s">
        <v>28</v>
      </c>
      <c r="E5" s="17" t="s">
        <v>29</v>
      </c>
      <c r="F5" s="17" t="s">
        <v>30</v>
      </c>
      <c r="G5" s="17" t="s">
        <v>31</v>
      </c>
      <c r="H5" s="10" t="s">
        <v>27</v>
      </c>
      <c r="I5" s="17" t="s">
        <v>32</v>
      </c>
      <c r="J5" s="17" t="s">
        <v>33</v>
      </c>
    </row>
    <row r="6" customHeight="1" spans="1:10">
      <c r="A6" s="17" t="s">
        <v>34</v>
      </c>
      <c r="B6" s="18" t="s">
        <v>35</v>
      </c>
      <c r="C6" s="18" t="s">
        <v>27</v>
      </c>
      <c r="D6" s="17" t="s">
        <v>36</v>
      </c>
      <c r="E6" s="17" t="s">
        <v>37</v>
      </c>
      <c r="F6" s="17" t="s">
        <v>38</v>
      </c>
      <c r="G6" s="17" t="s">
        <v>39</v>
      </c>
      <c r="H6" s="10" t="s">
        <v>27</v>
      </c>
      <c r="I6" s="17" t="s">
        <v>40</v>
      </c>
      <c r="J6" s="17" t="s">
        <v>41</v>
      </c>
    </row>
    <row r="7" customHeight="1" spans="1:10">
      <c r="A7" s="17" t="s">
        <v>42</v>
      </c>
      <c r="B7" s="18" t="s">
        <v>43</v>
      </c>
      <c r="C7" s="18" t="s">
        <v>27</v>
      </c>
      <c r="D7" s="17" t="s">
        <v>44</v>
      </c>
      <c r="E7" s="17" t="s">
        <v>45</v>
      </c>
      <c r="F7" s="17" t="s">
        <v>46</v>
      </c>
      <c r="G7" s="17" t="s">
        <v>47</v>
      </c>
      <c r="H7" s="10" t="s">
        <v>48</v>
      </c>
      <c r="I7" s="17" t="s">
        <v>32</v>
      </c>
      <c r="J7" s="17" t="s">
        <v>49</v>
      </c>
    </row>
    <row r="8" customHeight="1" spans="1:10">
      <c r="A8" s="17" t="s">
        <v>50</v>
      </c>
      <c r="B8" s="18" t="s">
        <v>51</v>
      </c>
      <c r="C8" s="18" t="s">
        <v>27</v>
      </c>
      <c r="D8" s="17" t="s">
        <v>52</v>
      </c>
      <c r="E8" s="17" t="s">
        <v>53</v>
      </c>
      <c r="F8" s="17" t="s">
        <v>54</v>
      </c>
      <c r="G8" s="17" t="s">
        <v>55</v>
      </c>
      <c r="H8" s="10" t="s">
        <v>48</v>
      </c>
      <c r="I8" s="17" t="s">
        <v>40</v>
      </c>
      <c r="J8" s="17" t="s">
        <v>56</v>
      </c>
    </row>
    <row r="9" customHeight="1" spans="1:10">
      <c r="A9" s="17" t="s">
        <v>57</v>
      </c>
      <c r="B9" s="18" t="s">
        <v>58</v>
      </c>
      <c r="C9" s="18" t="s">
        <v>27</v>
      </c>
      <c r="D9" s="17" t="s">
        <v>59</v>
      </c>
      <c r="E9" s="17" t="s">
        <v>60</v>
      </c>
      <c r="F9" s="17" t="s">
        <v>61</v>
      </c>
      <c r="G9" s="19" t="s">
        <v>62</v>
      </c>
      <c r="I9" s="17"/>
      <c r="J9" s="19" t="s">
        <v>63</v>
      </c>
    </row>
    <row r="10" customHeight="1" spans="1:10">
      <c r="A10" s="17" t="s">
        <v>64</v>
      </c>
      <c r="B10" s="18" t="s">
        <v>26</v>
      </c>
      <c r="C10" s="18" t="s">
        <v>48</v>
      </c>
      <c r="D10" s="17" t="s">
        <v>28</v>
      </c>
      <c r="E10" s="17" t="s">
        <v>29</v>
      </c>
      <c r="F10" s="17" t="s">
        <v>30</v>
      </c>
      <c r="G10" s="17" t="s">
        <v>65</v>
      </c>
      <c r="H10" s="10" t="s">
        <v>27</v>
      </c>
      <c r="I10" s="17" t="s">
        <v>32</v>
      </c>
      <c r="J10" s="24" t="s">
        <v>66</v>
      </c>
    </row>
    <row r="11" customHeight="1" spans="1:10">
      <c r="A11" s="17" t="s">
        <v>67</v>
      </c>
      <c r="B11" s="18" t="s">
        <v>35</v>
      </c>
      <c r="C11" s="18" t="s">
        <v>48</v>
      </c>
      <c r="D11" s="17" t="s">
        <v>36</v>
      </c>
      <c r="E11" s="17" t="s">
        <v>37</v>
      </c>
      <c r="F11" s="17" t="s">
        <v>38</v>
      </c>
      <c r="G11" s="17" t="s">
        <v>68</v>
      </c>
      <c r="H11" s="10" t="s">
        <v>27</v>
      </c>
      <c r="I11" s="17" t="s">
        <v>40</v>
      </c>
      <c r="J11" s="24" t="s">
        <v>69</v>
      </c>
    </row>
    <row r="12" customHeight="1" spans="1:10">
      <c r="A12" s="17" t="s">
        <v>70</v>
      </c>
      <c r="B12" s="18" t="s">
        <v>43</v>
      </c>
      <c r="C12" s="18" t="s">
        <v>48</v>
      </c>
      <c r="D12" s="17" t="s">
        <v>44</v>
      </c>
      <c r="E12" s="17" t="s">
        <v>45</v>
      </c>
      <c r="F12" s="17" t="s">
        <v>46</v>
      </c>
      <c r="G12" s="17" t="s">
        <v>71</v>
      </c>
      <c r="H12" s="10" t="s">
        <v>48</v>
      </c>
      <c r="I12" s="17" t="s">
        <v>32</v>
      </c>
      <c r="J12" s="24" t="s">
        <v>72</v>
      </c>
    </row>
    <row r="13" customHeight="1" spans="1:10">
      <c r="A13" s="17" t="s">
        <v>73</v>
      </c>
      <c r="B13" s="18" t="s">
        <v>51</v>
      </c>
      <c r="C13" s="18" t="s">
        <v>48</v>
      </c>
      <c r="D13" s="17" t="s">
        <v>52</v>
      </c>
      <c r="E13" s="17" t="s">
        <v>53</v>
      </c>
      <c r="F13" s="17" t="s">
        <v>54</v>
      </c>
      <c r="G13" s="17" t="s">
        <v>74</v>
      </c>
      <c r="H13" s="10" t="s">
        <v>48</v>
      </c>
      <c r="I13" s="17" t="s">
        <v>40</v>
      </c>
      <c r="J13" s="24" t="s">
        <v>75</v>
      </c>
    </row>
    <row r="14" customHeight="1" spans="1:10">
      <c r="A14" s="17" t="s">
        <v>76</v>
      </c>
      <c r="B14" s="18" t="s">
        <v>58</v>
      </c>
      <c r="C14" s="18" t="s">
        <v>48</v>
      </c>
      <c r="D14" s="17" t="s">
        <v>59</v>
      </c>
      <c r="E14" s="17" t="s">
        <v>60</v>
      </c>
      <c r="F14" s="17" t="s">
        <v>61</v>
      </c>
      <c r="G14" s="17" t="s">
        <v>77</v>
      </c>
      <c r="I14" s="17"/>
      <c r="J14" s="24" t="s">
        <v>78</v>
      </c>
    </row>
    <row r="15" customHeight="1" spans="1:10">
      <c r="A15" s="17" t="s">
        <v>79</v>
      </c>
      <c r="B15" s="18" t="s">
        <v>26</v>
      </c>
      <c r="C15" s="20" t="s">
        <v>80</v>
      </c>
      <c r="D15" s="17" t="s">
        <v>28</v>
      </c>
      <c r="E15" s="17" t="s">
        <v>29</v>
      </c>
      <c r="F15" s="17" t="s">
        <v>30</v>
      </c>
      <c r="G15" s="17" t="s">
        <v>81</v>
      </c>
      <c r="H15" s="10" t="s">
        <v>27</v>
      </c>
      <c r="I15" s="17" t="s">
        <v>29</v>
      </c>
      <c r="J15" s="24" t="s">
        <v>82</v>
      </c>
    </row>
    <row r="16" customHeight="1" spans="1:10">
      <c r="A16" s="17" t="s">
        <v>83</v>
      </c>
      <c r="B16" s="18" t="s">
        <v>35</v>
      </c>
      <c r="C16" s="20" t="s">
        <v>80</v>
      </c>
      <c r="D16" s="17" t="s">
        <v>36</v>
      </c>
      <c r="E16" s="17" t="s">
        <v>37</v>
      </c>
      <c r="F16" s="17" t="s">
        <v>38</v>
      </c>
      <c r="G16" s="17" t="s">
        <v>84</v>
      </c>
      <c r="H16" s="10" t="s">
        <v>27</v>
      </c>
      <c r="I16" s="17" t="s">
        <v>29</v>
      </c>
      <c r="J16" s="24" t="s">
        <v>85</v>
      </c>
    </row>
    <row r="17" customHeight="1" spans="1:10">
      <c r="A17" s="17" t="s">
        <v>86</v>
      </c>
      <c r="B17" s="18" t="s">
        <v>43</v>
      </c>
      <c r="C17" s="20" t="s">
        <v>80</v>
      </c>
      <c r="D17" s="17" t="s">
        <v>44</v>
      </c>
      <c r="E17" s="17" t="s">
        <v>45</v>
      </c>
      <c r="F17" s="17" t="s">
        <v>46</v>
      </c>
      <c r="G17" s="17" t="s">
        <v>87</v>
      </c>
      <c r="H17" s="10" t="s">
        <v>48</v>
      </c>
      <c r="I17" s="17" t="s">
        <v>29</v>
      </c>
      <c r="J17" s="24" t="s">
        <v>88</v>
      </c>
    </row>
    <row r="18" customHeight="1" spans="1:10">
      <c r="A18" s="17" t="s">
        <v>89</v>
      </c>
      <c r="B18" s="18" t="s">
        <v>51</v>
      </c>
      <c r="C18" s="20" t="s">
        <v>80</v>
      </c>
      <c r="D18" s="17" t="s">
        <v>52</v>
      </c>
      <c r="E18" s="17" t="s">
        <v>53</v>
      </c>
      <c r="F18" s="17" t="s">
        <v>54</v>
      </c>
      <c r="G18" s="17" t="s">
        <v>90</v>
      </c>
      <c r="H18" s="10" t="s">
        <v>48</v>
      </c>
      <c r="I18" s="17" t="s">
        <v>29</v>
      </c>
      <c r="J18" s="24" t="s">
        <v>91</v>
      </c>
    </row>
    <row r="19" customHeight="1" spans="1:10">
      <c r="A19" s="17" t="s">
        <v>92</v>
      </c>
      <c r="B19" s="18" t="s">
        <v>58</v>
      </c>
      <c r="C19" s="20" t="s">
        <v>80</v>
      </c>
      <c r="D19" s="17" t="s">
        <v>59</v>
      </c>
      <c r="E19" s="17" t="s">
        <v>60</v>
      </c>
      <c r="F19" s="17" t="s">
        <v>61</v>
      </c>
      <c r="G19" s="17" t="s">
        <v>93</v>
      </c>
      <c r="I19" s="17"/>
      <c r="J19" s="24" t="s">
        <v>94</v>
      </c>
    </row>
    <row r="20" customHeight="1" spans="1:10">
      <c r="A20" s="17" t="s">
        <v>95</v>
      </c>
      <c r="B20" s="18" t="s">
        <v>26</v>
      </c>
      <c r="C20" s="20" t="s">
        <v>96</v>
      </c>
      <c r="D20" s="17" t="s">
        <v>28</v>
      </c>
      <c r="E20" s="17" t="s">
        <v>29</v>
      </c>
      <c r="F20" s="17" t="s">
        <v>30</v>
      </c>
      <c r="G20" s="17" t="s">
        <v>97</v>
      </c>
      <c r="H20" s="10" t="s">
        <v>27</v>
      </c>
      <c r="I20" s="17" t="s">
        <v>32</v>
      </c>
      <c r="J20" s="24" t="s">
        <v>98</v>
      </c>
    </row>
    <row r="21" customHeight="1" spans="1:10">
      <c r="A21" s="17" t="s">
        <v>99</v>
      </c>
      <c r="B21" s="18" t="s">
        <v>35</v>
      </c>
      <c r="C21" s="20" t="s">
        <v>96</v>
      </c>
      <c r="D21" s="17" t="s">
        <v>36</v>
      </c>
      <c r="E21" s="17" t="s">
        <v>37</v>
      </c>
      <c r="F21" s="17" t="s">
        <v>38</v>
      </c>
      <c r="G21" s="17" t="s">
        <v>100</v>
      </c>
      <c r="H21" s="10" t="s">
        <v>27</v>
      </c>
      <c r="I21" s="17" t="s">
        <v>40</v>
      </c>
      <c r="J21" s="24" t="s">
        <v>101</v>
      </c>
    </row>
    <row r="22" customHeight="1" spans="1:10">
      <c r="A22" s="17" t="s">
        <v>102</v>
      </c>
      <c r="B22" s="18" t="s">
        <v>43</v>
      </c>
      <c r="C22" s="20" t="s">
        <v>96</v>
      </c>
      <c r="D22" s="17" t="s">
        <v>44</v>
      </c>
      <c r="E22" s="17" t="s">
        <v>45</v>
      </c>
      <c r="F22" s="17" t="s">
        <v>46</v>
      </c>
      <c r="G22" s="17" t="s">
        <v>103</v>
      </c>
      <c r="H22" s="10" t="s">
        <v>48</v>
      </c>
      <c r="I22" s="17" t="s">
        <v>32</v>
      </c>
      <c r="J22" s="24" t="s">
        <v>104</v>
      </c>
    </row>
    <row r="23" customHeight="1" spans="1:10">
      <c r="A23" s="17" t="s">
        <v>105</v>
      </c>
      <c r="B23" s="18" t="s">
        <v>51</v>
      </c>
      <c r="C23" s="20" t="s">
        <v>96</v>
      </c>
      <c r="D23" s="17" t="s">
        <v>52</v>
      </c>
      <c r="E23" s="17" t="s">
        <v>53</v>
      </c>
      <c r="F23" s="17" t="s">
        <v>54</v>
      </c>
      <c r="G23" s="17" t="s">
        <v>106</v>
      </c>
      <c r="H23" s="10" t="s">
        <v>48</v>
      </c>
      <c r="I23" s="17" t="s">
        <v>40</v>
      </c>
      <c r="J23" s="24" t="s">
        <v>107</v>
      </c>
    </row>
    <row r="24" customHeight="1" spans="1:10">
      <c r="A24" s="17" t="s">
        <v>108</v>
      </c>
      <c r="B24" s="18" t="s">
        <v>58</v>
      </c>
      <c r="C24" s="20" t="s">
        <v>96</v>
      </c>
      <c r="D24" s="17" t="s">
        <v>59</v>
      </c>
      <c r="E24" s="17" t="s">
        <v>60</v>
      </c>
      <c r="F24" s="17" t="s">
        <v>61</v>
      </c>
      <c r="G24" s="17" t="s">
        <v>109</v>
      </c>
      <c r="I24" s="17"/>
      <c r="J24" s="24" t="s">
        <v>110</v>
      </c>
    </row>
    <row r="25" customHeight="1" spans="1:10">
      <c r="A25" s="17" t="s">
        <v>111</v>
      </c>
      <c r="B25" s="18" t="s">
        <v>26</v>
      </c>
      <c r="C25" s="18" t="s">
        <v>40</v>
      </c>
      <c r="D25" s="17" t="s">
        <v>28</v>
      </c>
      <c r="E25" s="17" t="s">
        <v>29</v>
      </c>
      <c r="F25" s="17" t="s">
        <v>30</v>
      </c>
      <c r="G25" s="17" t="s">
        <v>97</v>
      </c>
      <c r="H25" s="10" t="s">
        <v>27</v>
      </c>
      <c r="I25" s="17" t="s">
        <v>32</v>
      </c>
      <c r="J25" s="24" t="s">
        <v>98</v>
      </c>
    </row>
    <row r="26" customHeight="1" spans="1:10">
      <c r="A26" s="17" t="s">
        <v>112</v>
      </c>
      <c r="B26" s="18" t="s">
        <v>35</v>
      </c>
      <c r="C26" s="18" t="s">
        <v>40</v>
      </c>
      <c r="D26" s="17" t="s">
        <v>36</v>
      </c>
      <c r="E26" s="17" t="s">
        <v>37</v>
      </c>
      <c r="F26" s="17" t="s">
        <v>38</v>
      </c>
      <c r="G26" s="17" t="s">
        <v>100</v>
      </c>
      <c r="H26" s="10" t="s">
        <v>27</v>
      </c>
      <c r="I26" s="17" t="s">
        <v>40</v>
      </c>
      <c r="J26" s="24" t="s">
        <v>101</v>
      </c>
    </row>
    <row r="27" customHeight="1" spans="1:10">
      <c r="A27" s="17" t="s">
        <v>113</v>
      </c>
      <c r="B27" s="18" t="s">
        <v>43</v>
      </c>
      <c r="C27" s="18" t="s">
        <v>40</v>
      </c>
      <c r="D27" s="17" t="s">
        <v>44</v>
      </c>
      <c r="E27" s="17" t="s">
        <v>45</v>
      </c>
      <c r="F27" s="17" t="s">
        <v>46</v>
      </c>
      <c r="G27" s="17" t="s">
        <v>103</v>
      </c>
      <c r="H27" s="10" t="s">
        <v>48</v>
      </c>
      <c r="I27" s="17" t="s">
        <v>32</v>
      </c>
      <c r="J27" s="24" t="s">
        <v>104</v>
      </c>
    </row>
    <row r="28" customHeight="1" spans="1:10">
      <c r="A28" s="17" t="s">
        <v>114</v>
      </c>
      <c r="B28" s="18" t="s">
        <v>51</v>
      </c>
      <c r="C28" s="18" t="s">
        <v>40</v>
      </c>
      <c r="D28" s="17" t="s">
        <v>52</v>
      </c>
      <c r="E28" s="17" t="s">
        <v>53</v>
      </c>
      <c r="F28" s="17" t="s">
        <v>54</v>
      </c>
      <c r="G28" s="17" t="s">
        <v>106</v>
      </c>
      <c r="H28" s="10" t="s">
        <v>48</v>
      </c>
      <c r="I28" s="17" t="s">
        <v>40</v>
      </c>
      <c r="J28" s="24" t="s">
        <v>107</v>
      </c>
    </row>
    <row r="29" customHeight="1" spans="1:10">
      <c r="A29" s="17" t="s">
        <v>115</v>
      </c>
      <c r="B29" s="18" t="s">
        <v>58</v>
      </c>
      <c r="C29" s="17" t="s">
        <v>40</v>
      </c>
      <c r="D29" s="17" t="s">
        <v>59</v>
      </c>
      <c r="E29" s="17" t="s">
        <v>60</v>
      </c>
      <c r="F29" s="17" t="s">
        <v>61</v>
      </c>
      <c r="G29" s="17" t="s">
        <v>109</v>
      </c>
      <c r="J29" s="24" t="s">
        <v>110</v>
      </c>
    </row>
    <row r="30" s="10" customFormat="1" customHeight="1" spans="1:10">
      <c r="A30" s="17" t="s">
        <v>116</v>
      </c>
      <c r="B30" s="18" t="s">
        <v>26</v>
      </c>
      <c r="C30" s="18" t="s">
        <v>27</v>
      </c>
      <c r="D30" s="17" t="s">
        <v>28</v>
      </c>
      <c r="E30" s="17" t="s">
        <v>29</v>
      </c>
      <c r="F30" s="17" t="s">
        <v>30</v>
      </c>
      <c r="G30" s="17" t="s">
        <v>117</v>
      </c>
      <c r="H30" s="10" t="s">
        <v>27</v>
      </c>
      <c r="I30" s="17" t="s">
        <v>32</v>
      </c>
      <c r="J30" s="17" t="s">
        <v>118</v>
      </c>
    </row>
    <row r="31" s="10" customFormat="1" customHeight="1" spans="1:10">
      <c r="A31" s="17" t="s">
        <v>119</v>
      </c>
      <c r="B31" s="18" t="s">
        <v>35</v>
      </c>
      <c r="C31" s="18" t="s">
        <v>27</v>
      </c>
      <c r="D31" s="17" t="s">
        <v>36</v>
      </c>
      <c r="E31" s="17" t="s">
        <v>37</v>
      </c>
      <c r="F31" s="17" t="s">
        <v>38</v>
      </c>
      <c r="G31" s="17" t="s">
        <v>120</v>
      </c>
      <c r="H31" s="10" t="s">
        <v>27</v>
      </c>
      <c r="I31" s="17" t="s">
        <v>40</v>
      </c>
      <c r="J31" s="17" t="s">
        <v>121</v>
      </c>
    </row>
    <row r="32" s="10" customFormat="1" customHeight="1" spans="1:10">
      <c r="A32" s="17" t="s">
        <v>122</v>
      </c>
      <c r="B32" s="18" t="s">
        <v>43</v>
      </c>
      <c r="C32" s="18" t="s">
        <v>27</v>
      </c>
      <c r="D32" s="17" t="s">
        <v>44</v>
      </c>
      <c r="E32" s="17" t="s">
        <v>45</v>
      </c>
      <c r="F32" s="17" t="s">
        <v>46</v>
      </c>
      <c r="G32" s="17" t="s">
        <v>123</v>
      </c>
      <c r="H32" s="10" t="s">
        <v>48</v>
      </c>
      <c r="I32" s="17" t="s">
        <v>32</v>
      </c>
      <c r="J32" s="17" t="s">
        <v>124</v>
      </c>
    </row>
    <row r="33" s="10" customFormat="1" customHeight="1" spans="1:10">
      <c r="A33" s="17" t="s">
        <v>125</v>
      </c>
      <c r="B33" s="18" t="s">
        <v>51</v>
      </c>
      <c r="C33" s="18" t="s">
        <v>27</v>
      </c>
      <c r="D33" s="17" t="s">
        <v>52</v>
      </c>
      <c r="E33" s="17" t="s">
        <v>53</v>
      </c>
      <c r="F33" s="17" t="s">
        <v>54</v>
      </c>
      <c r="G33" s="17" t="s">
        <v>126</v>
      </c>
      <c r="H33" s="10" t="s">
        <v>48</v>
      </c>
      <c r="I33" s="17" t="s">
        <v>40</v>
      </c>
      <c r="J33" s="17" t="s">
        <v>127</v>
      </c>
    </row>
    <row r="34" s="10" customFormat="1" customHeight="1" spans="1:10">
      <c r="A34" s="17" t="s">
        <v>128</v>
      </c>
      <c r="B34" s="18" t="s">
        <v>58</v>
      </c>
      <c r="C34" s="18" t="s">
        <v>27</v>
      </c>
      <c r="D34" s="17" t="s">
        <v>59</v>
      </c>
      <c r="E34" s="17" t="s">
        <v>60</v>
      </c>
      <c r="F34" s="17" t="s">
        <v>61</v>
      </c>
      <c r="G34" s="19" t="s">
        <v>129</v>
      </c>
      <c r="I34" s="17"/>
      <c r="J34" s="19" t="s">
        <v>130</v>
      </c>
    </row>
    <row r="35" s="10" customFormat="1" customHeight="1" spans="1:10">
      <c r="A35" s="17" t="s">
        <v>131</v>
      </c>
      <c r="B35" s="18" t="s">
        <v>26</v>
      </c>
      <c r="C35" s="18" t="s">
        <v>27</v>
      </c>
      <c r="D35" s="17" t="s">
        <v>28</v>
      </c>
      <c r="E35" s="17" t="s">
        <v>29</v>
      </c>
      <c r="F35" s="17" t="s">
        <v>30</v>
      </c>
      <c r="G35" s="17" t="s">
        <v>132</v>
      </c>
      <c r="H35" s="10" t="s">
        <v>27</v>
      </c>
      <c r="I35" s="17" t="s">
        <v>32</v>
      </c>
      <c r="J35" s="17" t="s">
        <v>133</v>
      </c>
    </row>
    <row r="36" s="10" customFormat="1" customHeight="1" spans="1:10">
      <c r="A36" s="17" t="s">
        <v>134</v>
      </c>
      <c r="B36" s="18" t="s">
        <v>35</v>
      </c>
      <c r="C36" s="18" t="s">
        <v>27</v>
      </c>
      <c r="D36" s="17" t="s">
        <v>36</v>
      </c>
      <c r="E36" s="17" t="s">
        <v>37</v>
      </c>
      <c r="F36" s="17" t="s">
        <v>38</v>
      </c>
      <c r="G36" s="17" t="s">
        <v>135</v>
      </c>
      <c r="H36" s="10" t="s">
        <v>27</v>
      </c>
      <c r="I36" s="17" t="s">
        <v>40</v>
      </c>
      <c r="J36" s="17" t="s">
        <v>136</v>
      </c>
    </row>
    <row r="37" s="10" customFormat="1" customHeight="1" spans="1:10">
      <c r="A37" s="17" t="s">
        <v>137</v>
      </c>
      <c r="B37" s="18" t="s">
        <v>43</v>
      </c>
      <c r="C37" s="18" t="s">
        <v>27</v>
      </c>
      <c r="D37" s="17" t="s">
        <v>44</v>
      </c>
      <c r="E37" s="17" t="s">
        <v>45</v>
      </c>
      <c r="F37" s="17" t="s">
        <v>46</v>
      </c>
      <c r="G37" s="17" t="s">
        <v>138</v>
      </c>
      <c r="H37" s="10" t="s">
        <v>48</v>
      </c>
      <c r="I37" s="17" t="s">
        <v>32</v>
      </c>
      <c r="J37" s="17" t="s">
        <v>139</v>
      </c>
    </row>
    <row r="38" s="10" customFormat="1" customHeight="1" spans="1:10">
      <c r="A38" s="17" t="s">
        <v>140</v>
      </c>
      <c r="B38" s="18" t="s">
        <v>51</v>
      </c>
      <c r="C38" s="18" t="s">
        <v>27</v>
      </c>
      <c r="D38" s="17" t="s">
        <v>52</v>
      </c>
      <c r="E38" s="17" t="s">
        <v>53</v>
      </c>
      <c r="F38" s="17" t="s">
        <v>54</v>
      </c>
      <c r="G38" s="17" t="s">
        <v>141</v>
      </c>
      <c r="H38" s="10" t="s">
        <v>48</v>
      </c>
      <c r="I38" s="17" t="s">
        <v>40</v>
      </c>
      <c r="J38" s="17" t="s">
        <v>142</v>
      </c>
    </row>
    <row r="39" s="10" customFormat="1" customHeight="1" spans="1:10">
      <c r="A39" s="17" t="s">
        <v>143</v>
      </c>
      <c r="B39" s="18" t="s">
        <v>58</v>
      </c>
      <c r="C39" s="18" t="s">
        <v>27</v>
      </c>
      <c r="D39" s="17" t="s">
        <v>59</v>
      </c>
      <c r="E39" s="17" t="s">
        <v>60</v>
      </c>
      <c r="F39" s="17" t="s">
        <v>61</v>
      </c>
      <c r="G39" s="19" t="s">
        <v>144</v>
      </c>
      <c r="I39" s="17"/>
      <c r="J39" s="19" t="s">
        <v>145</v>
      </c>
    </row>
    <row r="40" s="10" customFormat="1" customHeight="1" spans="1:10">
      <c r="A40" s="17" t="s">
        <v>146</v>
      </c>
      <c r="B40" s="18" t="s">
        <v>26</v>
      </c>
      <c r="C40" s="18" t="s">
        <v>27</v>
      </c>
      <c r="D40" s="17" t="s">
        <v>28</v>
      </c>
      <c r="E40" s="17" t="s">
        <v>29</v>
      </c>
      <c r="F40" s="17" t="s">
        <v>30</v>
      </c>
      <c r="G40" s="17" t="s">
        <v>147</v>
      </c>
      <c r="H40" s="10" t="s">
        <v>27</v>
      </c>
      <c r="I40" s="17" t="s">
        <v>32</v>
      </c>
      <c r="J40" s="17" t="s">
        <v>148</v>
      </c>
    </row>
    <row r="41" s="10" customFormat="1" customHeight="1" spans="1:10">
      <c r="A41" s="17" t="s">
        <v>149</v>
      </c>
      <c r="B41" s="18" t="s">
        <v>35</v>
      </c>
      <c r="C41" s="18" t="s">
        <v>27</v>
      </c>
      <c r="D41" s="17" t="s">
        <v>36</v>
      </c>
      <c r="E41" s="17" t="s">
        <v>37</v>
      </c>
      <c r="F41" s="17" t="s">
        <v>38</v>
      </c>
      <c r="G41" s="17" t="s">
        <v>150</v>
      </c>
      <c r="H41" s="10" t="s">
        <v>27</v>
      </c>
      <c r="I41" s="17" t="s">
        <v>40</v>
      </c>
      <c r="J41" s="17" t="s">
        <v>151</v>
      </c>
    </row>
    <row r="42" s="10" customFormat="1" customHeight="1" spans="1:10">
      <c r="A42" s="17" t="s">
        <v>152</v>
      </c>
      <c r="B42" s="18" t="s">
        <v>43</v>
      </c>
      <c r="C42" s="18" t="s">
        <v>27</v>
      </c>
      <c r="D42" s="17" t="s">
        <v>44</v>
      </c>
      <c r="E42" s="17" t="s">
        <v>45</v>
      </c>
      <c r="F42" s="17" t="s">
        <v>46</v>
      </c>
      <c r="G42" s="17" t="s">
        <v>153</v>
      </c>
      <c r="H42" s="10" t="s">
        <v>48</v>
      </c>
      <c r="I42" s="17" t="s">
        <v>32</v>
      </c>
      <c r="J42" s="17" t="s">
        <v>154</v>
      </c>
    </row>
    <row r="43" s="10" customFormat="1" customHeight="1" spans="1:10">
      <c r="A43" s="17" t="s">
        <v>155</v>
      </c>
      <c r="B43" s="18" t="s">
        <v>51</v>
      </c>
      <c r="C43" s="18" t="s">
        <v>27</v>
      </c>
      <c r="D43" s="17" t="s">
        <v>52</v>
      </c>
      <c r="E43" s="17" t="s">
        <v>53</v>
      </c>
      <c r="F43" s="17" t="s">
        <v>54</v>
      </c>
      <c r="G43" s="17" t="s">
        <v>156</v>
      </c>
      <c r="H43" s="10" t="s">
        <v>48</v>
      </c>
      <c r="I43" s="17" t="s">
        <v>40</v>
      </c>
      <c r="J43" s="17" t="s">
        <v>157</v>
      </c>
    </row>
    <row r="44" s="10" customFormat="1" customHeight="1" spans="1:10">
      <c r="A44" s="17" t="s">
        <v>158</v>
      </c>
      <c r="B44" s="18" t="s">
        <v>58</v>
      </c>
      <c r="C44" s="18" t="s">
        <v>27</v>
      </c>
      <c r="D44" s="17" t="s">
        <v>59</v>
      </c>
      <c r="E44" s="17" t="s">
        <v>60</v>
      </c>
      <c r="F44" s="17" t="s">
        <v>61</v>
      </c>
      <c r="G44" s="19" t="s">
        <v>159</v>
      </c>
      <c r="I44" s="17"/>
      <c r="J44" s="19" t="s">
        <v>160</v>
      </c>
    </row>
    <row r="45" customHeight="1" spans="1:3">
      <c r="A45" s="17"/>
      <c r="C45" s="18"/>
    </row>
    <row r="46" customHeight="1" spans="1:3">
      <c r="A46" s="17"/>
      <c r="C46" s="18"/>
    </row>
    <row r="47" customHeight="1" spans="1:3">
      <c r="A47" s="17"/>
      <c r="C47" s="18"/>
    </row>
    <row r="48" customHeight="1" spans="1:3">
      <c r="A48" s="17"/>
      <c r="C48" s="18"/>
    </row>
    <row r="49" customHeight="1" spans="1:3">
      <c r="A49" s="17"/>
      <c r="C49" s="18"/>
    </row>
    <row r="50" customHeight="1" spans="1:3">
      <c r="A50" s="17"/>
      <c r="C50" s="18"/>
    </row>
    <row r="51" customHeight="1" spans="1:3">
      <c r="A51" s="17"/>
      <c r="C51" s="18"/>
    </row>
    <row r="52" customHeight="1" spans="1:3">
      <c r="A52" s="17"/>
      <c r="C52" s="18"/>
    </row>
    <row r="53" customHeight="1" spans="1:3">
      <c r="A53" s="17"/>
      <c r="C53" s="18"/>
    </row>
    <row r="54" customHeight="1" spans="1:3">
      <c r="A54" s="17"/>
      <c r="C54" s="18"/>
    </row>
    <row r="55" customHeight="1" spans="1:3">
      <c r="A55" s="17"/>
      <c r="C55" s="18"/>
    </row>
    <row r="56" customHeight="1" spans="1:3">
      <c r="A56" s="17"/>
      <c r="C56" s="18"/>
    </row>
    <row r="57" customHeight="1" spans="1:3">
      <c r="A57" s="17"/>
      <c r="C57" s="18"/>
    </row>
    <row r="58" customHeight="1" spans="1:3">
      <c r="A58" s="17"/>
      <c r="C58" s="18"/>
    </row>
    <row r="59" customHeight="1" spans="1:3">
      <c r="A59" s="17"/>
      <c r="C59" s="18"/>
    </row>
    <row r="60" customHeight="1" spans="1:3">
      <c r="A60" s="17"/>
      <c r="C60" s="18"/>
    </row>
    <row r="61" customHeight="1" spans="1:3">
      <c r="A61" s="17"/>
      <c r="C61" s="18"/>
    </row>
    <row r="62" customHeight="1" spans="1:3">
      <c r="A62" s="17"/>
      <c r="C62" s="18"/>
    </row>
    <row r="63" customHeight="1" spans="1:3">
      <c r="A63" s="17"/>
      <c r="C63" s="18"/>
    </row>
    <row r="64" customHeight="1" spans="1:3">
      <c r="A64" s="17"/>
      <c r="C64" s="18"/>
    </row>
    <row r="65" customHeight="1" spans="1:3">
      <c r="A65" s="17"/>
      <c r="C65" s="18"/>
    </row>
    <row r="66" customHeight="1" spans="1:3">
      <c r="A66" s="17"/>
      <c r="C66" s="18"/>
    </row>
    <row r="67" customHeight="1" spans="1:3">
      <c r="A67" s="17"/>
      <c r="C67" s="18"/>
    </row>
    <row r="68" customHeight="1" spans="1:3">
      <c r="A68" s="17"/>
      <c r="C68" s="18"/>
    </row>
    <row r="69" customHeight="1" spans="1:3">
      <c r="A69" s="17"/>
      <c r="C69" s="18"/>
    </row>
    <row r="70" customHeight="1" spans="1:3">
      <c r="A70" s="17"/>
      <c r="C70" s="18"/>
    </row>
    <row r="71" customHeight="1" spans="1:3">
      <c r="A71" s="17"/>
      <c r="C71" s="18"/>
    </row>
    <row r="72" customHeight="1" spans="1:3">
      <c r="A72" s="17"/>
      <c r="C72" s="18"/>
    </row>
    <row r="73" customHeight="1" spans="1:3">
      <c r="A73" s="17"/>
      <c r="C73" s="18"/>
    </row>
    <row r="74" customHeight="1" spans="1:3">
      <c r="A74" s="17"/>
      <c r="C74" s="18"/>
    </row>
    <row r="75" customHeight="1" spans="1:3">
      <c r="A75" s="17"/>
      <c r="C75" s="18"/>
    </row>
    <row r="76" customHeight="1" spans="1:3">
      <c r="A76" s="17"/>
      <c r="C76" s="18"/>
    </row>
    <row r="77" customHeight="1" spans="1:3">
      <c r="A77" s="17"/>
      <c r="C77" s="18"/>
    </row>
    <row r="78" customHeight="1" spans="1:3">
      <c r="A78" s="17"/>
      <c r="C78" s="18"/>
    </row>
    <row r="79" customHeight="1" spans="1:3">
      <c r="A79" s="17"/>
      <c r="C79" s="18"/>
    </row>
    <row r="80" customHeight="1" spans="1:3">
      <c r="A80" s="17"/>
      <c r="C80" s="18"/>
    </row>
    <row r="81" customHeight="1" spans="1:3">
      <c r="A81" s="17"/>
      <c r="C81" s="18"/>
    </row>
    <row r="82" customHeight="1" spans="1:3">
      <c r="A82" s="17"/>
      <c r="C82" s="18"/>
    </row>
    <row r="83" customHeight="1" spans="1:3">
      <c r="A83" s="17"/>
      <c r="C83" s="18"/>
    </row>
    <row r="84" customHeight="1" spans="1:3">
      <c r="A84" s="17"/>
      <c r="C84" s="18"/>
    </row>
    <row r="85" customHeight="1" spans="1:3">
      <c r="A85" s="17"/>
      <c r="C85" s="18"/>
    </row>
    <row r="86" customHeight="1" spans="1:3">
      <c r="A86" s="17"/>
      <c r="C86" s="18"/>
    </row>
    <row r="87" customHeight="1" spans="1:3">
      <c r="A87" s="17"/>
      <c r="C87" s="18"/>
    </row>
    <row r="88" customHeight="1" spans="1:3">
      <c r="A88" s="17"/>
      <c r="C88" s="18"/>
    </row>
    <row r="89" customHeight="1" spans="1:3">
      <c r="A89" s="17"/>
      <c r="C89" s="18"/>
    </row>
    <row r="90" customHeight="1" spans="1:3">
      <c r="A90" s="17"/>
      <c r="C90" s="18"/>
    </row>
    <row r="91" customHeight="1" spans="1:3">
      <c r="A91" s="17"/>
      <c r="C91" s="18"/>
    </row>
    <row r="92" customHeight="1" spans="1:3">
      <c r="A92" s="17"/>
      <c r="C92" s="18"/>
    </row>
    <row r="93" customHeight="1" spans="1:1">
      <c r="A93" s="17"/>
    </row>
    <row r="94" customHeight="1" spans="1:3">
      <c r="A94" s="17"/>
      <c r="C94" s="27"/>
    </row>
    <row r="95" customHeight="1" spans="1:3">
      <c r="A95" s="17"/>
      <c r="C95" s="27"/>
    </row>
    <row r="96" customHeight="1" spans="1:3">
      <c r="A96" s="17"/>
      <c r="C96" s="27"/>
    </row>
    <row r="97" customHeight="1" spans="1:3">
      <c r="A97" s="17"/>
      <c r="C97" s="27"/>
    </row>
    <row r="98" customHeight="1" spans="1:3">
      <c r="A98" s="17"/>
      <c r="C98" s="27"/>
    </row>
    <row r="99" customHeight="1" spans="1:3">
      <c r="A99" s="17"/>
      <c r="C99" s="27"/>
    </row>
    <row r="100" customHeight="1" spans="1:3">
      <c r="A100" s="17"/>
      <c r="C100" s="27"/>
    </row>
    <row r="101" customHeight="1" spans="1:3">
      <c r="A101" s="17"/>
      <c r="C101" s="27"/>
    </row>
    <row r="102" customHeight="1" spans="1:3">
      <c r="A102" s="17"/>
      <c r="C102" s="27"/>
    </row>
    <row r="103" customHeight="1" spans="1:3">
      <c r="A103" s="17"/>
      <c r="C103" s="27"/>
    </row>
    <row r="104" customHeight="1" spans="1:3">
      <c r="A104" s="17"/>
      <c r="C104" s="27"/>
    </row>
    <row r="105" customHeight="1" spans="1:3">
      <c r="A105" s="17"/>
      <c r="C105" s="27"/>
    </row>
    <row r="106" customHeight="1" spans="1:3">
      <c r="A106" s="17"/>
      <c r="C106" s="27"/>
    </row>
    <row r="107" customHeight="1" spans="1:1">
      <c r="A107" s="17"/>
    </row>
    <row r="108" customHeight="1" spans="1:3">
      <c r="A108" s="17"/>
      <c r="C108" s="27"/>
    </row>
    <row r="109" customHeight="1" spans="1:3">
      <c r="A109" s="17"/>
      <c r="C109" s="27"/>
    </row>
    <row r="110" customHeight="1" spans="1:3">
      <c r="A110" s="17"/>
      <c r="C110" s="27"/>
    </row>
    <row r="111" customHeight="1" spans="1:3">
      <c r="A111" s="17"/>
      <c r="C111" s="27"/>
    </row>
    <row r="112" customHeight="1" spans="1:1">
      <c r="A112" s="17"/>
    </row>
    <row r="113" customHeight="1" spans="1:3">
      <c r="A113" s="17"/>
      <c r="C113" s="27"/>
    </row>
    <row r="114" customHeight="1" spans="1:3">
      <c r="A114" s="17"/>
      <c r="C114" s="27"/>
    </row>
    <row r="115" customHeight="1" spans="1:3">
      <c r="A115" s="17"/>
      <c r="C115" s="27"/>
    </row>
    <row r="116" customHeight="1" spans="1:1">
      <c r="A116" s="17"/>
    </row>
    <row r="117" customHeight="1" spans="1:3">
      <c r="A117" s="17"/>
      <c r="C117" s="18"/>
    </row>
    <row r="118" customHeight="1" spans="1:3">
      <c r="A118" s="17"/>
      <c r="C118" s="18"/>
    </row>
    <row r="119" customHeight="1" spans="1:3">
      <c r="A119" s="17"/>
      <c r="C119" s="18"/>
    </row>
    <row r="120" customHeight="1" spans="1:3">
      <c r="A120" s="17"/>
      <c r="C120" s="18"/>
    </row>
    <row r="121" customHeight="1" spans="1:3">
      <c r="A121" s="17"/>
      <c r="C121" s="18"/>
    </row>
    <row r="122" customHeight="1" spans="1:3">
      <c r="A122" s="17"/>
      <c r="C122" s="18"/>
    </row>
    <row r="123" customHeight="1" spans="1:3">
      <c r="A123" s="17"/>
      <c r="C123" s="18"/>
    </row>
    <row r="124" customHeight="1" spans="1:3">
      <c r="A124" s="17"/>
      <c r="C124" s="18"/>
    </row>
    <row r="125" customHeight="1" spans="1:3">
      <c r="A125" s="17"/>
      <c r="C125" s="18"/>
    </row>
    <row r="126" customHeight="1" spans="1:3">
      <c r="A126" s="17"/>
      <c r="C126" s="18"/>
    </row>
    <row r="127" customHeight="1" spans="1:1">
      <c r="A127" s="17"/>
    </row>
    <row r="128" customHeight="1" spans="1:3">
      <c r="A128" s="17"/>
      <c r="C128" s="27"/>
    </row>
    <row r="129" customHeight="1" spans="1:3">
      <c r="A129" s="17"/>
      <c r="C129" s="27"/>
    </row>
    <row r="130" customHeight="1" spans="1:3">
      <c r="A130" s="17"/>
      <c r="C130" s="27"/>
    </row>
    <row r="131" customHeight="1" spans="1:3">
      <c r="A131" s="17"/>
      <c r="C131" s="27"/>
    </row>
    <row r="132" customHeight="1" spans="1:3">
      <c r="A132" s="17"/>
      <c r="C132" s="27"/>
    </row>
    <row r="133" customHeight="1" spans="1:3">
      <c r="A133" s="17"/>
      <c r="C133" s="27"/>
    </row>
    <row r="134" customHeight="1" spans="1:3">
      <c r="A134" s="17"/>
      <c r="C134" s="27"/>
    </row>
    <row r="135" customHeight="1" spans="1:3">
      <c r="A135" s="17"/>
      <c r="C135" s="27"/>
    </row>
    <row r="136" customHeight="1" spans="1:3">
      <c r="A136" s="17"/>
      <c r="C136" s="27"/>
    </row>
    <row r="137" customHeight="1" spans="1:3">
      <c r="A137" s="17"/>
      <c r="C137" s="27"/>
    </row>
    <row r="138" customHeight="1" spans="1:3">
      <c r="A138" s="17"/>
      <c r="C138" s="27"/>
    </row>
    <row r="139" customHeight="1" spans="1:3">
      <c r="A139" s="17"/>
      <c r="C139" s="27"/>
    </row>
    <row r="140" customHeight="1" spans="1:3">
      <c r="A140" s="17"/>
      <c r="C140" s="27"/>
    </row>
    <row r="141" customHeight="1" spans="1:3">
      <c r="A141" s="17"/>
      <c r="C141" s="27"/>
    </row>
    <row r="142" customHeight="1" spans="1:3">
      <c r="A142" s="17"/>
      <c r="C142" s="27"/>
    </row>
    <row r="143" customHeight="1" spans="1:3">
      <c r="A143" s="17"/>
      <c r="C143" s="27"/>
    </row>
    <row r="144" customHeight="1" spans="1:3">
      <c r="A144" s="17"/>
      <c r="C144" s="27"/>
    </row>
    <row r="145" customHeight="1" spans="1:3">
      <c r="A145" s="17"/>
      <c r="C145" s="27"/>
    </row>
    <row r="146" customHeight="1" spans="1:3">
      <c r="A146" s="17"/>
      <c r="C146" s="27"/>
    </row>
    <row r="147" customHeight="1" spans="1:3">
      <c r="A147" s="17"/>
      <c r="C147" s="27"/>
    </row>
    <row r="148" customHeight="1" spans="1:3">
      <c r="A148" s="17"/>
      <c r="C148" s="27"/>
    </row>
    <row r="149" customHeight="1" spans="1:3">
      <c r="A149" s="17"/>
      <c r="C149" s="27"/>
    </row>
    <row r="150" customHeight="1" spans="1:3">
      <c r="A150" s="17"/>
      <c r="C150" s="27"/>
    </row>
    <row r="151" customHeight="1" spans="1:3">
      <c r="A151" s="17"/>
      <c r="C151" s="27"/>
    </row>
    <row r="152" customHeight="1" spans="1:3">
      <c r="A152" s="17"/>
      <c r="C152" s="27"/>
    </row>
    <row r="153" customHeight="1" spans="1:3">
      <c r="A153" s="17"/>
      <c r="C153" s="27"/>
    </row>
    <row r="154" customHeight="1" spans="1:3">
      <c r="A154" s="17"/>
      <c r="C154" s="27"/>
    </row>
    <row r="155" customHeight="1" spans="1:3">
      <c r="A155" s="17"/>
      <c r="C155" s="27"/>
    </row>
    <row r="156" customHeight="1" spans="1:1">
      <c r="A156" s="17"/>
    </row>
    <row r="157" customHeight="1" spans="1:3">
      <c r="A157" s="17"/>
      <c r="C157" s="18"/>
    </row>
    <row r="158" customHeight="1" spans="1:3">
      <c r="A158" s="17"/>
      <c r="C158" s="18"/>
    </row>
    <row r="159" customHeight="1" spans="1:3">
      <c r="A159" s="17"/>
      <c r="C159" s="18"/>
    </row>
  </sheetData>
  <sortState ref="A6:D24">
    <sortCondition ref="C6:C24"/>
  </sortState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6"/>
  <sheetViews>
    <sheetView workbookViewId="0">
      <selection activeCell="E7" sqref="E7"/>
    </sheetView>
  </sheetViews>
  <sheetFormatPr defaultColWidth="9.14285714285714" defaultRowHeight="12.75"/>
  <cols>
    <col min="8" max="12" width="12.8571428571429"/>
    <col min="14" max="14" width="12.8571428571429"/>
  </cols>
  <sheetData>
    <row r="1" ht="24" spans="5:13">
      <c r="E1" s="7" t="s">
        <v>161</v>
      </c>
      <c r="G1" s="7" t="s">
        <v>162</v>
      </c>
      <c r="H1" s="7" t="s">
        <v>163</v>
      </c>
      <c r="I1" s="7" t="s">
        <v>164</v>
      </c>
      <c r="J1" s="7" t="s">
        <v>165</v>
      </c>
      <c r="K1" s="7" t="s">
        <v>166</v>
      </c>
      <c r="L1" s="7" t="s">
        <v>167</v>
      </c>
      <c r="M1" s="7" t="s">
        <v>168</v>
      </c>
    </row>
    <row r="2" s="1" customFormat="1" spans="5:13">
      <c r="E2" s="8"/>
      <c r="G2" s="8"/>
      <c r="H2" s="8"/>
      <c r="I2" s="8"/>
      <c r="J2" s="8"/>
      <c r="K2" s="8"/>
      <c r="L2" s="8"/>
      <c r="M2" s="8"/>
    </row>
    <row r="3" spans="1:14">
      <c r="A3">
        <v>1</v>
      </c>
      <c r="C3">
        <v>1</v>
      </c>
      <c r="E3">
        <v>117</v>
      </c>
      <c r="G3">
        <v>720</v>
      </c>
      <c r="H3">
        <f t="shared" ref="H3:H14" si="0">1/G3</f>
        <v>0.00138888888888889</v>
      </c>
      <c r="I3">
        <f t="shared" ref="I3:I11" si="1">H3*E3</f>
        <v>0.1625</v>
      </c>
      <c r="J3">
        <v>0.1</v>
      </c>
      <c r="K3">
        <v>2</v>
      </c>
      <c r="L3">
        <f>(I3*J3*K3+I3*(1-J3))/10</f>
        <v>0.017875</v>
      </c>
      <c r="M3">
        <v>1</v>
      </c>
      <c r="N3">
        <f>L3/M3</f>
        <v>0.017875</v>
      </c>
    </row>
    <row r="4" spans="1:14">
      <c r="A4">
        <v>2</v>
      </c>
      <c r="C4">
        <v>1</v>
      </c>
      <c r="E4">
        <v>130</v>
      </c>
      <c r="G4">
        <v>1000</v>
      </c>
      <c r="H4">
        <f t="shared" si="0"/>
        <v>0.001</v>
      </c>
      <c r="I4">
        <f t="shared" si="1"/>
        <v>0.13</v>
      </c>
      <c r="J4">
        <v>0.1</v>
      </c>
      <c r="K4">
        <v>2</v>
      </c>
      <c r="L4">
        <f>(I4*J4*K4+I4*(1-J4))/10</f>
        <v>0.0143</v>
      </c>
      <c r="M4">
        <v>0.8</v>
      </c>
      <c r="N4">
        <f>L4/M4</f>
        <v>0.017875</v>
      </c>
    </row>
    <row r="5" spans="1:14">
      <c r="A5">
        <v>3</v>
      </c>
      <c r="C5">
        <v>1</v>
      </c>
      <c r="E5">
        <v>260</v>
      </c>
      <c r="G5">
        <v>1600</v>
      </c>
      <c r="H5">
        <f t="shared" si="0"/>
        <v>0.000625</v>
      </c>
      <c r="I5">
        <f t="shared" si="1"/>
        <v>0.1625</v>
      </c>
      <c r="J5">
        <v>0.1</v>
      </c>
      <c r="K5">
        <v>2</v>
      </c>
      <c r="L5">
        <f>(I5*J5*K5+I5*(1-J5))/10</f>
        <v>0.017875</v>
      </c>
      <c r="M5">
        <v>1</v>
      </c>
      <c r="N5">
        <f>L5/M5</f>
        <v>0.017875</v>
      </c>
    </row>
    <row r="6" customFormat="1" spans="1:14">
      <c r="A6">
        <v>6</v>
      </c>
      <c r="C6">
        <v>1</v>
      </c>
      <c r="E6">
        <v>165</v>
      </c>
      <c r="G6">
        <v>600</v>
      </c>
      <c r="H6">
        <f t="shared" si="0"/>
        <v>0.00166666666666667</v>
      </c>
      <c r="I6">
        <f t="shared" si="1"/>
        <v>0.275</v>
      </c>
      <c r="J6">
        <v>0.1</v>
      </c>
      <c r="K6">
        <v>2</v>
      </c>
      <c r="L6">
        <f t="shared" ref="L6:L48" si="2">(I6*J6*K6+I6*(1-J6))/10</f>
        <v>0.03025</v>
      </c>
      <c r="M6">
        <v>1</v>
      </c>
      <c r="N6">
        <f t="shared" ref="N6:N48" si="3">L6/M6</f>
        <v>0.03025</v>
      </c>
    </row>
    <row r="7" customFormat="1" spans="1:14">
      <c r="A7">
        <v>7</v>
      </c>
      <c r="C7">
        <v>1</v>
      </c>
      <c r="E7">
        <v>117</v>
      </c>
      <c r="G7">
        <v>800</v>
      </c>
      <c r="H7">
        <f t="shared" si="0"/>
        <v>0.00125</v>
      </c>
      <c r="I7">
        <f t="shared" si="1"/>
        <v>0.14625</v>
      </c>
      <c r="J7">
        <v>0.1</v>
      </c>
      <c r="K7">
        <v>2</v>
      </c>
      <c r="L7">
        <f t="shared" si="2"/>
        <v>0.0160875</v>
      </c>
      <c r="M7">
        <v>1</v>
      </c>
      <c r="N7">
        <f t="shared" si="3"/>
        <v>0.0160875</v>
      </c>
    </row>
    <row r="8" customFormat="1" spans="1:14">
      <c r="A8">
        <v>8</v>
      </c>
      <c r="C8">
        <v>1</v>
      </c>
      <c r="E8">
        <v>165</v>
      </c>
      <c r="G8">
        <v>1200</v>
      </c>
      <c r="H8">
        <f t="shared" si="0"/>
        <v>0.000833333333333333</v>
      </c>
      <c r="I8">
        <f t="shared" si="1"/>
        <v>0.1375</v>
      </c>
      <c r="J8">
        <v>0.3</v>
      </c>
      <c r="K8">
        <v>2</v>
      </c>
      <c r="L8">
        <f t="shared" si="2"/>
        <v>0.017875</v>
      </c>
      <c r="M8">
        <v>1</v>
      </c>
      <c r="N8">
        <f t="shared" si="3"/>
        <v>0.017875</v>
      </c>
    </row>
    <row r="9" s="2" customFormat="1" spans="1:14">
      <c r="A9" s="2">
        <v>1</v>
      </c>
      <c r="C9" s="2">
        <v>20</v>
      </c>
      <c r="D9" s="2">
        <v>4</v>
      </c>
      <c r="E9" s="2">
        <f>E3+D9*(C9-C3)</f>
        <v>193</v>
      </c>
      <c r="G9" s="2">
        <v>720</v>
      </c>
      <c r="H9" s="2">
        <f t="shared" si="0"/>
        <v>0.00138888888888889</v>
      </c>
      <c r="I9" s="2">
        <f t="shared" si="1"/>
        <v>0.268055555555556</v>
      </c>
      <c r="J9" s="2">
        <v>0.1</v>
      </c>
      <c r="K9" s="2">
        <v>2</v>
      </c>
      <c r="L9" s="2">
        <f t="shared" si="2"/>
        <v>0.0294861111111111</v>
      </c>
      <c r="M9" s="2">
        <v>1</v>
      </c>
      <c r="N9" s="2">
        <f t="shared" si="3"/>
        <v>0.0294861111111111</v>
      </c>
    </row>
    <row r="10" s="2" customFormat="1" spans="1:14">
      <c r="A10" s="2">
        <v>2</v>
      </c>
      <c r="C10" s="2">
        <v>20</v>
      </c>
      <c r="D10" s="2">
        <v>5</v>
      </c>
      <c r="E10" s="2">
        <f>E4+D10*(C10-C4)</f>
        <v>225</v>
      </c>
      <c r="G10" s="2">
        <v>1000</v>
      </c>
      <c r="H10" s="2">
        <f t="shared" si="0"/>
        <v>0.001</v>
      </c>
      <c r="I10" s="2">
        <f t="shared" si="1"/>
        <v>0.225</v>
      </c>
      <c r="J10" s="2">
        <v>0.1</v>
      </c>
      <c r="K10" s="2">
        <v>2</v>
      </c>
      <c r="L10" s="2">
        <f t="shared" si="2"/>
        <v>0.02475</v>
      </c>
      <c r="M10" s="2">
        <v>0.8</v>
      </c>
      <c r="N10" s="2">
        <f t="shared" si="3"/>
        <v>0.0309375</v>
      </c>
    </row>
    <row r="11" s="2" customFormat="1" spans="1:14">
      <c r="A11" s="2">
        <v>3</v>
      </c>
      <c r="C11" s="2">
        <v>20</v>
      </c>
      <c r="D11" s="2">
        <v>10</v>
      </c>
      <c r="E11" s="2">
        <f>E5+D11*(C11-C5)</f>
        <v>450</v>
      </c>
      <c r="G11" s="2">
        <v>1600</v>
      </c>
      <c r="H11" s="2">
        <f t="shared" si="0"/>
        <v>0.000625</v>
      </c>
      <c r="I11" s="2">
        <f t="shared" si="1"/>
        <v>0.28125</v>
      </c>
      <c r="J11" s="2">
        <v>0.1</v>
      </c>
      <c r="K11" s="2">
        <v>2</v>
      </c>
      <c r="L11" s="2">
        <f t="shared" si="2"/>
        <v>0.0309375</v>
      </c>
      <c r="M11" s="2">
        <v>1</v>
      </c>
      <c r="N11" s="2">
        <f t="shared" si="3"/>
        <v>0.0309375</v>
      </c>
    </row>
    <row r="12" s="2" customFormat="1" spans="1:14">
      <c r="A12" s="2">
        <v>6</v>
      </c>
      <c r="C12" s="2">
        <v>20</v>
      </c>
      <c r="H12" s="2" t="e">
        <f t="shared" si="0"/>
        <v>#DIV/0!</v>
      </c>
      <c r="L12" s="2">
        <f t="shared" si="2"/>
        <v>0</v>
      </c>
      <c r="N12" s="2" t="e">
        <f t="shared" si="3"/>
        <v>#DIV/0!</v>
      </c>
    </row>
    <row r="13" s="2" customFormat="1" spans="1:14">
      <c r="A13" s="2">
        <v>7</v>
      </c>
      <c r="C13" s="2">
        <v>20</v>
      </c>
      <c r="H13" s="2" t="e">
        <f t="shared" si="0"/>
        <v>#DIV/0!</v>
      </c>
      <c r="L13" s="2">
        <f t="shared" si="2"/>
        <v>0</v>
      </c>
      <c r="N13" s="2" t="e">
        <f t="shared" si="3"/>
        <v>#DIV/0!</v>
      </c>
    </row>
    <row r="14" s="2" customFormat="1" spans="1:14">
      <c r="A14" s="2">
        <v>8</v>
      </c>
      <c r="C14" s="2">
        <v>20</v>
      </c>
      <c r="H14" s="2" t="e">
        <f t="shared" si="0"/>
        <v>#DIV/0!</v>
      </c>
      <c r="L14" s="2">
        <f t="shared" si="2"/>
        <v>0</v>
      </c>
      <c r="N14" s="2" t="e">
        <f t="shared" si="3"/>
        <v>#DIV/0!</v>
      </c>
    </row>
    <row r="15" s="3" customFormat="1"/>
    <row r="16" spans="1:14">
      <c r="A16">
        <v>1</v>
      </c>
      <c r="B16">
        <v>41</v>
      </c>
      <c r="C16">
        <v>1</v>
      </c>
      <c r="E16">
        <f>E3+B16</f>
        <v>158</v>
      </c>
      <c r="G16">
        <v>700</v>
      </c>
      <c r="H16">
        <f t="shared" ref="H16:H27" si="4">1/G16</f>
        <v>0.00142857142857143</v>
      </c>
      <c r="I16">
        <f>H16*E16</f>
        <v>0.225714285714286</v>
      </c>
      <c r="J16">
        <v>0.1</v>
      </c>
      <c r="K16">
        <v>2</v>
      </c>
      <c r="L16">
        <f t="shared" si="2"/>
        <v>0.0248285714285714</v>
      </c>
      <c r="M16">
        <v>1</v>
      </c>
      <c r="N16">
        <f t="shared" si="3"/>
        <v>0.0248285714285714</v>
      </c>
    </row>
    <row r="17" spans="1:14">
      <c r="A17">
        <v>2</v>
      </c>
      <c r="B17">
        <v>50</v>
      </c>
      <c r="C17">
        <v>1</v>
      </c>
      <c r="E17">
        <f>E4+B17</f>
        <v>180</v>
      </c>
      <c r="G17">
        <v>1000</v>
      </c>
      <c r="H17">
        <f t="shared" si="4"/>
        <v>0.001</v>
      </c>
      <c r="I17">
        <f>H17*E17</f>
        <v>0.18</v>
      </c>
      <c r="J17">
        <v>0.1</v>
      </c>
      <c r="K17">
        <v>2</v>
      </c>
      <c r="L17">
        <f t="shared" si="2"/>
        <v>0.0198</v>
      </c>
      <c r="M17">
        <v>0.8</v>
      </c>
      <c r="N17">
        <f t="shared" si="3"/>
        <v>0.02475</v>
      </c>
    </row>
    <row r="18" spans="1:14">
      <c r="A18">
        <v>3</v>
      </c>
      <c r="B18">
        <v>100</v>
      </c>
      <c r="C18">
        <v>1</v>
      </c>
      <c r="E18">
        <f>E5+B18</f>
        <v>360</v>
      </c>
      <c r="G18">
        <v>1600</v>
      </c>
      <c r="H18">
        <f t="shared" si="4"/>
        <v>0.000625</v>
      </c>
      <c r="I18">
        <f>H18*E18</f>
        <v>0.225</v>
      </c>
      <c r="J18">
        <v>0.1</v>
      </c>
      <c r="K18">
        <v>2</v>
      </c>
      <c r="L18">
        <f t="shared" si="2"/>
        <v>0.02475</v>
      </c>
      <c r="M18">
        <v>1</v>
      </c>
      <c r="N18">
        <f t="shared" si="3"/>
        <v>0.02475</v>
      </c>
    </row>
    <row r="19" customFormat="1" spans="1:14">
      <c r="A19">
        <v>6</v>
      </c>
      <c r="C19">
        <v>1</v>
      </c>
      <c r="H19" t="e">
        <f t="shared" si="4"/>
        <v>#DIV/0!</v>
      </c>
      <c r="L19">
        <f t="shared" si="2"/>
        <v>0</v>
      </c>
      <c r="N19" t="e">
        <f t="shared" si="3"/>
        <v>#DIV/0!</v>
      </c>
    </row>
    <row r="20" customFormat="1" spans="1:14">
      <c r="A20">
        <v>7</v>
      </c>
      <c r="C20">
        <v>1</v>
      </c>
      <c r="H20" t="e">
        <f t="shared" si="4"/>
        <v>#DIV/0!</v>
      </c>
      <c r="L20">
        <f t="shared" si="2"/>
        <v>0</v>
      </c>
      <c r="N20" t="e">
        <f t="shared" si="3"/>
        <v>#DIV/0!</v>
      </c>
    </row>
    <row r="21" customFormat="1" spans="1:14">
      <c r="A21">
        <v>8</v>
      </c>
      <c r="C21">
        <v>1</v>
      </c>
      <c r="H21" t="e">
        <f t="shared" si="4"/>
        <v>#DIV/0!</v>
      </c>
      <c r="L21">
        <f t="shared" si="2"/>
        <v>0</v>
      </c>
      <c r="N21" t="e">
        <f t="shared" si="3"/>
        <v>#DIV/0!</v>
      </c>
    </row>
    <row r="22" s="2" customFormat="1" spans="1:14">
      <c r="A22" s="2">
        <v>1</v>
      </c>
      <c r="C22" s="2">
        <v>30</v>
      </c>
      <c r="D22" s="2">
        <v>8</v>
      </c>
      <c r="E22" s="2">
        <f>E16+D22*(C22-C16)</f>
        <v>390</v>
      </c>
      <c r="G22" s="2">
        <v>700</v>
      </c>
      <c r="H22" s="2">
        <f t="shared" si="4"/>
        <v>0.00142857142857143</v>
      </c>
      <c r="I22" s="2">
        <f>H22*E22</f>
        <v>0.557142857142857</v>
      </c>
      <c r="J22" s="2">
        <v>0.1</v>
      </c>
      <c r="K22" s="2">
        <v>2</v>
      </c>
      <c r="L22" s="2">
        <f t="shared" si="2"/>
        <v>0.0612857142857143</v>
      </c>
      <c r="M22" s="2">
        <v>1</v>
      </c>
      <c r="N22" s="2">
        <f t="shared" si="3"/>
        <v>0.0612857142857143</v>
      </c>
    </row>
    <row r="23" s="2" customFormat="1" spans="1:14">
      <c r="A23" s="2">
        <v>2</v>
      </c>
      <c r="C23" s="2">
        <v>30</v>
      </c>
      <c r="D23" s="2">
        <v>10</v>
      </c>
      <c r="E23" s="2">
        <f>E17+D23*(C23-C17)</f>
        <v>470</v>
      </c>
      <c r="G23" s="2">
        <v>1000</v>
      </c>
      <c r="H23" s="2">
        <f t="shared" si="4"/>
        <v>0.001</v>
      </c>
      <c r="I23" s="2">
        <f>H23*E23</f>
        <v>0.47</v>
      </c>
      <c r="J23" s="2">
        <v>0.1</v>
      </c>
      <c r="K23" s="2">
        <v>2</v>
      </c>
      <c r="L23" s="2">
        <f t="shared" si="2"/>
        <v>0.0517</v>
      </c>
      <c r="M23" s="2">
        <v>0.8</v>
      </c>
      <c r="N23" s="2">
        <f t="shared" si="3"/>
        <v>0.064625</v>
      </c>
    </row>
    <row r="24" s="2" customFormat="1" spans="1:14">
      <c r="A24" s="2">
        <v>3</v>
      </c>
      <c r="C24" s="2">
        <v>30</v>
      </c>
      <c r="D24" s="2">
        <v>20</v>
      </c>
      <c r="E24" s="2">
        <f>E18+D24*(C24-C18)</f>
        <v>940</v>
      </c>
      <c r="G24" s="2">
        <v>1600</v>
      </c>
      <c r="H24" s="2">
        <f t="shared" si="4"/>
        <v>0.000625</v>
      </c>
      <c r="I24" s="2">
        <f>H24*E24</f>
        <v>0.5875</v>
      </c>
      <c r="J24" s="2">
        <v>0.1</v>
      </c>
      <c r="K24" s="2">
        <v>2</v>
      </c>
      <c r="L24" s="2">
        <f t="shared" si="2"/>
        <v>0.064625</v>
      </c>
      <c r="M24" s="2">
        <v>1</v>
      </c>
      <c r="N24" s="2">
        <f t="shared" si="3"/>
        <v>0.064625</v>
      </c>
    </row>
    <row r="25" s="2" customFormat="1" spans="1:14">
      <c r="A25" s="2">
        <v>6</v>
      </c>
      <c r="C25" s="2">
        <v>30</v>
      </c>
      <c r="H25" s="2" t="e">
        <f t="shared" si="4"/>
        <v>#DIV/0!</v>
      </c>
      <c r="L25" s="2">
        <f t="shared" si="2"/>
        <v>0</v>
      </c>
      <c r="N25" s="2" t="e">
        <f t="shared" si="3"/>
        <v>#DIV/0!</v>
      </c>
    </row>
    <row r="26" s="2" customFormat="1" spans="1:14">
      <c r="A26" s="2">
        <v>7</v>
      </c>
      <c r="C26" s="2">
        <v>30</v>
      </c>
      <c r="H26" s="2" t="e">
        <f t="shared" si="4"/>
        <v>#DIV/0!</v>
      </c>
      <c r="L26" s="2">
        <f t="shared" si="2"/>
        <v>0</v>
      </c>
      <c r="N26" s="2" t="e">
        <f t="shared" si="3"/>
        <v>#DIV/0!</v>
      </c>
    </row>
    <row r="27" s="2" customFormat="1" spans="1:14">
      <c r="A27" s="2">
        <v>8</v>
      </c>
      <c r="C27" s="2">
        <v>30</v>
      </c>
      <c r="H27" s="2" t="e">
        <f t="shared" si="4"/>
        <v>#DIV/0!</v>
      </c>
      <c r="L27" s="2">
        <f t="shared" si="2"/>
        <v>0</v>
      </c>
      <c r="N27" s="2" t="e">
        <f t="shared" si="3"/>
        <v>#DIV/0!</v>
      </c>
    </row>
    <row r="28" s="4" customFormat="1"/>
    <row r="29" spans="1:14">
      <c r="A29">
        <v>1</v>
      </c>
      <c r="B29">
        <v>46</v>
      </c>
      <c r="C29">
        <v>1</v>
      </c>
      <c r="E29">
        <f>E16+B29</f>
        <v>204</v>
      </c>
      <c r="G29">
        <v>680</v>
      </c>
      <c r="H29">
        <f t="shared" ref="H29:H40" si="5">1/G29</f>
        <v>0.00147058823529412</v>
      </c>
      <c r="I29">
        <f>H29*E29</f>
        <v>0.3</v>
      </c>
      <c r="J29">
        <v>0.1</v>
      </c>
      <c r="K29">
        <v>2</v>
      </c>
      <c r="L29">
        <f t="shared" si="2"/>
        <v>0.033</v>
      </c>
      <c r="M29">
        <v>1</v>
      </c>
      <c r="N29">
        <f t="shared" si="3"/>
        <v>0.033</v>
      </c>
    </row>
    <row r="30" spans="1:14">
      <c r="A30">
        <v>2</v>
      </c>
      <c r="B30">
        <v>60</v>
      </c>
      <c r="C30">
        <v>1</v>
      </c>
      <c r="E30">
        <f>E17+B30</f>
        <v>240</v>
      </c>
      <c r="G30">
        <v>1000</v>
      </c>
      <c r="H30">
        <f t="shared" si="5"/>
        <v>0.001</v>
      </c>
      <c r="I30">
        <f>H30*E30</f>
        <v>0.24</v>
      </c>
      <c r="J30">
        <v>0.1</v>
      </c>
      <c r="K30">
        <v>2</v>
      </c>
      <c r="L30">
        <f t="shared" si="2"/>
        <v>0.0264</v>
      </c>
      <c r="M30">
        <v>0.8</v>
      </c>
      <c r="N30">
        <f t="shared" si="3"/>
        <v>0.033</v>
      </c>
    </row>
    <row r="31" spans="1:14">
      <c r="A31">
        <v>3</v>
      </c>
      <c r="B31">
        <v>120</v>
      </c>
      <c r="C31">
        <v>1</v>
      </c>
      <c r="E31">
        <f>E18+B31</f>
        <v>480</v>
      </c>
      <c r="G31">
        <v>1600</v>
      </c>
      <c r="H31">
        <f t="shared" si="5"/>
        <v>0.000625</v>
      </c>
      <c r="I31">
        <f>H31*E31</f>
        <v>0.3</v>
      </c>
      <c r="J31">
        <v>0.1</v>
      </c>
      <c r="K31">
        <v>2</v>
      </c>
      <c r="L31">
        <f t="shared" si="2"/>
        <v>0.033</v>
      </c>
      <c r="M31">
        <v>1</v>
      </c>
      <c r="N31">
        <f t="shared" si="3"/>
        <v>0.033</v>
      </c>
    </row>
    <row r="32" customFormat="1" spans="1:8">
      <c r="A32">
        <v>6</v>
      </c>
      <c r="C32">
        <v>1</v>
      </c>
      <c r="H32" t="e">
        <f t="shared" si="5"/>
        <v>#DIV/0!</v>
      </c>
    </row>
    <row r="33" customFormat="1" spans="1:8">
      <c r="A33">
        <v>7</v>
      </c>
      <c r="C33">
        <v>1</v>
      </c>
      <c r="H33" t="e">
        <f t="shared" si="5"/>
        <v>#DIV/0!</v>
      </c>
    </row>
    <row r="34" customFormat="1" spans="1:8">
      <c r="A34">
        <v>8</v>
      </c>
      <c r="C34">
        <v>1</v>
      </c>
      <c r="H34" t="e">
        <f t="shared" si="5"/>
        <v>#DIV/0!</v>
      </c>
    </row>
    <row r="35" s="2" customFormat="1" spans="1:14">
      <c r="A35" s="2">
        <v>1</v>
      </c>
      <c r="C35" s="2">
        <v>40</v>
      </c>
      <c r="D35" s="2">
        <v>17</v>
      </c>
      <c r="E35" s="2">
        <f>E29+D35*(C35-C29)</f>
        <v>867</v>
      </c>
      <c r="G35" s="2">
        <v>680</v>
      </c>
      <c r="H35" s="2">
        <f t="shared" si="5"/>
        <v>0.00147058823529412</v>
      </c>
      <c r="I35" s="2">
        <f>H35*E35</f>
        <v>1.275</v>
      </c>
      <c r="J35" s="2">
        <v>0.1</v>
      </c>
      <c r="K35" s="2">
        <v>2</v>
      </c>
      <c r="L35" s="2">
        <f>(I35*J35*K35+I35*(1-J35))/10</f>
        <v>0.14025</v>
      </c>
      <c r="M35" s="2">
        <v>1</v>
      </c>
      <c r="N35" s="2">
        <f>L35/M35</f>
        <v>0.14025</v>
      </c>
    </row>
    <row r="36" s="2" customFormat="1" spans="1:14">
      <c r="A36" s="2">
        <v>2</v>
      </c>
      <c r="C36" s="2">
        <v>40</v>
      </c>
      <c r="D36" s="2">
        <v>20</v>
      </c>
      <c r="E36" s="2">
        <f>E30+D36*(C36-C30)</f>
        <v>1020</v>
      </c>
      <c r="G36" s="2">
        <v>1000</v>
      </c>
      <c r="H36" s="2">
        <f t="shared" si="5"/>
        <v>0.001</v>
      </c>
      <c r="I36" s="2">
        <f>H36*E36</f>
        <v>1.02</v>
      </c>
      <c r="J36" s="2">
        <v>0.1</v>
      </c>
      <c r="K36" s="2">
        <v>2</v>
      </c>
      <c r="L36" s="2">
        <f>(I36*J36*K36+I36*(1-J36))/10</f>
        <v>0.1122</v>
      </c>
      <c r="M36" s="2">
        <v>0.8</v>
      </c>
      <c r="N36" s="2">
        <f>L36/M36</f>
        <v>0.14025</v>
      </c>
    </row>
    <row r="37" s="2" customFormat="1" spans="1:14">
      <c r="A37" s="2">
        <v>3</v>
      </c>
      <c r="C37" s="2">
        <v>40</v>
      </c>
      <c r="D37" s="2">
        <v>40</v>
      </c>
      <c r="E37" s="2">
        <f>E31+D37*(C37-C31)</f>
        <v>2040</v>
      </c>
      <c r="G37" s="2">
        <v>1600</v>
      </c>
      <c r="H37" s="2">
        <f t="shared" si="5"/>
        <v>0.000625</v>
      </c>
      <c r="I37" s="2">
        <f>H37*E37</f>
        <v>1.275</v>
      </c>
      <c r="J37" s="2">
        <v>0.1</v>
      </c>
      <c r="K37" s="2">
        <v>2</v>
      </c>
      <c r="L37" s="2">
        <f>(I37*J37*K37+I37*(1-J37))/10</f>
        <v>0.14025</v>
      </c>
      <c r="M37" s="2">
        <v>1</v>
      </c>
      <c r="N37" s="2">
        <f>L37/M37</f>
        <v>0.14025</v>
      </c>
    </row>
    <row r="38" s="2" customFormat="1" spans="1:8">
      <c r="A38" s="2">
        <v>6</v>
      </c>
      <c r="C38" s="2">
        <v>40</v>
      </c>
      <c r="H38" s="2" t="e">
        <f t="shared" si="5"/>
        <v>#DIV/0!</v>
      </c>
    </row>
    <row r="39" s="2" customFormat="1" spans="1:8">
      <c r="A39" s="2">
        <v>7</v>
      </c>
      <c r="C39" s="2">
        <v>40</v>
      </c>
      <c r="H39" s="2" t="e">
        <f t="shared" si="5"/>
        <v>#DIV/0!</v>
      </c>
    </row>
    <row r="40" s="2" customFormat="1" spans="1:8">
      <c r="A40" s="2">
        <v>8</v>
      </c>
      <c r="C40" s="2">
        <v>40</v>
      </c>
      <c r="H40" s="2" t="e">
        <f t="shared" si="5"/>
        <v>#DIV/0!</v>
      </c>
    </row>
    <row r="41" s="5" customFormat="1"/>
    <row r="42" spans="1:14">
      <c r="A42">
        <v>1</v>
      </c>
      <c r="B42">
        <v>48</v>
      </c>
      <c r="C42">
        <v>1</v>
      </c>
      <c r="E42">
        <f>E29+B42</f>
        <v>252</v>
      </c>
      <c r="G42">
        <v>650</v>
      </c>
      <c r="H42">
        <f t="shared" ref="H42:H53" si="6">1/G42</f>
        <v>0.00153846153846154</v>
      </c>
      <c r="I42">
        <f>H42*E42</f>
        <v>0.387692307692308</v>
      </c>
      <c r="J42">
        <v>0.1</v>
      </c>
      <c r="K42">
        <v>2</v>
      </c>
      <c r="L42">
        <f>(I42*J42*K42+I42*(1-J42))/10</f>
        <v>0.0426461538461538</v>
      </c>
      <c r="M42">
        <v>1</v>
      </c>
      <c r="N42">
        <f>L42/M42</f>
        <v>0.0426461538461538</v>
      </c>
    </row>
    <row r="43" spans="1:14">
      <c r="A43">
        <v>2</v>
      </c>
      <c r="B43">
        <v>70</v>
      </c>
      <c r="C43">
        <v>1</v>
      </c>
      <c r="E43">
        <f>E30+B43</f>
        <v>310</v>
      </c>
      <c r="G43">
        <v>1000</v>
      </c>
      <c r="H43">
        <f t="shared" si="6"/>
        <v>0.001</v>
      </c>
      <c r="I43">
        <f>H43*E43</f>
        <v>0.31</v>
      </c>
      <c r="J43">
        <v>0.1</v>
      </c>
      <c r="K43">
        <v>2</v>
      </c>
      <c r="L43">
        <f>(I43*J43*K43+I43*(1-J43))/10</f>
        <v>0.0341</v>
      </c>
      <c r="M43">
        <v>0.8</v>
      </c>
      <c r="N43">
        <f>L43/M43</f>
        <v>0.042625</v>
      </c>
    </row>
    <row r="44" spans="1:14">
      <c r="A44">
        <v>3</v>
      </c>
      <c r="B44">
        <v>140</v>
      </c>
      <c r="C44">
        <v>1</v>
      </c>
      <c r="E44">
        <f>E31+B44</f>
        <v>620</v>
      </c>
      <c r="G44">
        <v>1600</v>
      </c>
      <c r="H44">
        <f t="shared" si="6"/>
        <v>0.000625</v>
      </c>
      <c r="I44">
        <f>H44*E44</f>
        <v>0.3875</v>
      </c>
      <c r="J44">
        <v>0.1</v>
      </c>
      <c r="K44">
        <v>2</v>
      </c>
      <c r="L44">
        <f>(I44*J44*K44+I44*(1-J44))/10</f>
        <v>0.042625</v>
      </c>
      <c r="M44">
        <v>1</v>
      </c>
      <c r="N44">
        <f>L44/M44</f>
        <v>0.042625</v>
      </c>
    </row>
    <row r="45" customFormat="1" spans="1:8">
      <c r="A45">
        <v>6</v>
      </c>
      <c r="C45">
        <v>1</v>
      </c>
      <c r="H45" t="e">
        <f t="shared" si="6"/>
        <v>#DIV/0!</v>
      </c>
    </row>
    <row r="46" customFormat="1" spans="1:8">
      <c r="A46">
        <v>7</v>
      </c>
      <c r="C46">
        <v>1</v>
      </c>
      <c r="H46" t="e">
        <f t="shared" si="6"/>
        <v>#DIV/0!</v>
      </c>
    </row>
    <row r="47" customFormat="1" spans="1:8">
      <c r="A47">
        <v>8</v>
      </c>
      <c r="C47">
        <v>1</v>
      </c>
      <c r="H47" t="e">
        <f t="shared" si="6"/>
        <v>#DIV/0!</v>
      </c>
    </row>
    <row r="48" s="2" customFormat="1" spans="1:14">
      <c r="A48" s="2">
        <v>1</v>
      </c>
      <c r="C48" s="2">
        <v>50</v>
      </c>
      <c r="D48" s="2">
        <v>32</v>
      </c>
      <c r="E48" s="2">
        <f>E42+D48*(C48-C42)</f>
        <v>1820</v>
      </c>
      <c r="G48" s="2">
        <v>650</v>
      </c>
      <c r="H48" s="2">
        <f t="shared" si="6"/>
        <v>0.00153846153846154</v>
      </c>
      <c r="I48" s="2">
        <f>H48*E48</f>
        <v>2.8</v>
      </c>
      <c r="J48" s="2">
        <v>0.1</v>
      </c>
      <c r="K48" s="2">
        <v>2</v>
      </c>
      <c r="L48" s="2">
        <f>(I48*J48*K48+I48*(1-J48))/10</f>
        <v>0.308</v>
      </c>
      <c r="M48" s="2">
        <v>1</v>
      </c>
      <c r="N48" s="2">
        <f>L48/M48</f>
        <v>0.308</v>
      </c>
    </row>
    <row r="49" s="2" customFormat="1" spans="1:14">
      <c r="A49" s="2">
        <v>2</v>
      </c>
      <c r="C49" s="2">
        <v>50</v>
      </c>
      <c r="D49" s="2">
        <v>40</v>
      </c>
      <c r="E49" s="2">
        <f>E43+D49*(C49-C43)</f>
        <v>2270</v>
      </c>
      <c r="G49" s="2">
        <v>1000</v>
      </c>
      <c r="H49" s="2">
        <f t="shared" si="6"/>
        <v>0.001</v>
      </c>
      <c r="I49" s="2">
        <f>H49*E49</f>
        <v>2.27</v>
      </c>
      <c r="J49" s="2">
        <v>0.1</v>
      </c>
      <c r="K49" s="2">
        <v>2</v>
      </c>
      <c r="L49" s="2">
        <f>(I49*J49*K49+I49*(1-J49))/10</f>
        <v>0.2497</v>
      </c>
      <c r="M49" s="2">
        <v>0.8</v>
      </c>
      <c r="N49" s="2">
        <f>L49/M49</f>
        <v>0.312125</v>
      </c>
    </row>
    <row r="50" s="2" customFormat="1" spans="1:14">
      <c r="A50" s="2">
        <v>3</v>
      </c>
      <c r="C50" s="2">
        <v>50</v>
      </c>
      <c r="D50" s="2">
        <v>80</v>
      </c>
      <c r="E50" s="2">
        <f>E44+D50*(C50-C44)</f>
        <v>4540</v>
      </c>
      <c r="G50" s="2">
        <v>1600</v>
      </c>
      <c r="H50" s="2">
        <f t="shared" si="6"/>
        <v>0.000625</v>
      </c>
      <c r="I50" s="2">
        <f>H50*E50</f>
        <v>2.8375</v>
      </c>
      <c r="J50" s="2">
        <v>0.1</v>
      </c>
      <c r="K50" s="2">
        <v>2</v>
      </c>
      <c r="L50" s="2">
        <f>(I50*J50*K50+I50*(1-J50))/10</f>
        <v>0.312125</v>
      </c>
      <c r="M50" s="2">
        <v>1</v>
      </c>
      <c r="N50" s="2">
        <f>L50/M50</f>
        <v>0.312125</v>
      </c>
    </row>
    <row r="51" s="2" customFormat="1" spans="1:8">
      <c r="A51" s="2">
        <v>6</v>
      </c>
      <c r="C51" s="2">
        <v>50</v>
      </c>
      <c r="H51" s="2" t="e">
        <f t="shared" si="6"/>
        <v>#DIV/0!</v>
      </c>
    </row>
    <row r="52" s="2" customFormat="1" spans="1:8">
      <c r="A52" s="2">
        <v>7</v>
      </c>
      <c r="C52" s="2">
        <v>50</v>
      </c>
      <c r="H52" s="2" t="e">
        <f t="shared" si="6"/>
        <v>#DIV/0!</v>
      </c>
    </row>
    <row r="53" s="2" customFormat="1" spans="1:8">
      <c r="A53" s="2">
        <v>8</v>
      </c>
      <c r="C53" s="2">
        <v>50</v>
      </c>
      <c r="H53" s="2" t="e">
        <f t="shared" si="6"/>
        <v>#DIV/0!</v>
      </c>
    </row>
    <row r="54" s="6" customFormat="1"/>
    <row r="55" spans="1:14">
      <c r="A55">
        <v>1</v>
      </c>
      <c r="B55">
        <v>48</v>
      </c>
      <c r="C55">
        <v>1</v>
      </c>
      <c r="E55">
        <f>E42+B55</f>
        <v>300</v>
      </c>
      <c r="G55">
        <v>600</v>
      </c>
      <c r="H55">
        <f t="shared" ref="H55:H66" si="7">1/G55</f>
        <v>0.00166666666666667</v>
      </c>
      <c r="I55">
        <f>H55*E55</f>
        <v>0.5</v>
      </c>
      <c r="J55">
        <v>0.1</v>
      </c>
      <c r="K55">
        <v>2</v>
      </c>
      <c r="L55">
        <f>(I55*J55*K55+I55*(1-J55))/10</f>
        <v>0.055</v>
      </c>
      <c r="M55">
        <v>1</v>
      </c>
      <c r="N55">
        <f>L55/M55</f>
        <v>0.055</v>
      </c>
    </row>
    <row r="56" spans="1:14">
      <c r="A56">
        <v>2</v>
      </c>
      <c r="B56">
        <v>90</v>
      </c>
      <c r="C56">
        <v>1</v>
      </c>
      <c r="E56">
        <f>E43+B56</f>
        <v>400</v>
      </c>
      <c r="G56">
        <v>1000</v>
      </c>
      <c r="H56">
        <f t="shared" si="7"/>
        <v>0.001</v>
      </c>
      <c r="I56">
        <f>H56*E56</f>
        <v>0.4</v>
      </c>
      <c r="J56">
        <v>0.1</v>
      </c>
      <c r="K56">
        <v>2</v>
      </c>
      <c r="L56">
        <f>(I56*J56*K56+I56*(1-J56))/10</f>
        <v>0.044</v>
      </c>
      <c r="M56">
        <v>0.8</v>
      </c>
      <c r="N56">
        <f>L56/M56</f>
        <v>0.055</v>
      </c>
    </row>
    <row r="57" spans="1:14">
      <c r="A57">
        <v>3</v>
      </c>
      <c r="B57">
        <v>180</v>
      </c>
      <c r="C57">
        <v>1</v>
      </c>
      <c r="E57">
        <f>E44+B57</f>
        <v>800</v>
      </c>
      <c r="G57">
        <v>1600</v>
      </c>
      <c r="H57">
        <f t="shared" si="7"/>
        <v>0.000625</v>
      </c>
      <c r="I57">
        <f>H57*E57</f>
        <v>0.5</v>
      </c>
      <c r="J57">
        <v>0.1</v>
      </c>
      <c r="K57">
        <v>2</v>
      </c>
      <c r="L57">
        <f>(I57*J57*K57+I57*(1-J57))/10</f>
        <v>0.055</v>
      </c>
      <c r="M57">
        <v>1</v>
      </c>
      <c r="N57">
        <f>L57/M57</f>
        <v>0.055</v>
      </c>
    </row>
    <row r="58" customFormat="1" spans="1:8">
      <c r="A58">
        <v>6</v>
      </c>
      <c r="C58">
        <v>1</v>
      </c>
      <c r="H58" t="e">
        <f t="shared" si="7"/>
        <v>#DIV/0!</v>
      </c>
    </row>
    <row r="59" customFormat="1" spans="1:8">
      <c r="A59">
        <v>7</v>
      </c>
      <c r="C59">
        <v>1</v>
      </c>
      <c r="H59" t="e">
        <f t="shared" si="7"/>
        <v>#DIV/0!</v>
      </c>
    </row>
    <row r="60" customFormat="1" spans="1:8">
      <c r="A60">
        <v>8</v>
      </c>
      <c r="C60">
        <v>1</v>
      </c>
      <c r="H60" t="e">
        <f t="shared" si="7"/>
        <v>#DIV/0!</v>
      </c>
    </row>
    <row r="61" s="2" customFormat="1" spans="1:14">
      <c r="A61" s="2">
        <v>1</v>
      </c>
      <c r="C61" s="2">
        <v>60</v>
      </c>
      <c r="D61" s="2">
        <v>60</v>
      </c>
      <c r="E61" s="2">
        <f>E55+D61*(C61-C55)</f>
        <v>3840</v>
      </c>
      <c r="G61" s="2">
        <v>600</v>
      </c>
      <c r="H61" s="2">
        <f t="shared" si="7"/>
        <v>0.00166666666666667</v>
      </c>
      <c r="I61" s="2">
        <f>H61*E61</f>
        <v>6.4</v>
      </c>
      <c r="J61" s="2">
        <v>0.1</v>
      </c>
      <c r="K61" s="2">
        <v>2</v>
      </c>
      <c r="L61" s="2">
        <f>(I61*J61*K61+I61*(1-J61))/10</f>
        <v>0.704</v>
      </c>
      <c r="M61" s="2">
        <v>1</v>
      </c>
      <c r="N61" s="2">
        <f>L61/M61</f>
        <v>0.704</v>
      </c>
    </row>
    <row r="62" s="2" customFormat="1" spans="1:14">
      <c r="A62" s="2">
        <v>2</v>
      </c>
      <c r="C62" s="2">
        <v>60</v>
      </c>
      <c r="D62" s="2">
        <v>80</v>
      </c>
      <c r="E62" s="2">
        <f>E56+D62*(C62-C56)</f>
        <v>5120</v>
      </c>
      <c r="G62" s="2">
        <v>1000</v>
      </c>
      <c r="H62" s="2">
        <f t="shared" si="7"/>
        <v>0.001</v>
      </c>
      <c r="I62" s="2">
        <f>H62*E62</f>
        <v>5.12</v>
      </c>
      <c r="J62" s="2">
        <v>0.1</v>
      </c>
      <c r="K62" s="2">
        <v>2</v>
      </c>
      <c r="L62" s="2">
        <f>(I62*J62*K62+I62*(1-J62))/10</f>
        <v>0.5632</v>
      </c>
      <c r="M62" s="2">
        <v>0.8</v>
      </c>
      <c r="N62" s="2">
        <f>L62/M62</f>
        <v>0.704</v>
      </c>
    </row>
    <row r="63" s="2" customFormat="1" spans="1:14">
      <c r="A63" s="2">
        <v>3</v>
      </c>
      <c r="C63" s="2">
        <v>60</v>
      </c>
      <c r="D63" s="2">
        <v>160</v>
      </c>
      <c r="E63" s="2">
        <f>E57+D63*(C63-C57)</f>
        <v>10240</v>
      </c>
      <c r="G63" s="2">
        <v>1600</v>
      </c>
      <c r="H63" s="2">
        <f t="shared" si="7"/>
        <v>0.000625</v>
      </c>
      <c r="I63" s="2">
        <f>H63*E63</f>
        <v>6.4</v>
      </c>
      <c r="J63" s="2">
        <v>0.1</v>
      </c>
      <c r="K63" s="2">
        <v>2</v>
      </c>
      <c r="L63" s="2">
        <f>(I63*J63*K63+I63*(1-J63))/10</f>
        <v>0.704</v>
      </c>
      <c r="M63" s="2">
        <v>1</v>
      </c>
      <c r="N63" s="2">
        <f>L63/M63</f>
        <v>0.704</v>
      </c>
    </row>
    <row r="64" s="2" customFormat="1" spans="1:8">
      <c r="A64" s="2">
        <v>6</v>
      </c>
      <c r="C64" s="2">
        <v>60</v>
      </c>
      <c r="H64" s="2" t="e">
        <f t="shared" si="7"/>
        <v>#DIV/0!</v>
      </c>
    </row>
    <row r="65" s="2" customFormat="1" spans="1:8">
      <c r="A65" s="2">
        <v>7</v>
      </c>
      <c r="C65" s="2">
        <v>60</v>
      </c>
      <c r="H65" s="2" t="e">
        <f t="shared" si="7"/>
        <v>#DIV/0!</v>
      </c>
    </row>
    <row r="66" s="2" customFormat="1" spans="1:8">
      <c r="A66" s="2">
        <v>8</v>
      </c>
      <c r="C66" s="2">
        <v>60</v>
      </c>
      <c r="H66" s="2" t="e">
        <f t="shared" si="7"/>
        <v>#DIV/0!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cfg_weapon_grade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灾炏烨</cp:lastModifiedBy>
  <dcterms:created xsi:type="dcterms:W3CDTF">2018-05-16T10:01:00Z</dcterms:created>
  <dcterms:modified xsi:type="dcterms:W3CDTF">2019-12-25T10:40:06Z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