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chael\OneDrive\OneDrive - California Institute of Technology\Documents\Sleep tracker\"/>
    </mc:Choice>
  </mc:AlternateContent>
  <bookViews>
    <workbookView xWindow="0" yWindow="0" windowWidth="10780" windowHeight="3230"/>
  </bookViews>
  <sheets>
    <sheet name="Michael" sheetId="1" r:id="rId1"/>
    <sheet name="n-day avg" sheetId="14" r:id="rId2"/>
    <sheet name="n-day stdev" sheetId="15" r:id="rId3"/>
  </sheets>
  <definedNames>
    <definedName name="_Date">OFFSET(Michael!$A$2, 0, 0, Michael!$BB$4 - 2)</definedName>
    <definedName name="_n_day">OFFSET(Michael!$AY$2, 0, 0, Michael!$BB$4 - 2)</definedName>
    <definedName name="_n_day_stdev">OFFSET(Michael!$AZ$2, 0, 0, Michael!$BB$4 - 2)</definedName>
  </definedNames>
  <calcPr calcId="162913" iterate="1" iterateCount="730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3" i="1"/>
  <c r="AX4" i="1" l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3" i="1"/>
  <c r="AX2" i="1"/>
  <c r="BC8" i="1" l="1"/>
  <c r="AZ1" i="1" l="1"/>
  <c r="AY1" i="1"/>
  <c r="BB8" i="1" l="1"/>
  <c r="AY2" i="1"/>
  <c r="AY3" i="1"/>
  <c r="AY4" i="1"/>
  <c r="AZ3" i="1"/>
  <c r="AZ4" i="1"/>
  <c r="AZ2" i="1"/>
  <c r="BC7" i="1"/>
  <c r="BB7" i="1"/>
  <c r="AY5" i="1" l="1"/>
  <c r="AY285" i="1" l="1"/>
  <c r="AZ284" i="1"/>
  <c r="AY273" i="1"/>
  <c r="AZ272" i="1"/>
  <c r="AY261" i="1"/>
  <c r="AZ260" i="1"/>
  <c r="AZ244" i="1"/>
  <c r="AY245" i="1"/>
  <c r="AZ232" i="1"/>
  <c r="AY233" i="1"/>
  <c r="AZ220" i="1"/>
  <c r="AY221" i="1"/>
  <c r="AZ212" i="1"/>
  <c r="AY213" i="1"/>
  <c r="AZ204" i="1"/>
  <c r="AY205" i="1"/>
  <c r="AZ192" i="1"/>
  <c r="AY193" i="1"/>
  <c r="AZ180" i="1"/>
  <c r="AY181" i="1"/>
  <c r="AZ168" i="1"/>
  <c r="AY169" i="1"/>
  <c r="AZ156" i="1"/>
  <c r="AY157" i="1"/>
  <c r="AZ144" i="1"/>
  <c r="AY145" i="1"/>
  <c r="AY133" i="1"/>
  <c r="AZ132" i="1"/>
  <c r="AY125" i="1"/>
  <c r="AZ124" i="1"/>
  <c r="AY113" i="1"/>
  <c r="AZ112" i="1"/>
  <c r="AY100" i="1"/>
  <c r="AZ99" i="1"/>
  <c r="AY88" i="1"/>
  <c r="AZ87" i="1"/>
  <c r="AY76" i="1"/>
  <c r="AZ75" i="1"/>
  <c r="AY64" i="1"/>
  <c r="AZ63" i="1"/>
  <c r="AY56" i="1"/>
  <c r="AZ55" i="1"/>
  <c r="AY40" i="1"/>
  <c r="AZ39" i="1"/>
  <c r="AY28" i="1"/>
  <c r="AZ27" i="1"/>
  <c r="AY8" i="1"/>
  <c r="AZ7" i="1"/>
  <c r="AY6" i="1"/>
  <c r="AZ5" i="1"/>
  <c r="AZ295" i="1"/>
  <c r="AY292" i="1"/>
  <c r="AZ291" i="1"/>
  <c r="AY288" i="1"/>
  <c r="AZ287" i="1"/>
  <c r="AY284" i="1"/>
  <c r="AZ283" i="1"/>
  <c r="AY280" i="1"/>
  <c r="AZ279" i="1"/>
  <c r="AY276" i="1"/>
  <c r="AZ275" i="1"/>
  <c r="AY272" i="1"/>
  <c r="AZ271" i="1"/>
  <c r="AY268" i="1"/>
  <c r="AZ267" i="1"/>
  <c r="AY264" i="1"/>
  <c r="AZ263" i="1"/>
  <c r="AY260" i="1"/>
  <c r="AZ259" i="1"/>
  <c r="AY256" i="1"/>
  <c r="AZ255" i="1"/>
  <c r="AY252" i="1"/>
  <c r="AZ251" i="1"/>
  <c r="AY248" i="1"/>
  <c r="AZ247" i="1"/>
  <c r="AY244" i="1"/>
  <c r="AZ243" i="1"/>
  <c r="AY240" i="1"/>
  <c r="AZ239" i="1"/>
  <c r="AY236" i="1"/>
  <c r="AZ235" i="1"/>
  <c r="AY232" i="1"/>
  <c r="AZ231" i="1"/>
  <c r="AY228" i="1"/>
  <c r="AZ227" i="1"/>
  <c r="AY224" i="1"/>
  <c r="AZ223" i="1"/>
  <c r="AY220" i="1"/>
  <c r="AZ219" i="1"/>
  <c r="AY216" i="1"/>
  <c r="AZ215" i="1"/>
  <c r="AY212" i="1"/>
  <c r="AZ211" i="1"/>
  <c r="AY208" i="1"/>
  <c r="AZ207" i="1"/>
  <c r="AY204" i="1"/>
  <c r="AZ203" i="1"/>
  <c r="AY200" i="1"/>
  <c r="AZ199" i="1"/>
  <c r="AY196" i="1"/>
  <c r="AZ195" i="1"/>
  <c r="AY192" i="1"/>
  <c r="AZ191" i="1"/>
  <c r="AY188" i="1"/>
  <c r="AZ187" i="1"/>
  <c r="AY184" i="1"/>
  <c r="AZ183" i="1"/>
  <c r="AY180" i="1"/>
  <c r="AZ179" i="1"/>
  <c r="AY176" i="1"/>
  <c r="AZ175" i="1"/>
  <c r="AY172" i="1"/>
  <c r="AZ171" i="1"/>
  <c r="AY168" i="1"/>
  <c r="AZ167" i="1"/>
  <c r="AY164" i="1"/>
  <c r="AZ163" i="1"/>
  <c r="AY160" i="1"/>
  <c r="AZ159" i="1"/>
  <c r="AY156" i="1"/>
  <c r="AZ155" i="1"/>
  <c r="AY152" i="1"/>
  <c r="AZ151" i="1"/>
  <c r="AY148" i="1"/>
  <c r="AZ147" i="1"/>
  <c r="AY144" i="1"/>
  <c r="AZ143" i="1"/>
  <c r="AY140" i="1"/>
  <c r="AZ139" i="1"/>
  <c r="AY136" i="1"/>
  <c r="AZ135" i="1"/>
  <c r="AY132" i="1"/>
  <c r="AZ131" i="1"/>
  <c r="AY128" i="1"/>
  <c r="AZ127" i="1"/>
  <c r="AY124" i="1"/>
  <c r="AZ123" i="1"/>
  <c r="AY120" i="1"/>
  <c r="AZ119" i="1"/>
  <c r="AY116" i="1"/>
  <c r="AZ115" i="1"/>
  <c r="AY112" i="1"/>
  <c r="AZ111" i="1"/>
  <c r="AY108" i="1"/>
  <c r="AZ107" i="1"/>
  <c r="AY104" i="1"/>
  <c r="AZ103" i="1"/>
  <c r="AY99" i="1"/>
  <c r="AZ98" i="1"/>
  <c r="AY95" i="1"/>
  <c r="AZ94" i="1"/>
  <c r="AZ90" i="1"/>
  <c r="AY91" i="1"/>
  <c r="AY87" i="1"/>
  <c r="AZ86" i="1"/>
  <c r="AY83" i="1"/>
  <c r="AZ82" i="1"/>
  <c r="AY79" i="1"/>
  <c r="AZ78" i="1"/>
  <c r="AZ74" i="1"/>
  <c r="AY75" i="1"/>
  <c r="AY71" i="1"/>
  <c r="AZ70" i="1"/>
  <c r="AY67" i="1"/>
  <c r="AZ66" i="1"/>
  <c r="AY63" i="1"/>
  <c r="AZ62" i="1"/>
  <c r="AZ58" i="1"/>
  <c r="AY59" i="1"/>
  <c r="AY55" i="1"/>
  <c r="AZ54" i="1"/>
  <c r="AY51" i="1"/>
  <c r="AZ50" i="1"/>
  <c r="AY47" i="1"/>
  <c r="AZ46" i="1"/>
  <c r="AY43" i="1"/>
  <c r="AZ42" i="1"/>
  <c r="AZ38" i="1"/>
  <c r="AY39" i="1"/>
  <c r="AY35" i="1"/>
  <c r="AZ34" i="1"/>
  <c r="AY31" i="1"/>
  <c r="AZ30" i="1"/>
  <c r="AY27" i="1"/>
  <c r="AZ26" i="1"/>
  <c r="AZ22" i="1"/>
  <c r="AY23" i="1"/>
  <c r="AY19" i="1"/>
  <c r="AZ18" i="1"/>
  <c r="AY15" i="1"/>
  <c r="AZ14" i="1"/>
  <c r="AY11" i="1"/>
  <c r="AZ10" i="1"/>
  <c r="AZ6" i="1"/>
  <c r="AY7" i="1"/>
  <c r="AZ288" i="1"/>
  <c r="AY289" i="1"/>
  <c r="AY277" i="1"/>
  <c r="AZ276" i="1"/>
  <c r="AY265" i="1"/>
  <c r="AZ264" i="1"/>
  <c r="AY253" i="1"/>
  <c r="AZ252" i="1"/>
  <c r="AZ240" i="1"/>
  <c r="AY241" i="1"/>
  <c r="AZ228" i="1"/>
  <c r="AY229" i="1"/>
  <c r="AZ208" i="1"/>
  <c r="AY209" i="1"/>
  <c r="AZ196" i="1"/>
  <c r="AY197" i="1"/>
  <c r="AZ184" i="1"/>
  <c r="AY185" i="1"/>
  <c r="AZ172" i="1"/>
  <c r="AY173" i="1"/>
  <c r="AZ160" i="1"/>
  <c r="AY161" i="1"/>
  <c r="AZ148" i="1"/>
  <c r="AY149" i="1"/>
  <c r="AZ140" i="1"/>
  <c r="AY141" i="1"/>
  <c r="AY121" i="1"/>
  <c r="AZ120" i="1"/>
  <c r="AY109" i="1"/>
  <c r="AZ108" i="1"/>
  <c r="AY96" i="1"/>
  <c r="AZ95" i="1"/>
  <c r="AY84" i="1"/>
  <c r="AZ83" i="1"/>
  <c r="AY72" i="1"/>
  <c r="AZ71" i="1"/>
  <c r="AY60" i="1"/>
  <c r="AZ59" i="1"/>
  <c r="AY48" i="1"/>
  <c r="AZ47" i="1"/>
  <c r="AY36" i="1"/>
  <c r="AZ35" i="1"/>
  <c r="AY24" i="1"/>
  <c r="AZ23" i="1"/>
  <c r="AY20" i="1"/>
  <c r="AZ19" i="1"/>
  <c r="AY16" i="1"/>
  <c r="AZ15" i="1"/>
  <c r="AY291" i="1"/>
  <c r="AZ290" i="1"/>
  <c r="AY279" i="1"/>
  <c r="AZ278" i="1"/>
  <c r="AY267" i="1"/>
  <c r="AZ266" i="1"/>
  <c r="AY259" i="1"/>
  <c r="AZ258" i="1"/>
  <c r="AY255" i="1"/>
  <c r="AZ254" i="1"/>
  <c r="AY251" i="1"/>
  <c r="AZ250" i="1"/>
  <c r="AY247" i="1"/>
  <c r="AZ246" i="1"/>
  <c r="AY243" i="1"/>
  <c r="AZ242" i="1"/>
  <c r="AY239" i="1"/>
  <c r="AZ238" i="1"/>
  <c r="AY235" i="1"/>
  <c r="AZ234" i="1"/>
  <c r="AY231" i="1"/>
  <c r="AZ230" i="1"/>
  <c r="AY227" i="1"/>
  <c r="AZ226" i="1"/>
  <c r="AY223" i="1"/>
  <c r="AZ222" i="1"/>
  <c r="AY219" i="1"/>
  <c r="AZ218" i="1"/>
  <c r="AY215" i="1"/>
  <c r="AZ214" i="1"/>
  <c r="AY211" i="1"/>
  <c r="AZ210" i="1"/>
  <c r="AY207" i="1"/>
  <c r="AZ206" i="1"/>
  <c r="AY203" i="1"/>
  <c r="AZ202" i="1"/>
  <c r="AY199" i="1"/>
  <c r="AZ198" i="1"/>
  <c r="AY195" i="1"/>
  <c r="AZ194" i="1"/>
  <c r="AY191" i="1"/>
  <c r="AZ190" i="1"/>
  <c r="AY187" i="1"/>
  <c r="AZ186" i="1"/>
  <c r="AY183" i="1"/>
  <c r="AZ182" i="1"/>
  <c r="AY179" i="1"/>
  <c r="AZ178" i="1"/>
  <c r="AY175" i="1"/>
  <c r="AZ174" i="1"/>
  <c r="AY171" i="1"/>
  <c r="AZ170" i="1"/>
  <c r="AY167" i="1"/>
  <c r="AZ166" i="1"/>
  <c r="AY163" i="1"/>
  <c r="AZ162" i="1"/>
  <c r="AY159" i="1"/>
  <c r="AZ158" i="1"/>
  <c r="AY155" i="1"/>
  <c r="AZ154" i="1"/>
  <c r="AY151" i="1"/>
  <c r="AZ150" i="1"/>
  <c r="AY147" i="1"/>
  <c r="AZ146" i="1"/>
  <c r="AY143" i="1"/>
  <c r="AZ142" i="1"/>
  <c r="AY139" i="1"/>
  <c r="AZ138" i="1"/>
  <c r="AY135" i="1"/>
  <c r="AZ134" i="1"/>
  <c r="AY131" i="1"/>
  <c r="AZ130" i="1"/>
  <c r="AY127" i="1"/>
  <c r="AZ126" i="1"/>
  <c r="AZ122" i="1"/>
  <c r="AY123" i="1"/>
  <c r="AY119" i="1"/>
  <c r="AZ118" i="1"/>
  <c r="AY115" i="1"/>
  <c r="AZ114" i="1"/>
  <c r="AY111" i="1"/>
  <c r="AZ110" i="1"/>
  <c r="AZ106" i="1"/>
  <c r="AY107" i="1"/>
  <c r="AY103" i="1"/>
  <c r="AZ102" i="1"/>
  <c r="AY98" i="1"/>
  <c r="AZ97" i="1"/>
  <c r="AY94" i="1"/>
  <c r="AZ93" i="1"/>
  <c r="AY90" i="1"/>
  <c r="AZ89" i="1"/>
  <c r="AY86" i="1"/>
  <c r="AZ85" i="1"/>
  <c r="AY82" i="1"/>
  <c r="AZ81" i="1"/>
  <c r="AY78" i="1"/>
  <c r="AZ77" i="1"/>
  <c r="AY74" i="1"/>
  <c r="AZ73" i="1"/>
  <c r="AY70" i="1"/>
  <c r="AZ69" i="1"/>
  <c r="AY66" i="1"/>
  <c r="AZ65" i="1"/>
  <c r="AY62" i="1"/>
  <c r="AZ61" i="1"/>
  <c r="AY58" i="1"/>
  <c r="AZ57" i="1"/>
  <c r="AY54" i="1"/>
  <c r="AZ53" i="1"/>
  <c r="AY50" i="1"/>
  <c r="AZ49" i="1"/>
  <c r="AY46" i="1"/>
  <c r="AZ45" i="1"/>
  <c r="AY42" i="1"/>
  <c r="AZ41" i="1"/>
  <c r="AY38" i="1"/>
  <c r="AZ37" i="1"/>
  <c r="AY34" i="1"/>
  <c r="AZ33" i="1"/>
  <c r="AY30" i="1"/>
  <c r="AZ29" i="1"/>
  <c r="AY26" i="1"/>
  <c r="AZ25" i="1"/>
  <c r="AY22" i="1"/>
  <c r="AZ21" i="1"/>
  <c r="AY18" i="1"/>
  <c r="AZ17" i="1"/>
  <c r="AY14" i="1"/>
  <c r="AZ13" i="1"/>
  <c r="AY10" i="1"/>
  <c r="AZ9" i="1"/>
  <c r="AZ101" i="1"/>
  <c r="AY293" i="1"/>
  <c r="AZ292" i="1"/>
  <c r="AY281" i="1"/>
  <c r="AZ280" i="1"/>
  <c r="AY269" i="1"/>
  <c r="AZ268" i="1"/>
  <c r="AZ256" i="1"/>
  <c r="AY257" i="1"/>
  <c r="AZ248" i="1"/>
  <c r="AY249" i="1"/>
  <c r="AZ236" i="1"/>
  <c r="AY237" i="1"/>
  <c r="AZ224" i="1"/>
  <c r="AY225" i="1"/>
  <c r="AZ216" i="1"/>
  <c r="AY217" i="1"/>
  <c r="AZ200" i="1"/>
  <c r="AY201" i="1"/>
  <c r="AZ188" i="1"/>
  <c r="AY189" i="1"/>
  <c r="AZ176" i="1"/>
  <c r="AY177" i="1"/>
  <c r="AZ164" i="1"/>
  <c r="AY165" i="1"/>
  <c r="AZ152" i="1"/>
  <c r="AY153" i="1"/>
  <c r="AZ136" i="1"/>
  <c r="AY137" i="1"/>
  <c r="AY129" i="1"/>
  <c r="AZ128" i="1"/>
  <c r="AY117" i="1"/>
  <c r="AZ116" i="1"/>
  <c r="AY105" i="1"/>
  <c r="AZ104" i="1"/>
  <c r="AY92" i="1"/>
  <c r="AZ91" i="1"/>
  <c r="AY80" i="1"/>
  <c r="AZ79" i="1"/>
  <c r="AY68" i="1"/>
  <c r="AZ67" i="1"/>
  <c r="AY52" i="1"/>
  <c r="AZ51" i="1"/>
  <c r="AY44" i="1"/>
  <c r="AZ43" i="1"/>
  <c r="AY32" i="1"/>
  <c r="AZ31" i="1"/>
  <c r="AY12" i="1"/>
  <c r="AZ11" i="1"/>
  <c r="AY295" i="1"/>
  <c r="AZ294" i="1"/>
  <c r="AY287" i="1"/>
  <c r="AZ286" i="1"/>
  <c r="AY283" i="1"/>
  <c r="AZ282" i="1"/>
  <c r="AY275" i="1"/>
  <c r="AZ274" i="1"/>
  <c r="AY271" i="1"/>
  <c r="AZ270" i="1"/>
  <c r="AY263" i="1"/>
  <c r="AZ262" i="1"/>
  <c r="AY294" i="1"/>
  <c r="AZ293" i="1"/>
  <c r="AY290" i="1"/>
  <c r="AZ289" i="1"/>
  <c r="AY286" i="1"/>
  <c r="AZ285" i="1"/>
  <c r="AY282" i="1"/>
  <c r="AZ281" i="1"/>
  <c r="AY278" i="1"/>
  <c r="AZ277" i="1"/>
  <c r="AY274" i="1"/>
  <c r="AZ273" i="1"/>
  <c r="AY270" i="1"/>
  <c r="AZ269" i="1"/>
  <c r="AY266" i="1"/>
  <c r="AZ265" i="1"/>
  <c r="AY262" i="1"/>
  <c r="AZ261" i="1"/>
  <c r="AY258" i="1"/>
  <c r="AZ257" i="1"/>
  <c r="AY254" i="1"/>
  <c r="AZ253" i="1"/>
  <c r="AY250" i="1"/>
  <c r="AZ249" i="1"/>
  <c r="AY246" i="1"/>
  <c r="AZ245" i="1"/>
  <c r="AY242" i="1"/>
  <c r="AZ241" i="1"/>
  <c r="AY238" i="1"/>
  <c r="AZ237" i="1"/>
  <c r="AY234" i="1"/>
  <c r="AZ233" i="1"/>
  <c r="AY230" i="1"/>
  <c r="AZ229" i="1"/>
  <c r="AY226" i="1"/>
  <c r="AZ225" i="1"/>
  <c r="AY222" i="1"/>
  <c r="AZ221" i="1"/>
  <c r="AY218" i="1"/>
  <c r="AZ217" i="1"/>
  <c r="AY214" i="1"/>
  <c r="AZ213" i="1"/>
  <c r="AY210" i="1"/>
  <c r="AZ209" i="1"/>
  <c r="AY206" i="1"/>
  <c r="AZ205" i="1"/>
  <c r="AY202" i="1"/>
  <c r="AZ201" i="1"/>
  <c r="AY198" i="1"/>
  <c r="AZ197" i="1"/>
  <c r="AY194" i="1"/>
  <c r="AZ193" i="1"/>
  <c r="AY190" i="1"/>
  <c r="AZ189" i="1"/>
  <c r="AY186" i="1"/>
  <c r="AZ185" i="1"/>
  <c r="AY182" i="1"/>
  <c r="AZ181" i="1"/>
  <c r="AY178" i="1"/>
  <c r="AZ177" i="1"/>
  <c r="AY174" i="1"/>
  <c r="AZ173" i="1"/>
  <c r="AY170" i="1"/>
  <c r="AZ169" i="1"/>
  <c r="AY166" i="1"/>
  <c r="AZ165" i="1"/>
  <c r="AY162" i="1"/>
  <c r="AZ161" i="1"/>
  <c r="AY158" i="1"/>
  <c r="AZ157" i="1"/>
  <c r="AY154" i="1"/>
  <c r="AZ153" i="1"/>
  <c r="AY150" i="1"/>
  <c r="AZ149" i="1"/>
  <c r="AY146" i="1"/>
  <c r="AZ145" i="1"/>
  <c r="AY142" i="1"/>
  <c r="AZ141" i="1"/>
  <c r="AY138" i="1"/>
  <c r="AZ137" i="1"/>
  <c r="AY134" i="1"/>
  <c r="AZ133" i="1"/>
  <c r="AY130" i="1"/>
  <c r="AZ129" i="1"/>
  <c r="AY126" i="1"/>
  <c r="AZ125" i="1"/>
  <c r="AY122" i="1"/>
  <c r="AZ121" i="1"/>
  <c r="AY118" i="1"/>
  <c r="AZ117" i="1"/>
  <c r="AY114" i="1"/>
  <c r="AZ113" i="1"/>
  <c r="AY110" i="1"/>
  <c r="AZ109" i="1"/>
  <c r="AY106" i="1"/>
  <c r="AZ105" i="1"/>
  <c r="AY101" i="1"/>
  <c r="AZ100" i="1"/>
  <c r="AY97" i="1"/>
  <c r="AZ96" i="1"/>
  <c r="AY93" i="1"/>
  <c r="AZ92" i="1"/>
  <c r="AY89" i="1"/>
  <c r="AZ88" i="1"/>
  <c r="AY85" i="1"/>
  <c r="AZ84" i="1"/>
  <c r="AY81" i="1"/>
  <c r="AZ80" i="1"/>
  <c r="AY77" i="1"/>
  <c r="AZ76" i="1"/>
  <c r="AY73" i="1"/>
  <c r="AZ72" i="1"/>
  <c r="AY69" i="1"/>
  <c r="AZ68" i="1"/>
  <c r="AY65" i="1"/>
  <c r="AZ64" i="1"/>
  <c r="AY61" i="1"/>
  <c r="AZ60" i="1"/>
  <c r="AY57" i="1"/>
  <c r="AZ56" i="1"/>
  <c r="AY53" i="1"/>
  <c r="AZ52" i="1"/>
  <c r="AY49" i="1"/>
  <c r="AZ48" i="1"/>
  <c r="AY45" i="1"/>
  <c r="AZ44" i="1"/>
  <c r="AY41" i="1"/>
  <c r="AZ40" i="1"/>
  <c r="AY37" i="1"/>
  <c r="AZ36" i="1"/>
  <c r="AY33" i="1"/>
  <c r="AZ32" i="1"/>
  <c r="AY29" i="1"/>
  <c r="AZ28" i="1"/>
  <c r="AY25" i="1"/>
  <c r="AZ24" i="1"/>
  <c r="AY21" i="1"/>
  <c r="AZ20" i="1"/>
  <c r="AY17" i="1"/>
  <c r="AZ16" i="1"/>
  <c r="AY13" i="1"/>
  <c r="AZ12" i="1"/>
  <c r="AY9" i="1"/>
  <c r="AZ8" i="1"/>
  <c r="AY102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BB4" i="1" a="1"/>
  <c r="BB4" i="1"/>
  <c r="BC4" i="1" a="1"/>
  <c r="BC4" i="1"/>
  <c r="BD4" i="1" a="1"/>
  <c r="BD4" i="1"/>
  <c r="BE4" i="1" a="1"/>
  <c r="BE4" i="1"/>
  <c r="BF4" i="1" a="1"/>
  <c r="BF4" i="1"/>
  <c r="BG4" i="1" a="1"/>
  <c r="BG4" i="1"/>
  <c r="BH4" i="1" a="1"/>
  <c r="BH4" i="1"/>
  <c r="BI4" i="1" a="1"/>
  <c r="BI4" i="1"/>
  <c r="BJ4" i="1" a="1"/>
  <c r="BJ4" i="1"/>
  <c r="BK4" i="1" a="1"/>
  <c r="BK4" i="1"/>
  <c r="BL4" i="1" a="1"/>
  <c r="BL4" i="1"/>
  <c r="BM4" i="1" a="1"/>
  <c r="BM4" i="1"/>
  <c r="BN4" i="1" a="1"/>
  <c r="BN4" i="1"/>
  <c r="BO4" i="1" a="1"/>
  <c r="BO4" i="1"/>
  <c r="BP4" i="1" a="1"/>
  <c r="BP4" i="1"/>
  <c r="BQ4" i="1" a="1"/>
  <c r="BQ4" i="1"/>
  <c r="BR4" i="1" a="1"/>
  <c r="BR4" i="1"/>
  <c r="BS4" i="1" a="1"/>
  <c r="BS4" i="1"/>
  <c r="BT4" i="1" a="1"/>
  <c r="BT4" i="1"/>
  <c r="BU4" i="1" a="1"/>
  <c r="BU4" i="1"/>
  <c r="BV4" i="1" a="1"/>
  <c r="BV4" i="1"/>
  <c r="BW4" i="1" a="1"/>
  <c r="BW4" i="1"/>
  <c r="BX4" i="1" a="1"/>
  <c r="BX4" i="1"/>
  <c r="BY4" i="1" a="1"/>
  <c r="BY4" i="1"/>
  <c r="BZ4" i="1" a="1"/>
  <c r="BZ4" i="1"/>
  <c r="CA4" i="1" a="1"/>
  <c r="CA4" i="1"/>
  <c r="CB4" i="1" a="1"/>
  <c r="CB4" i="1"/>
  <c r="CC4" i="1" a="1"/>
  <c r="CC4" i="1"/>
  <c r="CD4" i="1" a="1"/>
  <c r="CD4" i="1"/>
  <c r="CE4" i="1" a="1"/>
  <c r="CE4" i="1"/>
  <c r="CF4" i="1" a="1"/>
  <c r="CF4" i="1"/>
  <c r="CG4" i="1" a="1"/>
  <c r="CG4" i="1"/>
  <c r="CH4" i="1" a="1"/>
  <c r="CH4" i="1"/>
  <c r="CI4" i="1" a="1"/>
  <c r="CI4" i="1"/>
  <c r="CJ4" i="1" a="1"/>
  <c r="CJ4" i="1"/>
  <c r="CK4" i="1" a="1"/>
  <c r="CK4" i="1"/>
  <c r="CL4" i="1" a="1"/>
  <c r="CL4" i="1"/>
  <c r="CM4" i="1" a="1"/>
  <c r="CM4" i="1"/>
  <c r="CN4" i="1" a="1"/>
  <c r="CN4" i="1"/>
  <c r="CO4" i="1" a="1"/>
  <c r="CO4" i="1"/>
  <c r="CP4" i="1" a="1"/>
  <c r="CP4" i="1"/>
  <c r="CQ4" i="1" a="1"/>
  <c r="CQ4" i="1"/>
  <c r="CR4" i="1" a="1"/>
  <c r="CR4" i="1"/>
  <c r="CS4" i="1" a="1"/>
  <c r="CS4" i="1"/>
  <c r="CT4" i="1" a="1"/>
  <c r="CT4" i="1"/>
  <c r="CU4" i="1" a="1"/>
  <c r="CU4" i="1"/>
  <c r="CV4" i="1" a="1"/>
  <c r="CV4" i="1"/>
  <c r="CW4" i="1" a="1"/>
  <c r="CW4" i="1"/>
</calcChain>
</file>

<file path=xl/sharedStrings.xml><?xml version="1.0" encoding="utf-8"?>
<sst xmlns="http://schemas.openxmlformats.org/spreadsheetml/2006/main" count="3" uniqueCount="3">
  <si>
    <t>Date</t>
  </si>
  <si>
    <t>Total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</si>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</sst>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4" fillId="0" borderId="0" xfId="0" applyFont="1" applyAlignment="1"/>
    <xf numFmtId="0" fontId="4" fillId="0" borderId="0" xfId="0" quotePrefix="1" applyFont="1" applyAlignment="1"/>
    <xf numFmtId="0" fontId="0" fillId="0" borderId="0" xfId="0" quotePrefix="1" applyFont="1" applyAlignment="1"/>
    <xf numFmtId="14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8">
    <dxf>
      <font>
        <color theme="0"/>
      </font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Michael!$BB$8</c:f>
          <c:strCache>
            <c:ptCount val="1"/>
            <c:pt idx="0">
              <c:v>30-day average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[0]!_Date</c:f>
              <c:numCache>
                <c:formatCode>m/dd/yy</c:formatCode>
                <c:ptCount val="1"/>
                <c:pt idx="0">
                  <c:v>42870</c:v>
                </c:pt>
              </c:numCache>
            </c:numRef>
          </c:cat>
          <c:val>
            <c:numRef>
              <c:f>[0]!_n_day</c:f>
              <c:numCache>
                <c:formatCode>0.0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8-485E-B098-F842BA993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325560"/>
        <c:axId val="334796688"/>
      </c:lineChart>
      <c:dateAx>
        <c:axId val="33832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966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3347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25560"/>
        <c:crossesAt val="4268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Michael!$BC$8</c:f>
          <c:strCache>
            <c:ptCount val="1"/>
            <c:pt idx="0">
              <c:v>7-day standard deviation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[0]!_Date</c:f>
              <c:numCache>
                <c:formatCode>m/dd/yy</c:formatCode>
                <c:ptCount val="1"/>
                <c:pt idx="0">
                  <c:v>42870</c:v>
                </c:pt>
              </c:numCache>
            </c:numRef>
          </c:cat>
          <c:val>
            <c:numRef>
              <c:f>[0]!_n_day_stdev</c:f>
              <c:numCache>
                <c:formatCode>0.0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3-4CB9-959A-578EB7A43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325560"/>
        <c:axId val="334796688"/>
      </c:lineChart>
      <c:dateAx>
        <c:axId val="33832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96688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3347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325560"/>
        <c:crossesAt val="4268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937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2.5" x14ac:dyDescent="0.25"/>
  <cols>
    <col min="1" max="1" width="8.08984375" style="15" customWidth="1"/>
    <col min="2" max="39" width="2.6328125" customWidth="1"/>
    <col min="40" max="40" width="2.6328125" style="6" customWidth="1"/>
    <col min="41" max="49" width="2.6328125" customWidth="1"/>
    <col min="50" max="50" width="5.7265625" customWidth="1"/>
    <col min="51" max="51" width="10.6328125" style="9" customWidth="1"/>
    <col min="52" max="52" width="12" style="9" customWidth="1"/>
    <col min="53" max="53" width="4.6328125" customWidth="1"/>
    <col min="54" max="55" width="3.6328125" customWidth="1"/>
  </cols>
  <sheetData>
    <row r="1" spans="1:101" x14ac:dyDescent="0.25">
      <c r="A1" s="14" t="s">
        <v>0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5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1" t="s">
        <v>1</v>
      </c>
      <c r="AY1" s="8" t="str">
        <f>BB1&amp;"-day avg"</f>
        <v>30-day avg</v>
      </c>
      <c r="AZ1" s="8" t="str">
        <f>BC1&amp;"-day stdev"</f>
        <v>7-day stdev</v>
      </c>
      <c r="BA1" s="4" t="s">
        <v>2</v>
      </c>
      <c r="BB1">
        <v>30</v>
      </c>
      <c r="BC1">
        <v>7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s="13">
        <v>42870</v>
      </c>
      <c r="B2">
        <v>1</v>
      </c>
      <c r="AI2" s="2"/>
      <c r="AJ2" s="2"/>
      <c r="AK2" s="2"/>
      <c r="AL2" s="2"/>
      <c r="AM2" s="2"/>
      <c r="AN2" s="5"/>
      <c r="AO2" s="2"/>
      <c r="AQ2" s="2"/>
      <c r="AR2" s="2"/>
      <c r="AS2" s="3"/>
      <c r="AT2" s="3"/>
      <c r="AU2" s="3"/>
      <c r="AV2" s="3"/>
      <c r="AW2" s="3"/>
      <c r="AX2">
        <f>SUM(B2:AM2)/2</f>
        <v>0.5</v>
      </c>
      <c r="AY2" s="9" t="e">
        <f t="shared" ref="AY2:AY65" ca="1" si="0">IF(MAX(-$BB$1, -(ROW() - 1)) = -$BB$1, AVERAGE(OFFSET(AX2, 0, 0, -$BB$1)), NA())</f>
        <v>#N/A</v>
      </c>
      <c r="AZ2" s="9" t="e">
        <f t="shared" ref="AZ2:AZ65" ca="1" si="1">IF(MAX(-$BC$1, -(ROW() - 1)) = -$BC$1, _xlfn.STDEV.P(OFFSET(AX2, 0, 0, -$BC$1)), NA())</f>
        <v>#N/A</v>
      </c>
      <c r="BA2" s="4">
        <v>-8</v>
      </c>
      <c r="BB2" s="4"/>
    </row>
    <row r="3" spans="1:101" x14ac:dyDescent="0.25">
      <c r="A3" s="13">
        <f>A2+1</f>
        <v>42871</v>
      </c>
      <c r="R3" s="2"/>
      <c r="S3" s="2"/>
      <c r="T3" s="2"/>
      <c r="U3" s="2"/>
      <c r="AJ3" s="2"/>
      <c r="AK3" s="2"/>
      <c r="AL3" s="2"/>
      <c r="AX3">
        <f>(SUM(AN2:AW2)+SUM(B3:AM3))/2</f>
        <v>0</v>
      </c>
      <c r="AY3" s="9" t="e">
        <f t="shared" ca="1" si="0"/>
        <v>#N/A</v>
      </c>
      <c r="AZ3" s="9" t="e">
        <f t="shared" ca="1" si="1"/>
        <v>#N/A</v>
      </c>
      <c r="BA3" s="4">
        <v>-8</v>
      </c>
      <c r="BB3" s="10" t="str">
        <f ca="1">"B"&amp;MAX(BB4:CW4)</f>
        <v>B3</v>
      </c>
      <c r="BC3" s="10" t="str">
        <f ca="1">"C"&amp;MAX(BB4:CW4)</f>
        <v>C3</v>
      </c>
      <c r="BD3" s="10" t="str">
        <f ca="1">"D"&amp;MAX(BB4:CW4)</f>
        <v>D3</v>
      </c>
      <c r="BE3" s="10" t="str">
        <f ca="1">"E"&amp;MAX(BB4:CW4)</f>
        <v>E3</v>
      </c>
      <c r="BF3" s="10" t="str">
        <f ca="1">"F"&amp;MAX(BB4:CW4)</f>
        <v>F3</v>
      </c>
      <c r="BG3" s="10" t="str">
        <f ca="1">"G"&amp;MAX(BB4:CW4)</f>
        <v>G3</v>
      </c>
      <c r="BH3" s="10" t="str">
        <f ca="1">"H"&amp;MAX(BB4:CW4)</f>
        <v>H3</v>
      </c>
      <c r="BI3" s="10" t="str">
        <f ca="1">"I"&amp;MAX(BB4:CW4)</f>
        <v>I3</v>
      </c>
      <c r="BJ3" s="10" t="str">
        <f ca="1">"J"&amp;MAX(BB4:CW4)</f>
        <v>J3</v>
      </c>
      <c r="BK3" s="10" t="str">
        <f ca="1">"K"&amp;MAX(BB4:CW4)</f>
        <v>K3</v>
      </c>
      <c r="BL3" s="10" t="str">
        <f ca="1">"L"&amp;MAX(BB4:CW4)</f>
        <v>L3</v>
      </c>
      <c r="BM3" s="10" t="str">
        <f ca="1">"M"&amp;MAX(BB4:CW4)</f>
        <v>M3</v>
      </c>
      <c r="BN3" s="10" t="str">
        <f ca="1">"N"&amp;MAX(BB4:CW4)</f>
        <v>N3</v>
      </c>
      <c r="BO3" s="10" t="str">
        <f ca="1">"O"&amp;MAX(BB4:CW4)</f>
        <v>O3</v>
      </c>
      <c r="BP3" s="10" t="str">
        <f ca="1">"P"&amp;MAX(BB4:CW4)</f>
        <v>P3</v>
      </c>
      <c r="BQ3" s="10" t="str">
        <f ca="1">"Q"&amp;MAX(BB4:CW4)</f>
        <v>Q3</v>
      </c>
      <c r="BR3" s="10" t="str">
        <f ca="1">"R"&amp;MAX(BB4:CW4)</f>
        <v>R3</v>
      </c>
      <c r="BS3" s="10" t="str">
        <f ca="1">"S"&amp;MAX(BB4:CW4)</f>
        <v>S3</v>
      </c>
      <c r="BT3" s="10" t="str">
        <f ca="1">"T"&amp;MAX(BB4:CW4)</f>
        <v>T3</v>
      </c>
      <c r="BU3" s="10" t="str">
        <f ca="1">"U"&amp;MAX(BB4:CW4)</f>
        <v>U3</v>
      </c>
      <c r="BV3" s="10" t="str">
        <f ca="1">"V"&amp;MAX(BB4:CW4)</f>
        <v>V3</v>
      </c>
      <c r="BW3" s="10" t="str">
        <f ca="1">"W"&amp;MAX(BB4:CW4)</f>
        <v>W3</v>
      </c>
      <c r="BX3" s="10" t="str">
        <f ca="1">"X"&amp;MAX(BB4:CW4)</f>
        <v>X3</v>
      </c>
      <c r="BY3" s="10" t="str">
        <f ca="1">"Y"&amp;MAX(BB4:CW4)</f>
        <v>Y3</v>
      </c>
      <c r="BZ3" s="10" t="str">
        <f ca="1">"Z"&amp;MAX(BB4:CW4)</f>
        <v>Z3</v>
      </c>
      <c r="CA3" s="10" t="str">
        <f ca="1">"AA"&amp;MAX(BB4:CW4)</f>
        <v>AA3</v>
      </c>
      <c r="CB3" s="10" t="str">
        <f ca="1">"AB"&amp;MAX(BB4:CW4)</f>
        <v>AB3</v>
      </c>
      <c r="CC3" s="10" t="str">
        <f ca="1">"AC"&amp;MAX(BB4:CW4)</f>
        <v>AC3</v>
      </c>
      <c r="CD3" s="10" t="str">
        <f ca="1">"AD"&amp;MAX(BB4:CW4)</f>
        <v>AD3</v>
      </c>
      <c r="CE3" s="10" t="str">
        <f ca="1">"AE"&amp;MAX(BB4:CW4)</f>
        <v>AE3</v>
      </c>
      <c r="CF3" s="10" t="str">
        <f ca="1">"AF"&amp;MAX(BB4:CW4)</f>
        <v>AF3</v>
      </c>
      <c r="CG3" s="10" t="str">
        <f ca="1">"AG"&amp;MAX(BB4:CW4)</f>
        <v>AG3</v>
      </c>
      <c r="CH3" s="10" t="str">
        <f ca="1">"AH"&amp;MAX(BB4:CW4)</f>
        <v>AH3</v>
      </c>
      <c r="CI3" s="10" t="str">
        <f ca="1">"AI"&amp;MAX(BB4:CW4)</f>
        <v>AI3</v>
      </c>
      <c r="CJ3" s="10" t="str">
        <f ca="1">"AJ"&amp;MAX(BB4:CW4)</f>
        <v>AJ3</v>
      </c>
      <c r="CK3" s="10" t="str">
        <f ca="1">"AK"&amp;MAX(BB4:CW4)</f>
        <v>AK3</v>
      </c>
      <c r="CL3" s="10" t="str">
        <f ca="1">"AL"&amp;MAX(BB4:CW4)</f>
        <v>AL3</v>
      </c>
      <c r="CM3" s="10" t="str">
        <f ca="1">"AM"&amp;MAX(BB4:CW4)</f>
        <v>AM3</v>
      </c>
      <c r="CN3" s="10" t="str">
        <f ca="1">"AN"&amp;MAX(BB4:CW4)</f>
        <v>AN3</v>
      </c>
      <c r="CO3" s="10" t="str">
        <f ca="1">"AO"&amp;MAX(BB4:CW4)</f>
        <v>AO3</v>
      </c>
      <c r="CP3" s="10" t="str">
        <f ca="1">"AP"&amp;MAX(BB4:CW4)</f>
        <v>AP3</v>
      </c>
      <c r="CQ3" s="10" t="str">
        <f ca="1">"AQ"&amp;MAX(BB4:CW4)</f>
        <v>AQ3</v>
      </c>
      <c r="CR3" s="10" t="str">
        <f ca="1">"AR"&amp;MAX(BB4:CW4)</f>
        <v>AR3</v>
      </c>
      <c r="CS3" s="10" t="str">
        <f ca="1">"AS"&amp;MAX(BB4:CW4)</f>
        <v>AS3</v>
      </c>
      <c r="CT3" s="10" t="str">
        <f ca="1">"AT"&amp;MAX(BB4:CW4)</f>
        <v>AT3</v>
      </c>
      <c r="CU3" s="10" t="str">
        <f ca="1">"AU"&amp;MAX(BB4:CW4)</f>
        <v>AU3</v>
      </c>
      <c r="CV3" s="10" t="str">
        <f ca="1">"AV"&amp;MAX(BB4:CW4)</f>
        <v>AV3</v>
      </c>
      <c r="CW3" s="10" t="str">
        <f ca="1">"AW"&amp;MAX(BB4:CW4)</f>
        <v>AW3</v>
      </c>
    </row>
    <row r="4" spans="1:101" x14ac:dyDescent="0.25">
      <c r="A4" s="13">
        <f t="shared" ref="A4:A67" si="2">A3+1</f>
        <v>42872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X4">
        <f t="shared" ref="AX4:AX67" si="3">(SUM(AN3:AW3)+SUM(B4:AM4))/2</f>
        <v>0</v>
      </c>
      <c r="AY4" s="9" t="e">
        <f t="shared" ca="1" si="0"/>
        <v>#N/A</v>
      </c>
      <c r="AZ4" s="9" t="e">
        <f t="shared" ca="1" si="1"/>
        <v>#N/A</v>
      </c>
      <c r="BA4" s="4">
        <v>-8</v>
      </c>
      <c r="BB4" s="2">
        <f t="array" aca="1" ref="BB4" ca="1">MIN(IF(INDIRECT(BB3):B730="", ROW(INDIRECT(BB3):B730)))</f>
        <v>3</v>
      </c>
      <c r="BC4" s="10">
        <f t="array" aca="1" ref="BC4" ca="1">MIN(IF(INDIRECT(BC3):C730="", ROW(INDIRECT(BC3):C730)))</f>
        <v>3</v>
      </c>
      <c r="BD4" s="10">
        <f t="array" aca="1" ref="BD4" ca="1">MIN(IF(INDIRECT(BD3):D730="", ROW(INDIRECT(BD3):D730)))</f>
        <v>3</v>
      </c>
      <c r="BE4" s="10">
        <f t="array" aca="1" ref="BE4" ca="1">MIN(IF(INDIRECT(BE3):E730="", ROW(INDIRECT(BE3):E730)))</f>
        <v>3</v>
      </c>
      <c r="BF4" s="10">
        <f t="array" aca="1" ref="BF4" ca="1">MIN(IF(INDIRECT(BF3):F730="", ROW(INDIRECT(BF3):F730)))</f>
        <v>3</v>
      </c>
      <c r="BG4" s="10">
        <f t="array" aca="1" ref="BG4" ca="1">MIN(IF(INDIRECT(BG3):G730="", ROW(INDIRECT(BG3):G730)))</f>
        <v>3</v>
      </c>
      <c r="BH4" s="10">
        <f t="array" aca="1" ref="BH4" ca="1">MIN(IF(INDIRECT(BH3):H730="", ROW(INDIRECT(BH3):H730)))</f>
        <v>3</v>
      </c>
      <c r="BI4" s="10">
        <f t="array" aca="1" ref="BI4" ca="1">MIN(IF(INDIRECT(BI3):I730="", ROW(INDIRECT(BI3):I730)))</f>
        <v>3</v>
      </c>
      <c r="BJ4" s="10">
        <f t="array" aca="1" ref="BJ4" ca="1">MIN(IF(INDIRECT(BJ3):J730="", ROW(INDIRECT(BJ3):J730)))</f>
        <v>3</v>
      </c>
      <c r="BK4" s="10">
        <f t="array" aca="1" ref="BK4" ca="1">MIN(IF(INDIRECT(BK3):K730="", ROW(INDIRECT(BK3):K730)))</f>
        <v>3</v>
      </c>
      <c r="BL4" s="10">
        <f t="array" aca="1" ref="BL4" ca="1">MIN(IF(INDIRECT(BL3):L730="", ROW(INDIRECT(BL3):L730)))</f>
        <v>3</v>
      </c>
      <c r="BM4" s="10">
        <f t="array" aca="1" ref="BM4" ca="1">MIN(IF(INDIRECT(BM3):M730="", ROW(INDIRECT(BM3):M730)))</f>
        <v>3</v>
      </c>
      <c r="BN4" s="10">
        <f t="array" aca="1" ref="BN4" ca="1">MIN(IF(INDIRECT(BN3):N730="", ROW(INDIRECT(BN3):N730)))</f>
        <v>3</v>
      </c>
      <c r="BO4" s="10">
        <f t="array" aca="1" ref="BO4" ca="1">MIN(IF(INDIRECT(BO3):O730="", ROW(INDIRECT(BO3):O730)))</f>
        <v>3</v>
      </c>
      <c r="BP4" s="10">
        <f t="array" aca="1" ref="BP4" ca="1">MIN(IF(INDIRECT(BP3):P730="", ROW(INDIRECT(BP3):P730)))</f>
        <v>3</v>
      </c>
      <c r="BQ4" s="10">
        <f t="array" aca="1" ref="BQ4" ca="1">MIN(IF(INDIRECT(BQ3):Q730="", ROW(INDIRECT(BQ3):Q730)))</f>
        <v>3</v>
      </c>
      <c r="BR4" s="10">
        <f t="array" aca="1" ref="BR4" ca="1">MIN(IF(INDIRECT(BR3):R730="", ROW(INDIRECT(BR3):R730)))</f>
        <v>3</v>
      </c>
      <c r="BS4" s="10">
        <f t="array" aca="1" ref="BS4" ca="1">MIN(IF(INDIRECT(BS3):S730="", ROW(INDIRECT(BS3):S730)))</f>
        <v>3</v>
      </c>
      <c r="BT4" s="10">
        <f t="array" aca="1" ref="BT4" ca="1">MIN(IF(INDIRECT(BT3):T730="", ROW(INDIRECT(BT3):T730)))</f>
        <v>3</v>
      </c>
      <c r="BU4" s="10">
        <f t="array" aca="1" ref="BU4" ca="1">MIN(IF(INDIRECT(BU3):U730="", ROW(INDIRECT(BU3):U730)))</f>
        <v>3</v>
      </c>
      <c r="BV4" s="10">
        <f t="array" aca="1" ref="BV4" ca="1">MIN(IF(INDIRECT(BV3):V730="", ROW(INDIRECT(BV3):V730)))</f>
        <v>3</v>
      </c>
      <c r="BW4" s="10">
        <f t="array" aca="1" ref="BW4" ca="1">MIN(IF(INDIRECT(BW3):W730="", ROW(INDIRECT(BW3):W730)))</f>
        <v>3</v>
      </c>
      <c r="BX4" s="10">
        <f t="array" aca="1" ref="BX4" ca="1">MIN(IF(INDIRECT(BX3):X730="", ROW(INDIRECT(BX3):X730)))</f>
        <v>3</v>
      </c>
      <c r="BY4" s="10">
        <f t="array" aca="1" ref="BY4" ca="1">MIN(IF(INDIRECT(BY3):Y730="", ROW(INDIRECT(BY3):Y730)))</f>
        <v>3</v>
      </c>
      <c r="BZ4" s="10">
        <f t="array" aca="1" ref="BZ4" ca="1">MIN(IF(INDIRECT(BZ3):Z730="", ROW(INDIRECT(BZ3):Z730)))</f>
        <v>3</v>
      </c>
      <c r="CA4" s="10">
        <f t="array" aca="1" ref="CA4" ca="1">MIN(IF(INDIRECT(CA3):AA730="", ROW(INDIRECT(CA3):AA730)))</f>
        <v>3</v>
      </c>
      <c r="CB4" s="10">
        <f t="array" aca="1" ref="CB4" ca="1">MIN(IF(INDIRECT(CB3):AB730="", ROW(INDIRECT(CB3):AB730)))</f>
        <v>3</v>
      </c>
      <c r="CC4" s="10">
        <f t="array" aca="1" ref="CC4" ca="1">MIN(IF(INDIRECT(CC3):AC730="", ROW(INDIRECT(CC3):AC730)))</f>
        <v>3</v>
      </c>
      <c r="CD4" s="10">
        <f t="array" aca="1" ref="CD4" ca="1">MIN(IF(INDIRECT(CD3):AD730="", ROW(INDIRECT(CD3):AD730)))</f>
        <v>3</v>
      </c>
      <c r="CE4" s="10">
        <f t="array" aca="1" ref="CE4" ca="1">MIN(IF(INDIRECT(CE3):AE730="", ROW(INDIRECT(CE3):AE730)))</f>
        <v>3</v>
      </c>
      <c r="CF4" s="10">
        <f t="array" aca="1" ref="CF4" ca="1">MIN(IF(INDIRECT(CF3):AF730="", ROW(INDIRECT(CF3):AF730)))</f>
        <v>3</v>
      </c>
      <c r="CG4" s="10">
        <f t="array" aca="1" ref="CG4" ca="1">MIN(IF(INDIRECT(CG3):AG730="", ROW(INDIRECT(CG3):AG730)))</f>
        <v>3</v>
      </c>
      <c r="CH4" s="10">
        <f t="array" aca="1" ref="CH4" ca="1">MIN(IF(INDIRECT(CH3):AH730="", ROW(INDIRECT(CH3):AH730)))</f>
        <v>3</v>
      </c>
      <c r="CI4" s="10">
        <f t="array" aca="1" ref="CI4" ca="1">MIN(IF(INDIRECT(CI3):AI730="", ROW(INDIRECT(CI3):AI730)))</f>
        <v>3</v>
      </c>
      <c r="CJ4" s="10">
        <f t="array" aca="1" ref="CJ4" ca="1">MIN(IF(INDIRECT(CJ3):AJ730="", ROW(INDIRECT(CJ3):AJ730)))</f>
        <v>3</v>
      </c>
      <c r="CK4" s="10">
        <f t="array" aca="1" ref="CK4" ca="1">MIN(IF(INDIRECT(CK3):AK730="", ROW(INDIRECT(CK3):AK730)))</f>
        <v>3</v>
      </c>
      <c r="CL4" s="10">
        <f t="array" aca="1" ref="CL4" ca="1">MIN(IF(INDIRECT(CL3):AL730="", ROW(INDIRECT(CL3):AL730)))</f>
        <v>3</v>
      </c>
      <c r="CM4" s="10">
        <f t="array" aca="1" ref="CM4" ca="1">MIN(IF(INDIRECT(CM3):AM730="", ROW(INDIRECT(CM3):AM730)))</f>
        <v>3</v>
      </c>
      <c r="CN4" s="10">
        <f t="array" aca="1" ref="CN4" ca="1">MIN(IF(INDIRECT(CN3):AN730="", ROW(INDIRECT(CN3):AN730)))</f>
        <v>3</v>
      </c>
      <c r="CO4" s="10">
        <f t="array" aca="1" ref="CO4" ca="1">MIN(IF(INDIRECT(CO3):AO730="", ROW(INDIRECT(CO3):AO730)))</f>
        <v>3</v>
      </c>
      <c r="CP4" s="10">
        <f t="array" aca="1" ref="CP4" ca="1">MIN(IF(INDIRECT(CP3):AP730="", ROW(INDIRECT(CP3):AP730)))</f>
        <v>3</v>
      </c>
      <c r="CQ4" s="10">
        <f t="array" aca="1" ref="CQ4" ca="1">MIN(IF(INDIRECT(CQ3):AQ730="", ROW(INDIRECT(CQ3):AQ730)))</f>
        <v>3</v>
      </c>
      <c r="CR4" s="10">
        <f t="array" aca="1" ref="CR4" ca="1">MIN(IF(INDIRECT(CR3):AR730="", ROW(INDIRECT(CR3):AR730)))</f>
        <v>3</v>
      </c>
      <c r="CS4" s="10">
        <f t="array" aca="1" ref="CS4" ca="1">MIN(IF(INDIRECT(CS3):AS730="", ROW(INDIRECT(CS3):AS730)))</f>
        <v>3</v>
      </c>
      <c r="CT4" s="10">
        <f t="array" aca="1" ref="CT4" ca="1">MIN(IF(INDIRECT(CT3):AT730="", ROW(INDIRECT(CT3):AT730)))</f>
        <v>3</v>
      </c>
      <c r="CU4" s="10">
        <f t="array" aca="1" ref="CU4" ca="1">MIN(IF(INDIRECT(CU3):AU730="", ROW(INDIRECT(CU3):AU730)))</f>
        <v>3</v>
      </c>
      <c r="CV4" s="10">
        <f t="array" aca="1" ref="CV4" ca="1">MIN(IF(INDIRECT(CV3):AV730="", ROW(INDIRECT(CV3):AV730)))</f>
        <v>3</v>
      </c>
      <c r="CW4" s="10">
        <f t="array" aca="1" ref="CW4" ca="1">MIN(IF(INDIRECT(CW3):AW730="", ROW(INDIRECT(CW3):AW730)))</f>
        <v>3</v>
      </c>
    </row>
    <row r="5" spans="1:101" x14ac:dyDescent="0.25">
      <c r="A5" s="13">
        <f t="shared" si="2"/>
        <v>42873</v>
      </c>
      <c r="R5" s="3"/>
      <c r="T5" s="3"/>
      <c r="V5" s="3"/>
      <c r="X5" s="3"/>
      <c r="AE5" s="2"/>
      <c r="AF5" s="2"/>
      <c r="AG5" s="2"/>
      <c r="AH5" s="2"/>
      <c r="AI5" s="2"/>
      <c r="AJ5" s="2"/>
      <c r="AK5" s="2"/>
      <c r="AL5" s="2"/>
      <c r="AX5">
        <f t="shared" si="3"/>
        <v>0</v>
      </c>
      <c r="AY5" s="9" t="e">
        <f t="shared" ca="1" si="0"/>
        <v>#N/A</v>
      </c>
      <c r="AZ5" s="9" t="e">
        <f t="shared" ca="1" si="1"/>
        <v>#N/A</v>
      </c>
      <c r="BA5" s="4">
        <v>-8</v>
      </c>
      <c r="BB5" s="11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13">
        <f t="shared" si="2"/>
        <v>42874</v>
      </c>
      <c r="H6" s="2"/>
      <c r="I6" s="2"/>
      <c r="R6" s="3"/>
      <c r="T6" s="3"/>
      <c r="V6" s="3"/>
      <c r="X6" s="3"/>
      <c r="Z6" s="3"/>
      <c r="AH6" s="2"/>
      <c r="AX6">
        <f t="shared" si="3"/>
        <v>0</v>
      </c>
      <c r="AY6" s="9" t="e">
        <f t="shared" ca="1" si="0"/>
        <v>#N/A</v>
      </c>
      <c r="AZ6" s="9" t="e">
        <f t="shared" ca="1" si="1"/>
        <v>#N/A</v>
      </c>
      <c r="BA6" s="4">
        <v>-8</v>
      </c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13">
        <f t="shared" si="2"/>
        <v>42875</v>
      </c>
      <c r="O7" s="2"/>
      <c r="P7" s="2"/>
      <c r="Q7" s="2"/>
      <c r="R7" s="2"/>
      <c r="S7" s="2"/>
      <c r="T7" s="3"/>
      <c r="U7" s="3"/>
      <c r="V7" s="3"/>
      <c r="W7" s="3"/>
      <c r="X7" s="3"/>
      <c r="Y7" s="2"/>
      <c r="Z7" s="2"/>
      <c r="AA7" s="3"/>
      <c r="AB7" s="3"/>
      <c r="AC7" s="3"/>
      <c r="AD7" s="3"/>
      <c r="AE7" s="3"/>
      <c r="AF7" s="2"/>
      <c r="AG7" s="2"/>
      <c r="AH7" s="2"/>
      <c r="AU7" s="2"/>
      <c r="AX7">
        <f t="shared" si="3"/>
        <v>0</v>
      </c>
      <c r="AY7" s="9" t="e">
        <f t="shared" ca="1" si="0"/>
        <v>#N/A</v>
      </c>
      <c r="AZ7" s="9" t="e">
        <f t="shared" ca="1" si="1"/>
        <v>#N/A</v>
      </c>
      <c r="BA7" s="4">
        <v>-8</v>
      </c>
      <c r="BB7" s="10" t="str">
        <f>"Michael!$AY$"&amp;(BB1 + 1)</f>
        <v>Michael!$AY$31</v>
      </c>
      <c r="BC7" s="10" t="str">
        <f>"Michael!$AZ$"&amp;(BC1 + 1)</f>
        <v>Michael!$AZ$8</v>
      </c>
      <c r="BD7" s="10">
        <v>1</v>
      </c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13">
        <f t="shared" si="2"/>
        <v>42876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X8">
        <f t="shared" si="3"/>
        <v>0</v>
      </c>
      <c r="AY8" s="9" t="e">
        <f t="shared" ca="1" si="0"/>
        <v>#N/A</v>
      </c>
      <c r="AZ8" s="9">
        <f t="shared" ca="1" si="1"/>
        <v>0.1749635530559413</v>
      </c>
      <c r="BA8" s="4">
        <v>-8</v>
      </c>
      <c r="BB8" s="10" t="str">
        <f>CONCATENATE(Michael!$BB$1, "-day average")</f>
        <v>30-day average</v>
      </c>
      <c r="BC8" s="10" t="str">
        <f>CONCATENATE(Michael!$BC$1, "-day standard deviation")</f>
        <v>7-day standard deviation</v>
      </c>
      <c r="BD8" s="10">
        <v>1</v>
      </c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13">
        <f t="shared" si="2"/>
        <v>42877</v>
      </c>
      <c r="R9" s="3"/>
      <c r="AX9">
        <f t="shared" si="3"/>
        <v>0</v>
      </c>
      <c r="AY9" s="9" t="e">
        <f t="shared" ca="1" si="0"/>
        <v>#N/A</v>
      </c>
      <c r="AZ9" s="9">
        <f t="shared" ca="1" si="1"/>
        <v>0</v>
      </c>
      <c r="BA9" s="4">
        <v>-8</v>
      </c>
    </row>
    <row r="10" spans="1:101" x14ac:dyDescent="0.25">
      <c r="A10" s="13">
        <f t="shared" si="2"/>
        <v>42878</v>
      </c>
      <c r="R10" s="3"/>
      <c r="AX10">
        <f t="shared" si="3"/>
        <v>0</v>
      </c>
      <c r="AY10" s="9" t="e">
        <f t="shared" ca="1" si="0"/>
        <v>#N/A</v>
      </c>
      <c r="AZ10" s="9">
        <f t="shared" ca="1" si="1"/>
        <v>0</v>
      </c>
      <c r="BA10" s="4">
        <v>-8</v>
      </c>
    </row>
    <row r="11" spans="1:101" x14ac:dyDescent="0.25">
      <c r="A11" s="13">
        <f t="shared" si="2"/>
        <v>42879</v>
      </c>
      <c r="R11" s="3"/>
      <c r="T11" s="3"/>
      <c r="V11" s="3"/>
      <c r="X11" s="3"/>
      <c r="Z11" s="3"/>
      <c r="AB11" s="3"/>
      <c r="AD11" s="3"/>
      <c r="AX11">
        <f t="shared" si="3"/>
        <v>0</v>
      </c>
      <c r="AY11" s="9" t="e">
        <f t="shared" ca="1" si="0"/>
        <v>#N/A</v>
      </c>
      <c r="AZ11" s="9">
        <f t="shared" ca="1" si="1"/>
        <v>0</v>
      </c>
      <c r="BA11" s="4">
        <v>-8</v>
      </c>
    </row>
    <row r="12" spans="1:101" x14ac:dyDescent="0.25">
      <c r="A12" s="13">
        <f t="shared" si="2"/>
        <v>42880</v>
      </c>
      <c r="R12" s="3"/>
      <c r="AX12">
        <f t="shared" si="3"/>
        <v>0</v>
      </c>
      <c r="AY12" s="9" t="e">
        <f t="shared" ca="1" si="0"/>
        <v>#N/A</v>
      </c>
      <c r="AZ12" s="9">
        <f t="shared" ca="1" si="1"/>
        <v>0</v>
      </c>
      <c r="BA12" s="4">
        <v>-8</v>
      </c>
      <c r="BG12" s="12"/>
    </row>
    <row r="13" spans="1:101" x14ac:dyDescent="0.25">
      <c r="A13" s="13">
        <f t="shared" si="2"/>
        <v>42881</v>
      </c>
      <c r="R13" s="3"/>
      <c r="AX13">
        <f t="shared" si="3"/>
        <v>0</v>
      </c>
      <c r="AY13" s="9" t="e">
        <f t="shared" ca="1" si="0"/>
        <v>#N/A</v>
      </c>
      <c r="AZ13" s="9">
        <f t="shared" ca="1" si="1"/>
        <v>0</v>
      </c>
      <c r="BA13" s="4">
        <v>-8</v>
      </c>
    </row>
    <row r="14" spans="1:101" x14ac:dyDescent="0.25">
      <c r="A14" s="13">
        <f t="shared" si="2"/>
        <v>42882</v>
      </c>
      <c r="R14" s="3"/>
      <c r="AX14">
        <f t="shared" si="3"/>
        <v>0</v>
      </c>
      <c r="AY14" s="9" t="e">
        <f t="shared" ca="1" si="0"/>
        <v>#N/A</v>
      </c>
      <c r="AZ14" s="9">
        <f t="shared" ca="1" si="1"/>
        <v>0</v>
      </c>
      <c r="BA14" s="4">
        <v>-8</v>
      </c>
    </row>
    <row r="15" spans="1:101" x14ac:dyDescent="0.25">
      <c r="A15" s="13">
        <f t="shared" si="2"/>
        <v>42883</v>
      </c>
      <c r="R15" s="3"/>
      <c r="AX15">
        <f t="shared" si="3"/>
        <v>0</v>
      </c>
      <c r="AY15" s="9" t="e">
        <f t="shared" ca="1" si="0"/>
        <v>#N/A</v>
      </c>
      <c r="AZ15" s="9">
        <f t="shared" ca="1" si="1"/>
        <v>0</v>
      </c>
      <c r="BA15" s="4">
        <v>-8</v>
      </c>
    </row>
    <row r="16" spans="1:101" x14ac:dyDescent="0.25">
      <c r="A16" s="13">
        <f t="shared" si="2"/>
        <v>42884</v>
      </c>
      <c r="AX16">
        <f t="shared" si="3"/>
        <v>0</v>
      </c>
      <c r="AY16" s="9" t="e">
        <f t="shared" ca="1" si="0"/>
        <v>#N/A</v>
      </c>
      <c r="AZ16" s="9">
        <f t="shared" ca="1" si="1"/>
        <v>0</v>
      </c>
      <c r="BA16" s="4">
        <v>-8</v>
      </c>
    </row>
    <row r="17" spans="1:53" x14ac:dyDescent="0.25">
      <c r="A17" s="13">
        <f t="shared" si="2"/>
        <v>42885</v>
      </c>
      <c r="R17" s="3"/>
      <c r="AX17">
        <f t="shared" si="3"/>
        <v>0</v>
      </c>
      <c r="AY17" s="9" t="e">
        <f t="shared" ca="1" si="0"/>
        <v>#N/A</v>
      </c>
      <c r="AZ17" s="9">
        <f t="shared" ca="1" si="1"/>
        <v>0</v>
      </c>
      <c r="BA17" s="4">
        <v>-8</v>
      </c>
    </row>
    <row r="18" spans="1:53" x14ac:dyDescent="0.25">
      <c r="A18" s="13">
        <f t="shared" si="2"/>
        <v>42886</v>
      </c>
      <c r="R18" s="3"/>
      <c r="AX18">
        <f t="shared" si="3"/>
        <v>0</v>
      </c>
      <c r="AY18" s="9" t="e">
        <f t="shared" ca="1" si="0"/>
        <v>#N/A</v>
      </c>
      <c r="AZ18" s="9">
        <f t="shared" ca="1" si="1"/>
        <v>0</v>
      </c>
      <c r="BA18" s="4">
        <v>-8</v>
      </c>
    </row>
    <row r="19" spans="1:53" x14ac:dyDescent="0.25">
      <c r="A19" s="13">
        <f t="shared" si="2"/>
        <v>42887</v>
      </c>
      <c r="AX19">
        <f t="shared" si="3"/>
        <v>0</v>
      </c>
      <c r="AY19" s="9" t="e">
        <f t="shared" ca="1" si="0"/>
        <v>#N/A</v>
      </c>
      <c r="AZ19" s="9">
        <f t="shared" ca="1" si="1"/>
        <v>0</v>
      </c>
      <c r="BA19" s="4">
        <v>-8</v>
      </c>
    </row>
    <row r="20" spans="1:53" x14ac:dyDescent="0.25">
      <c r="A20" s="13">
        <f t="shared" si="2"/>
        <v>42888</v>
      </c>
      <c r="R20" s="3"/>
      <c r="AX20">
        <f t="shared" si="3"/>
        <v>0</v>
      </c>
      <c r="AY20" s="9" t="e">
        <f t="shared" ca="1" si="0"/>
        <v>#N/A</v>
      </c>
      <c r="AZ20" s="9">
        <f t="shared" ca="1" si="1"/>
        <v>0</v>
      </c>
      <c r="BA20" s="4">
        <v>-8</v>
      </c>
    </row>
    <row r="21" spans="1:53" x14ac:dyDescent="0.25">
      <c r="A21" s="13">
        <f t="shared" si="2"/>
        <v>42889</v>
      </c>
      <c r="R21" s="3"/>
      <c r="AX21">
        <f t="shared" si="3"/>
        <v>0</v>
      </c>
      <c r="AY21" s="9" t="e">
        <f t="shared" ca="1" si="0"/>
        <v>#N/A</v>
      </c>
      <c r="AZ21" s="9">
        <f t="shared" ca="1" si="1"/>
        <v>0</v>
      </c>
      <c r="BA21" s="4">
        <v>-8</v>
      </c>
    </row>
    <row r="22" spans="1:53" x14ac:dyDescent="0.25">
      <c r="A22" s="13">
        <f t="shared" si="2"/>
        <v>42890</v>
      </c>
      <c r="R22" s="3"/>
      <c r="AX22">
        <f t="shared" si="3"/>
        <v>0</v>
      </c>
      <c r="AY22" s="9" t="e">
        <f t="shared" ca="1" si="0"/>
        <v>#N/A</v>
      </c>
      <c r="AZ22" s="9">
        <f t="shared" ca="1" si="1"/>
        <v>0</v>
      </c>
      <c r="BA22" s="4">
        <v>-8</v>
      </c>
    </row>
    <row r="23" spans="1:53" x14ac:dyDescent="0.25">
      <c r="A23" s="13">
        <f t="shared" si="2"/>
        <v>42891</v>
      </c>
      <c r="R23" s="3"/>
      <c r="AX23">
        <f t="shared" si="3"/>
        <v>0</v>
      </c>
      <c r="AY23" s="9" t="e">
        <f t="shared" ca="1" si="0"/>
        <v>#N/A</v>
      </c>
      <c r="AZ23" s="9">
        <f t="shared" ca="1" si="1"/>
        <v>0</v>
      </c>
      <c r="BA23" s="4">
        <v>-8</v>
      </c>
    </row>
    <row r="24" spans="1:53" x14ac:dyDescent="0.25">
      <c r="A24" s="13">
        <f t="shared" si="2"/>
        <v>42892</v>
      </c>
      <c r="R24" s="3"/>
      <c r="AX24">
        <f t="shared" si="3"/>
        <v>0</v>
      </c>
      <c r="AY24" s="9" t="e">
        <f t="shared" ca="1" si="0"/>
        <v>#N/A</v>
      </c>
      <c r="AZ24" s="9">
        <f t="shared" ca="1" si="1"/>
        <v>0</v>
      </c>
      <c r="BA24" s="4">
        <v>-8</v>
      </c>
    </row>
    <row r="25" spans="1:53" x14ac:dyDescent="0.25">
      <c r="A25" s="13">
        <f t="shared" si="2"/>
        <v>42893</v>
      </c>
      <c r="AX25">
        <f t="shared" si="3"/>
        <v>0</v>
      </c>
      <c r="AY25" s="9" t="e">
        <f t="shared" ca="1" si="0"/>
        <v>#N/A</v>
      </c>
      <c r="AZ25" s="9">
        <f t="shared" ca="1" si="1"/>
        <v>0</v>
      </c>
      <c r="BA25" s="4">
        <v>-8</v>
      </c>
    </row>
    <row r="26" spans="1:53" x14ac:dyDescent="0.25">
      <c r="A26" s="13">
        <f t="shared" si="2"/>
        <v>42894</v>
      </c>
      <c r="AX26">
        <f t="shared" si="3"/>
        <v>0</v>
      </c>
      <c r="AY26" s="9" t="e">
        <f t="shared" ca="1" si="0"/>
        <v>#N/A</v>
      </c>
      <c r="AZ26" s="9">
        <f t="shared" ca="1" si="1"/>
        <v>0</v>
      </c>
      <c r="BA26" s="4">
        <v>-8</v>
      </c>
    </row>
    <row r="27" spans="1:53" x14ac:dyDescent="0.25">
      <c r="A27" s="13">
        <f t="shared" si="2"/>
        <v>42895</v>
      </c>
      <c r="R27" s="3"/>
      <c r="AX27">
        <f t="shared" si="3"/>
        <v>0</v>
      </c>
      <c r="AY27" s="9" t="e">
        <f t="shared" ca="1" si="0"/>
        <v>#N/A</v>
      </c>
      <c r="AZ27" s="9">
        <f t="shared" ca="1" si="1"/>
        <v>0</v>
      </c>
      <c r="BA27" s="4">
        <v>-8</v>
      </c>
    </row>
    <row r="28" spans="1:53" x14ac:dyDescent="0.25">
      <c r="A28" s="13">
        <f t="shared" si="2"/>
        <v>42896</v>
      </c>
      <c r="R28" s="3"/>
      <c r="AX28">
        <f t="shared" si="3"/>
        <v>0</v>
      </c>
      <c r="AY28" s="9" t="e">
        <f t="shared" ca="1" si="0"/>
        <v>#N/A</v>
      </c>
      <c r="AZ28" s="9">
        <f t="shared" ca="1" si="1"/>
        <v>0</v>
      </c>
      <c r="BA28" s="4">
        <v>-8</v>
      </c>
    </row>
    <row r="29" spans="1:53" x14ac:dyDescent="0.25">
      <c r="A29" s="13">
        <f t="shared" si="2"/>
        <v>42897</v>
      </c>
      <c r="R29" s="3"/>
      <c r="AX29">
        <f t="shared" si="3"/>
        <v>0</v>
      </c>
      <c r="AY29" s="9" t="e">
        <f t="shared" ca="1" si="0"/>
        <v>#N/A</v>
      </c>
      <c r="AZ29" s="9">
        <f t="shared" ca="1" si="1"/>
        <v>0</v>
      </c>
      <c r="BA29" s="4">
        <v>-8</v>
      </c>
    </row>
    <row r="30" spans="1:53" x14ac:dyDescent="0.25">
      <c r="A30" s="13">
        <f t="shared" si="2"/>
        <v>42898</v>
      </c>
      <c r="R30" s="3"/>
      <c r="AX30">
        <f t="shared" si="3"/>
        <v>0</v>
      </c>
      <c r="AY30" s="9" t="e">
        <f t="shared" ca="1" si="0"/>
        <v>#N/A</v>
      </c>
      <c r="AZ30" s="9">
        <f t="shared" ca="1" si="1"/>
        <v>0</v>
      </c>
      <c r="BA30" s="4">
        <v>-8</v>
      </c>
    </row>
    <row r="31" spans="1:53" x14ac:dyDescent="0.25">
      <c r="A31" s="13">
        <f t="shared" si="2"/>
        <v>42899</v>
      </c>
      <c r="R31" s="3"/>
      <c r="AX31">
        <f t="shared" si="3"/>
        <v>0</v>
      </c>
      <c r="AY31" s="9">
        <f t="shared" ca="1" si="0"/>
        <v>1.6666666666666666E-2</v>
      </c>
      <c r="AZ31" s="9">
        <f t="shared" ca="1" si="1"/>
        <v>0</v>
      </c>
      <c r="BA31" s="4">
        <v>-8</v>
      </c>
    </row>
    <row r="32" spans="1:53" x14ac:dyDescent="0.25">
      <c r="A32" s="13">
        <f t="shared" si="2"/>
        <v>42900</v>
      </c>
      <c r="AX32">
        <f t="shared" si="3"/>
        <v>0</v>
      </c>
      <c r="AY32" s="9">
        <f t="shared" ca="1" si="0"/>
        <v>0</v>
      </c>
      <c r="AZ32" s="9">
        <f t="shared" ca="1" si="1"/>
        <v>0</v>
      </c>
      <c r="BA32" s="4">
        <v>-8</v>
      </c>
    </row>
    <row r="33" spans="1:53" x14ac:dyDescent="0.25">
      <c r="A33" s="13">
        <f t="shared" si="2"/>
        <v>42901</v>
      </c>
      <c r="V33" s="3"/>
      <c r="AX33">
        <f t="shared" si="3"/>
        <v>0</v>
      </c>
      <c r="AY33" s="9">
        <f t="shared" ca="1" si="0"/>
        <v>0</v>
      </c>
      <c r="AZ33" s="9">
        <f t="shared" ca="1" si="1"/>
        <v>0</v>
      </c>
      <c r="BA33" s="4">
        <v>-8</v>
      </c>
    </row>
    <row r="34" spans="1:53" x14ac:dyDescent="0.25">
      <c r="A34" s="13">
        <f t="shared" si="2"/>
        <v>42902</v>
      </c>
      <c r="AX34">
        <f t="shared" si="3"/>
        <v>0</v>
      </c>
      <c r="AY34" s="9">
        <f t="shared" ca="1" si="0"/>
        <v>0</v>
      </c>
      <c r="AZ34" s="9">
        <f t="shared" ca="1" si="1"/>
        <v>0</v>
      </c>
      <c r="BA34" s="4">
        <v>-8</v>
      </c>
    </row>
    <row r="35" spans="1:53" x14ac:dyDescent="0.25">
      <c r="A35" s="13">
        <f t="shared" si="2"/>
        <v>42903</v>
      </c>
      <c r="S35" s="2"/>
      <c r="T35" s="2"/>
      <c r="U35" s="2"/>
      <c r="V35" s="2"/>
      <c r="W35" s="3"/>
      <c r="X35" s="3"/>
      <c r="Y35" s="3"/>
      <c r="Z35" s="2"/>
      <c r="AA35" s="2"/>
      <c r="AB35" s="3"/>
      <c r="AC35" s="3"/>
      <c r="AD35" s="3"/>
      <c r="AX35">
        <f t="shared" si="3"/>
        <v>0</v>
      </c>
      <c r="AY35" s="9">
        <f t="shared" ca="1" si="0"/>
        <v>0</v>
      </c>
      <c r="AZ35" s="9">
        <f t="shared" ca="1" si="1"/>
        <v>0</v>
      </c>
      <c r="BA35" s="4">
        <v>-8</v>
      </c>
    </row>
    <row r="36" spans="1:53" x14ac:dyDescent="0.25">
      <c r="A36" s="13">
        <f t="shared" si="2"/>
        <v>42904</v>
      </c>
      <c r="Q36" s="2"/>
      <c r="R36" s="2"/>
      <c r="S36" s="2"/>
      <c r="T36" s="2"/>
      <c r="U36" s="2"/>
      <c r="V36" s="3"/>
      <c r="W36" s="3"/>
      <c r="X36" s="3"/>
      <c r="Y36" s="2"/>
      <c r="Z36" s="2"/>
      <c r="AA36" s="3"/>
      <c r="AB36" s="3"/>
      <c r="AC36" s="3"/>
      <c r="AD36" s="3"/>
      <c r="AX36">
        <f t="shared" si="3"/>
        <v>0</v>
      </c>
      <c r="AY36" s="9">
        <f t="shared" ca="1" si="0"/>
        <v>0</v>
      </c>
      <c r="AZ36" s="9">
        <f t="shared" ca="1" si="1"/>
        <v>0</v>
      </c>
      <c r="BA36" s="4">
        <v>-8</v>
      </c>
    </row>
    <row r="37" spans="1:53" x14ac:dyDescent="0.25">
      <c r="A37" s="13">
        <f t="shared" si="2"/>
        <v>42905</v>
      </c>
      <c r="P37" s="2"/>
      <c r="Q37" s="2"/>
      <c r="R37" s="2"/>
      <c r="S37" s="2"/>
      <c r="T37" s="2"/>
      <c r="U37" s="3"/>
      <c r="V37" s="3"/>
      <c r="W37" s="3"/>
      <c r="X37" s="2"/>
      <c r="Y37" s="2"/>
      <c r="Z37" s="2"/>
      <c r="AA37" s="3"/>
      <c r="AB37" s="3"/>
      <c r="AC37" s="3"/>
      <c r="AD37" s="3"/>
      <c r="AE37" s="3"/>
      <c r="AF37" s="3"/>
      <c r="AG37" s="3"/>
      <c r="AX37">
        <f t="shared" si="3"/>
        <v>0</v>
      </c>
      <c r="AY37" s="9">
        <f t="shared" ca="1" si="0"/>
        <v>0</v>
      </c>
      <c r="AZ37" s="9">
        <f t="shared" ca="1" si="1"/>
        <v>0</v>
      </c>
      <c r="BA37" s="4">
        <v>-8</v>
      </c>
    </row>
    <row r="38" spans="1:53" x14ac:dyDescent="0.25">
      <c r="A38" s="13">
        <f t="shared" si="2"/>
        <v>42906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  <c r="AC38" s="3"/>
      <c r="AD38" s="3"/>
      <c r="AE38" s="3"/>
      <c r="AF38" s="3"/>
      <c r="AG38" s="3"/>
      <c r="AX38">
        <f t="shared" si="3"/>
        <v>0</v>
      </c>
      <c r="AY38" s="9">
        <f t="shared" ca="1" si="0"/>
        <v>0</v>
      </c>
      <c r="AZ38" s="9">
        <f t="shared" ca="1" si="1"/>
        <v>0</v>
      </c>
      <c r="BA38" s="4">
        <v>-8</v>
      </c>
    </row>
    <row r="39" spans="1:53" x14ac:dyDescent="0.25">
      <c r="A39" s="13">
        <f t="shared" si="2"/>
        <v>42907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  <c r="AC39" s="3"/>
      <c r="AD39" s="3"/>
      <c r="AX39">
        <f t="shared" si="3"/>
        <v>0</v>
      </c>
      <c r="AY39" s="9">
        <f t="shared" ca="1" si="0"/>
        <v>0</v>
      </c>
      <c r="AZ39" s="9">
        <f t="shared" ca="1" si="1"/>
        <v>0</v>
      </c>
      <c r="BA39" s="4">
        <v>-8</v>
      </c>
    </row>
    <row r="40" spans="1:53" x14ac:dyDescent="0.25">
      <c r="A40" s="13">
        <f t="shared" si="2"/>
        <v>42908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  <c r="AX40">
        <f t="shared" si="3"/>
        <v>0</v>
      </c>
      <c r="AY40" s="9">
        <f t="shared" ca="1" si="0"/>
        <v>0</v>
      </c>
      <c r="AZ40" s="9">
        <f t="shared" ca="1" si="1"/>
        <v>0</v>
      </c>
      <c r="BA40" s="4">
        <v>-8</v>
      </c>
    </row>
    <row r="41" spans="1:53" x14ac:dyDescent="0.25">
      <c r="A41" s="13">
        <f t="shared" si="2"/>
        <v>42909</v>
      </c>
      <c r="M41" s="2"/>
      <c r="N41" s="2"/>
      <c r="O41" s="2"/>
      <c r="P41" s="2"/>
      <c r="Q41" s="2"/>
      <c r="R41" s="2"/>
      <c r="S41" s="2"/>
      <c r="T41" s="2"/>
      <c r="X41" s="2"/>
      <c r="Y41" s="2"/>
      <c r="Z41" s="2"/>
      <c r="AX41">
        <f t="shared" si="3"/>
        <v>0</v>
      </c>
      <c r="AY41" s="9">
        <f t="shared" ca="1" si="0"/>
        <v>0</v>
      </c>
      <c r="AZ41" s="9">
        <f t="shared" ca="1" si="1"/>
        <v>0</v>
      </c>
      <c r="BA41" s="4">
        <v>-8</v>
      </c>
    </row>
    <row r="42" spans="1:53" x14ac:dyDescent="0.25">
      <c r="A42" s="13">
        <f t="shared" si="2"/>
        <v>42910</v>
      </c>
      <c r="AX42">
        <f t="shared" si="3"/>
        <v>0</v>
      </c>
      <c r="AY42" s="9">
        <f t="shared" ca="1" si="0"/>
        <v>0</v>
      </c>
      <c r="AZ42" s="9">
        <f t="shared" ca="1" si="1"/>
        <v>0</v>
      </c>
      <c r="BA42" s="4">
        <v>-8</v>
      </c>
    </row>
    <row r="43" spans="1:53" x14ac:dyDescent="0.25">
      <c r="A43" s="13">
        <f t="shared" si="2"/>
        <v>42911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X43">
        <f t="shared" si="3"/>
        <v>0</v>
      </c>
      <c r="AY43" s="9">
        <f t="shared" ca="1" si="0"/>
        <v>0</v>
      </c>
      <c r="AZ43" s="9">
        <f t="shared" ca="1" si="1"/>
        <v>0</v>
      </c>
      <c r="BA43" s="4">
        <v>-8</v>
      </c>
    </row>
    <row r="44" spans="1:53" x14ac:dyDescent="0.25">
      <c r="A44" s="13">
        <f t="shared" si="2"/>
        <v>42912</v>
      </c>
      <c r="AX44">
        <f t="shared" si="3"/>
        <v>0</v>
      </c>
      <c r="AY44" s="9">
        <f t="shared" ca="1" si="0"/>
        <v>0</v>
      </c>
      <c r="AZ44" s="9">
        <f t="shared" ca="1" si="1"/>
        <v>0</v>
      </c>
      <c r="BA44" s="4">
        <v>-8</v>
      </c>
    </row>
    <row r="45" spans="1:53" x14ac:dyDescent="0.25">
      <c r="A45" s="13">
        <f t="shared" si="2"/>
        <v>42913</v>
      </c>
      <c r="AX45">
        <f t="shared" si="3"/>
        <v>0</v>
      </c>
      <c r="AY45" s="9">
        <f t="shared" ca="1" si="0"/>
        <v>0</v>
      </c>
      <c r="AZ45" s="9">
        <f t="shared" ca="1" si="1"/>
        <v>0</v>
      </c>
      <c r="BA45" s="4">
        <v>-8</v>
      </c>
    </row>
    <row r="46" spans="1:53" x14ac:dyDescent="0.25">
      <c r="A46" s="13">
        <f t="shared" si="2"/>
        <v>42914</v>
      </c>
      <c r="AX46">
        <f t="shared" si="3"/>
        <v>0</v>
      </c>
      <c r="AY46" s="9">
        <f t="shared" ca="1" si="0"/>
        <v>0</v>
      </c>
      <c r="AZ46" s="9">
        <f t="shared" ca="1" si="1"/>
        <v>0</v>
      </c>
      <c r="BA46" s="4">
        <v>-8</v>
      </c>
    </row>
    <row r="47" spans="1:53" x14ac:dyDescent="0.25">
      <c r="A47" s="13">
        <f t="shared" si="2"/>
        <v>42915</v>
      </c>
      <c r="AX47">
        <f t="shared" si="3"/>
        <v>0</v>
      </c>
      <c r="AY47" s="9">
        <f t="shared" ca="1" si="0"/>
        <v>0</v>
      </c>
      <c r="AZ47" s="9">
        <f t="shared" ca="1" si="1"/>
        <v>0</v>
      </c>
      <c r="BA47" s="4">
        <v>-8</v>
      </c>
    </row>
    <row r="48" spans="1:53" x14ac:dyDescent="0.25">
      <c r="A48" s="13">
        <f t="shared" si="2"/>
        <v>42916</v>
      </c>
      <c r="AX48">
        <f t="shared" si="3"/>
        <v>0</v>
      </c>
      <c r="AY48" s="9">
        <f t="shared" ca="1" si="0"/>
        <v>0</v>
      </c>
      <c r="AZ48" s="9">
        <f t="shared" ca="1" si="1"/>
        <v>0</v>
      </c>
      <c r="BA48" s="4">
        <v>-8</v>
      </c>
    </row>
    <row r="49" spans="1:53" x14ac:dyDescent="0.25">
      <c r="A49" s="13">
        <f t="shared" si="2"/>
        <v>42917</v>
      </c>
      <c r="AX49">
        <f t="shared" si="3"/>
        <v>0</v>
      </c>
      <c r="AY49" s="9">
        <f t="shared" ca="1" si="0"/>
        <v>0</v>
      </c>
      <c r="AZ49" s="9">
        <f t="shared" ca="1" si="1"/>
        <v>0</v>
      </c>
      <c r="BA49" s="4">
        <v>-8</v>
      </c>
    </row>
    <row r="50" spans="1:53" x14ac:dyDescent="0.25">
      <c r="A50" s="13">
        <f t="shared" si="2"/>
        <v>42918</v>
      </c>
      <c r="AX50">
        <f t="shared" si="3"/>
        <v>0</v>
      </c>
      <c r="AY50" s="9">
        <f t="shared" ca="1" si="0"/>
        <v>0</v>
      </c>
      <c r="AZ50" s="9">
        <f t="shared" ca="1" si="1"/>
        <v>0</v>
      </c>
      <c r="BA50" s="4">
        <v>-8</v>
      </c>
    </row>
    <row r="51" spans="1:53" x14ac:dyDescent="0.25">
      <c r="A51" s="13">
        <f t="shared" si="2"/>
        <v>42919</v>
      </c>
      <c r="AX51">
        <f t="shared" si="3"/>
        <v>0</v>
      </c>
      <c r="AY51" s="9">
        <f t="shared" ca="1" si="0"/>
        <v>0</v>
      </c>
      <c r="AZ51" s="9">
        <f t="shared" ca="1" si="1"/>
        <v>0</v>
      </c>
      <c r="BA51" s="4">
        <v>-8</v>
      </c>
    </row>
    <row r="52" spans="1:53" x14ac:dyDescent="0.25">
      <c r="A52" s="13">
        <f t="shared" si="2"/>
        <v>42920</v>
      </c>
      <c r="AX52">
        <f t="shared" si="3"/>
        <v>0</v>
      </c>
      <c r="AY52" s="9">
        <f t="shared" ca="1" si="0"/>
        <v>0</v>
      </c>
      <c r="AZ52" s="9">
        <f t="shared" ca="1" si="1"/>
        <v>0</v>
      </c>
      <c r="BA52" s="4">
        <v>-8</v>
      </c>
    </row>
    <row r="53" spans="1:53" x14ac:dyDescent="0.25">
      <c r="A53" s="13">
        <f t="shared" si="2"/>
        <v>42921</v>
      </c>
      <c r="AX53">
        <f t="shared" si="3"/>
        <v>0</v>
      </c>
      <c r="AY53" s="9">
        <f t="shared" ca="1" si="0"/>
        <v>0</v>
      </c>
      <c r="AZ53" s="9">
        <f t="shared" ca="1" si="1"/>
        <v>0</v>
      </c>
      <c r="BA53" s="4">
        <v>-8</v>
      </c>
    </row>
    <row r="54" spans="1:53" x14ac:dyDescent="0.25">
      <c r="A54" s="13">
        <f t="shared" si="2"/>
        <v>42922</v>
      </c>
      <c r="AX54">
        <f t="shared" si="3"/>
        <v>0</v>
      </c>
      <c r="AY54" s="9">
        <f t="shared" ca="1" si="0"/>
        <v>0</v>
      </c>
      <c r="AZ54" s="9">
        <f t="shared" ca="1" si="1"/>
        <v>0</v>
      </c>
      <c r="BA54" s="4">
        <v>-8</v>
      </c>
    </row>
    <row r="55" spans="1:53" x14ac:dyDescent="0.25">
      <c r="A55" s="13">
        <f t="shared" si="2"/>
        <v>42923</v>
      </c>
      <c r="AX55">
        <f t="shared" si="3"/>
        <v>0</v>
      </c>
      <c r="AY55" s="9">
        <f t="shared" ca="1" si="0"/>
        <v>0</v>
      </c>
      <c r="AZ55" s="9">
        <f t="shared" ca="1" si="1"/>
        <v>0</v>
      </c>
      <c r="BA55" s="4">
        <v>-8</v>
      </c>
    </row>
    <row r="56" spans="1:53" x14ac:dyDescent="0.25">
      <c r="A56" s="13">
        <f t="shared" si="2"/>
        <v>42924</v>
      </c>
      <c r="AX56">
        <f t="shared" si="3"/>
        <v>0</v>
      </c>
      <c r="AY56" s="9">
        <f t="shared" ca="1" si="0"/>
        <v>0</v>
      </c>
      <c r="AZ56" s="9">
        <f t="shared" ca="1" si="1"/>
        <v>0</v>
      </c>
      <c r="BA56" s="4">
        <v>-8</v>
      </c>
    </row>
    <row r="57" spans="1:53" x14ac:dyDescent="0.25">
      <c r="A57" s="13">
        <f t="shared" si="2"/>
        <v>42925</v>
      </c>
      <c r="AX57">
        <f t="shared" si="3"/>
        <v>0</v>
      </c>
      <c r="AY57" s="9">
        <f t="shared" ca="1" si="0"/>
        <v>0</v>
      </c>
      <c r="AZ57" s="9">
        <f t="shared" ca="1" si="1"/>
        <v>0</v>
      </c>
      <c r="BA57" s="4">
        <v>-8</v>
      </c>
    </row>
    <row r="58" spans="1:53" x14ac:dyDescent="0.25">
      <c r="A58" s="13">
        <f t="shared" si="2"/>
        <v>42926</v>
      </c>
      <c r="AX58">
        <f t="shared" si="3"/>
        <v>0</v>
      </c>
      <c r="AY58" s="9">
        <f t="shared" ca="1" si="0"/>
        <v>0</v>
      </c>
      <c r="AZ58" s="9">
        <f t="shared" ca="1" si="1"/>
        <v>0</v>
      </c>
      <c r="BA58" s="4">
        <v>-8</v>
      </c>
    </row>
    <row r="59" spans="1:53" x14ac:dyDescent="0.25">
      <c r="A59" s="13">
        <f t="shared" si="2"/>
        <v>42927</v>
      </c>
      <c r="AX59">
        <f t="shared" si="3"/>
        <v>0</v>
      </c>
      <c r="AY59" s="9">
        <f t="shared" ca="1" si="0"/>
        <v>0</v>
      </c>
      <c r="AZ59" s="9">
        <f t="shared" ca="1" si="1"/>
        <v>0</v>
      </c>
      <c r="BA59" s="4">
        <v>-8</v>
      </c>
    </row>
    <row r="60" spans="1:53" x14ac:dyDescent="0.25">
      <c r="A60" s="13">
        <f t="shared" si="2"/>
        <v>42928</v>
      </c>
      <c r="AX60">
        <f t="shared" si="3"/>
        <v>0</v>
      </c>
      <c r="AY60" s="9">
        <f t="shared" ca="1" si="0"/>
        <v>0</v>
      </c>
      <c r="AZ60" s="9">
        <f t="shared" ca="1" si="1"/>
        <v>0</v>
      </c>
      <c r="BA60" s="4">
        <v>-8</v>
      </c>
    </row>
    <row r="61" spans="1:53" x14ac:dyDescent="0.25">
      <c r="A61" s="13">
        <f t="shared" si="2"/>
        <v>42929</v>
      </c>
      <c r="AX61">
        <f t="shared" si="3"/>
        <v>0</v>
      </c>
      <c r="AY61" s="9">
        <f t="shared" ca="1" si="0"/>
        <v>0</v>
      </c>
      <c r="AZ61" s="9">
        <f t="shared" ca="1" si="1"/>
        <v>0</v>
      </c>
      <c r="BA61" s="4">
        <v>-8</v>
      </c>
    </row>
    <row r="62" spans="1:53" x14ac:dyDescent="0.25">
      <c r="A62" s="13">
        <f t="shared" si="2"/>
        <v>42930</v>
      </c>
      <c r="AX62">
        <f t="shared" si="3"/>
        <v>0</v>
      </c>
      <c r="AY62" s="9">
        <f t="shared" ca="1" si="0"/>
        <v>0</v>
      </c>
      <c r="AZ62" s="9">
        <f t="shared" ca="1" si="1"/>
        <v>0</v>
      </c>
      <c r="BA62" s="4">
        <v>-8</v>
      </c>
    </row>
    <row r="63" spans="1:53" x14ac:dyDescent="0.25">
      <c r="A63" s="13">
        <f t="shared" si="2"/>
        <v>42931</v>
      </c>
      <c r="AX63">
        <f t="shared" si="3"/>
        <v>0</v>
      </c>
      <c r="AY63" s="9">
        <f t="shared" ca="1" si="0"/>
        <v>0</v>
      </c>
      <c r="AZ63" s="9">
        <f t="shared" ca="1" si="1"/>
        <v>0</v>
      </c>
      <c r="BA63" s="4">
        <v>-8</v>
      </c>
    </row>
    <row r="64" spans="1:53" x14ac:dyDescent="0.25">
      <c r="A64" s="13">
        <f t="shared" si="2"/>
        <v>42932</v>
      </c>
      <c r="AX64">
        <f t="shared" si="3"/>
        <v>0</v>
      </c>
      <c r="AY64" s="9">
        <f t="shared" ca="1" si="0"/>
        <v>0</v>
      </c>
      <c r="AZ64" s="9">
        <f t="shared" ca="1" si="1"/>
        <v>0</v>
      </c>
      <c r="BA64" s="4">
        <v>-8</v>
      </c>
    </row>
    <row r="65" spans="1:53" x14ac:dyDescent="0.25">
      <c r="A65" s="13">
        <f t="shared" si="2"/>
        <v>42933</v>
      </c>
      <c r="AX65">
        <f t="shared" si="3"/>
        <v>0</v>
      </c>
      <c r="AY65" s="9">
        <f t="shared" ca="1" si="0"/>
        <v>0</v>
      </c>
      <c r="AZ65" s="9">
        <f t="shared" ca="1" si="1"/>
        <v>0</v>
      </c>
      <c r="BA65" s="4">
        <v>-8</v>
      </c>
    </row>
    <row r="66" spans="1:53" x14ac:dyDescent="0.25">
      <c r="A66" s="13">
        <f t="shared" si="2"/>
        <v>42934</v>
      </c>
      <c r="AX66">
        <f t="shared" si="3"/>
        <v>0</v>
      </c>
      <c r="AY66" s="9">
        <f t="shared" ref="AY66:AY129" ca="1" si="4">IF(MAX(-$BB$1, -(ROW() - 1)) = -$BB$1, AVERAGE(OFFSET(AX66, 0, 0, -$BB$1)), NA())</f>
        <v>0</v>
      </c>
      <c r="AZ66" s="9">
        <f t="shared" ref="AZ66:AZ129" ca="1" si="5">IF(MAX(-$BC$1, -(ROW() - 1)) = -$BC$1, _xlfn.STDEV.P(OFFSET(AX66, 0, 0, -$BC$1)), NA())</f>
        <v>0</v>
      </c>
      <c r="BA66" s="4">
        <v>-8</v>
      </c>
    </row>
    <row r="67" spans="1:53" x14ac:dyDescent="0.25">
      <c r="A67" s="13">
        <f t="shared" si="2"/>
        <v>42935</v>
      </c>
      <c r="AX67">
        <f t="shared" si="3"/>
        <v>0</v>
      </c>
      <c r="AY67" s="9">
        <f t="shared" ca="1" si="4"/>
        <v>0</v>
      </c>
      <c r="AZ67" s="9">
        <f t="shared" ca="1" si="5"/>
        <v>0</v>
      </c>
      <c r="BA67" s="4">
        <v>-8</v>
      </c>
    </row>
    <row r="68" spans="1:53" x14ac:dyDescent="0.25">
      <c r="A68" s="13">
        <f t="shared" ref="A68:A131" si="6">A67+1</f>
        <v>42936</v>
      </c>
      <c r="AX68">
        <f t="shared" ref="AX68:AX131" si="7">(SUM(AN67:AW67)+SUM(B68:AM68))/2</f>
        <v>0</v>
      </c>
      <c r="AY68" s="9">
        <f t="shared" ca="1" si="4"/>
        <v>0</v>
      </c>
      <c r="AZ68" s="9">
        <f t="shared" ca="1" si="5"/>
        <v>0</v>
      </c>
      <c r="BA68" s="4">
        <v>-8</v>
      </c>
    </row>
    <row r="69" spans="1:53" x14ac:dyDescent="0.25">
      <c r="A69" s="13">
        <f t="shared" si="6"/>
        <v>42937</v>
      </c>
      <c r="AX69">
        <f t="shared" si="7"/>
        <v>0</v>
      </c>
      <c r="AY69" s="9">
        <f t="shared" ca="1" si="4"/>
        <v>0</v>
      </c>
      <c r="AZ69" s="9">
        <f t="shared" ca="1" si="5"/>
        <v>0</v>
      </c>
      <c r="BA69" s="4">
        <v>-8</v>
      </c>
    </row>
    <row r="70" spans="1:53" x14ac:dyDescent="0.25">
      <c r="A70" s="13">
        <f t="shared" si="6"/>
        <v>42938</v>
      </c>
      <c r="AX70">
        <f t="shared" si="7"/>
        <v>0</v>
      </c>
      <c r="AY70" s="9">
        <f t="shared" ca="1" si="4"/>
        <v>0</v>
      </c>
      <c r="AZ70" s="9">
        <f t="shared" ca="1" si="5"/>
        <v>0</v>
      </c>
      <c r="BA70" s="4">
        <v>-8</v>
      </c>
    </row>
    <row r="71" spans="1:53" x14ac:dyDescent="0.25">
      <c r="A71" s="13">
        <f t="shared" si="6"/>
        <v>42939</v>
      </c>
      <c r="AX71">
        <f t="shared" si="7"/>
        <v>0</v>
      </c>
      <c r="AY71" s="9">
        <f t="shared" ca="1" si="4"/>
        <v>0</v>
      </c>
      <c r="AZ71" s="9">
        <f t="shared" ca="1" si="5"/>
        <v>0</v>
      </c>
      <c r="BA71" s="4">
        <v>-8</v>
      </c>
    </row>
    <row r="72" spans="1:53" x14ac:dyDescent="0.25">
      <c r="A72" s="13">
        <f t="shared" si="6"/>
        <v>42940</v>
      </c>
      <c r="AX72">
        <f t="shared" si="7"/>
        <v>0</v>
      </c>
      <c r="AY72" s="9">
        <f t="shared" ca="1" si="4"/>
        <v>0</v>
      </c>
      <c r="AZ72" s="9">
        <f t="shared" ca="1" si="5"/>
        <v>0</v>
      </c>
      <c r="BA72" s="4">
        <v>-8</v>
      </c>
    </row>
    <row r="73" spans="1:53" x14ac:dyDescent="0.25">
      <c r="A73" s="13">
        <f t="shared" si="6"/>
        <v>42941</v>
      </c>
      <c r="AX73">
        <f t="shared" si="7"/>
        <v>0</v>
      </c>
      <c r="AY73" s="9">
        <f t="shared" ca="1" si="4"/>
        <v>0</v>
      </c>
      <c r="AZ73" s="9">
        <f t="shared" ca="1" si="5"/>
        <v>0</v>
      </c>
      <c r="BA73" s="4">
        <v>-8</v>
      </c>
    </row>
    <row r="74" spans="1:53" x14ac:dyDescent="0.25">
      <c r="A74" s="13">
        <f t="shared" si="6"/>
        <v>42942</v>
      </c>
      <c r="AX74">
        <f t="shared" si="7"/>
        <v>0</v>
      </c>
      <c r="AY74" s="9">
        <f t="shared" ca="1" si="4"/>
        <v>0</v>
      </c>
      <c r="AZ74" s="9">
        <f t="shared" ca="1" si="5"/>
        <v>0</v>
      </c>
      <c r="BA74" s="4">
        <v>-8</v>
      </c>
    </row>
    <row r="75" spans="1:53" x14ac:dyDescent="0.25">
      <c r="A75" s="13">
        <f t="shared" si="6"/>
        <v>42943</v>
      </c>
      <c r="AX75">
        <f t="shared" si="7"/>
        <v>0</v>
      </c>
      <c r="AY75" s="9">
        <f t="shared" ca="1" si="4"/>
        <v>0</v>
      </c>
      <c r="AZ75" s="9">
        <f t="shared" ca="1" si="5"/>
        <v>0</v>
      </c>
      <c r="BA75" s="4">
        <v>-8</v>
      </c>
    </row>
    <row r="76" spans="1:53" x14ac:dyDescent="0.25">
      <c r="A76" s="13">
        <f t="shared" si="6"/>
        <v>42944</v>
      </c>
      <c r="AX76">
        <f t="shared" si="7"/>
        <v>0</v>
      </c>
      <c r="AY76" s="9">
        <f t="shared" ca="1" si="4"/>
        <v>0</v>
      </c>
      <c r="AZ76" s="9">
        <f t="shared" ca="1" si="5"/>
        <v>0</v>
      </c>
      <c r="BA76" s="4">
        <v>-8</v>
      </c>
    </row>
    <row r="77" spans="1:53" x14ac:dyDescent="0.25">
      <c r="A77" s="13">
        <f t="shared" si="6"/>
        <v>42945</v>
      </c>
      <c r="AX77">
        <f t="shared" si="7"/>
        <v>0</v>
      </c>
      <c r="AY77" s="9">
        <f t="shared" ca="1" si="4"/>
        <v>0</v>
      </c>
      <c r="AZ77" s="9">
        <f t="shared" ca="1" si="5"/>
        <v>0</v>
      </c>
      <c r="BA77" s="4">
        <v>-8</v>
      </c>
    </row>
    <row r="78" spans="1:53" x14ac:dyDescent="0.25">
      <c r="A78" s="13">
        <f t="shared" si="6"/>
        <v>42946</v>
      </c>
      <c r="AX78">
        <f t="shared" si="7"/>
        <v>0</v>
      </c>
      <c r="AY78" s="9">
        <f t="shared" ca="1" si="4"/>
        <v>0</v>
      </c>
      <c r="AZ78" s="9">
        <f t="shared" ca="1" si="5"/>
        <v>0</v>
      </c>
      <c r="BA78" s="4">
        <v>-8</v>
      </c>
    </row>
    <row r="79" spans="1:53" x14ac:dyDescent="0.25">
      <c r="A79" s="13">
        <f t="shared" si="6"/>
        <v>42947</v>
      </c>
      <c r="AX79">
        <f t="shared" si="7"/>
        <v>0</v>
      </c>
      <c r="AY79" s="9">
        <f t="shared" ca="1" si="4"/>
        <v>0</v>
      </c>
      <c r="AZ79" s="9">
        <f t="shared" ca="1" si="5"/>
        <v>0</v>
      </c>
      <c r="BA79" s="4">
        <v>-8</v>
      </c>
    </row>
    <row r="80" spans="1:53" x14ac:dyDescent="0.25">
      <c r="A80" s="13">
        <f t="shared" si="6"/>
        <v>42948</v>
      </c>
      <c r="AX80">
        <f t="shared" si="7"/>
        <v>0</v>
      </c>
      <c r="AY80" s="9">
        <f t="shared" ca="1" si="4"/>
        <v>0</v>
      </c>
      <c r="AZ80" s="9">
        <f t="shared" ca="1" si="5"/>
        <v>0</v>
      </c>
      <c r="BA80" s="4">
        <v>-8</v>
      </c>
    </row>
    <row r="81" spans="1:53" x14ac:dyDescent="0.25">
      <c r="A81" s="13">
        <f t="shared" si="6"/>
        <v>42949</v>
      </c>
      <c r="AX81">
        <f t="shared" si="7"/>
        <v>0</v>
      </c>
      <c r="AY81" s="9">
        <f t="shared" ca="1" si="4"/>
        <v>0</v>
      </c>
      <c r="AZ81" s="9">
        <f t="shared" ca="1" si="5"/>
        <v>0</v>
      </c>
      <c r="BA81" s="4">
        <v>-8</v>
      </c>
    </row>
    <row r="82" spans="1:53" x14ac:dyDescent="0.25">
      <c r="A82" s="13">
        <f t="shared" si="6"/>
        <v>42950</v>
      </c>
      <c r="AX82">
        <f t="shared" si="7"/>
        <v>0</v>
      </c>
      <c r="AY82" s="9">
        <f t="shared" ca="1" si="4"/>
        <v>0</v>
      </c>
      <c r="AZ82" s="9">
        <f t="shared" ca="1" si="5"/>
        <v>0</v>
      </c>
      <c r="BA82" s="4">
        <v>-8</v>
      </c>
    </row>
    <row r="83" spans="1:53" x14ac:dyDescent="0.25">
      <c r="A83" s="13">
        <f t="shared" si="6"/>
        <v>42951</v>
      </c>
      <c r="AX83">
        <f t="shared" si="7"/>
        <v>0</v>
      </c>
      <c r="AY83" s="9">
        <f t="shared" ca="1" si="4"/>
        <v>0</v>
      </c>
      <c r="AZ83" s="9">
        <f t="shared" ca="1" si="5"/>
        <v>0</v>
      </c>
      <c r="BA83" s="4">
        <v>-8</v>
      </c>
    </row>
    <row r="84" spans="1:53" x14ac:dyDescent="0.25">
      <c r="A84" s="13">
        <f t="shared" si="6"/>
        <v>42952</v>
      </c>
      <c r="AX84">
        <f t="shared" si="7"/>
        <v>0</v>
      </c>
      <c r="AY84" s="9">
        <f t="shared" ca="1" si="4"/>
        <v>0</v>
      </c>
      <c r="AZ84" s="9">
        <f t="shared" ca="1" si="5"/>
        <v>0</v>
      </c>
      <c r="BA84" s="4">
        <v>-8</v>
      </c>
    </row>
    <row r="85" spans="1:53" x14ac:dyDescent="0.25">
      <c r="A85" s="13">
        <f t="shared" si="6"/>
        <v>42953</v>
      </c>
      <c r="AX85">
        <f t="shared" si="7"/>
        <v>0</v>
      </c>
      <c r="AY85" s="9">
        <f t="shared" ca="1" si="4"/>
        <v>0</v>
      </c>
      <c r="AZ85" s="9">
        <f t="shared" ca="1" si="5"/>
        <v>0</v>
      </c>
      <c r="BA85" s="4">
        <v>-8</v>
      </c>
    </row>
    <row r="86" spans="1:53" x14ac:dyDescent="0.25">
      <c r="A86" s="13">
        <f t="shared" si="6"/>
        <v>42954</v>
      </c>
      <c r="AX86">
        <f t="shared" si="7"/>
        <v>0</v>
      </c>
      <c r="AY86" s="9">
        <f t="shared" ca="1" si="4"/>
        <v>0</v>
      </c>
      <c r="AZ86" s="9">
        <f t="shared" ca="1" si="5"/>
        <v>0</v>
      </c>
      <c r="BA86" s="4">
        <v>-8</v>
      </c>
    </row>
    <row r="87" spans="1:53" x14ac:dyDescent="0.25">
      <c r="A87" s="13">
        <f t="shared" si="6"/>
        <v>42955</v>
      </c>
      <c r="AX87">
        <f t="shared" si="7"/>
        <v>0</v>
      </c>
      <c r="AY87" s="9">
        <f t="shared" ca="1" si="4"/>
        <v>0</v>
      </c>
      <c r="AZ87" s="9">
        <f t="shared" ca="1" si="5"/>
        <v>0</v>
      </c>
      <c r="BA87" s="4">
        <v>-8</v>
      </c>
    </row>
    <row r="88" spans="1:53" x14ac:dyDescent="0.25">
      <c r="A88" s="13">
        <f t="shared" si="6"/>
        <v>42956</v>
      </c>
      <c r="AX88">
        <f t="shared" si="7"/>
        <v>0</v>
      </c>
      <c r="AY88" s="9">
        <f t="shared" ca="1" si="4"/>
        <v>0</v>
      </c>
      <c r="AZ88" s="9">
        <f t="shared" ca="1" si="5"/>
        <v>0</v>
      </c>
      <c r="BA88" s="4">
        <v>-8</v>
      </c>
    </row>
    <row r="89" spans="1:53" x14ac:dyDescent="0.25">
      <c r="A89" s="13">
        <f t="shared" si="6"/>
        <v>42957</v>
      </c>
      <c r="AX89">
        <f t="shared" si="7"/>
        <v>0</v>
      </c>
      <c r="AY89" s="9">
        <f t="shared" ca="1" si="4"/>
        <v>0</v>
      </c>
      <c r="AZ89" s="9">
        <f t="shared" ca="1" si="5"/>
        <v>0</v>
      </c>
      <c r="BA89" s="4">
        <v>-8</v>
      </c>
    </row>
    <row r="90" spans="1:53" x14ac:dyDescent="0.25">
      <c r="A90" s="13">
        <f t="shared" si="6"/>
        <v>42958</v>
      </c>
      <c r="AX90">
        <f t="shared" si="7"/>
        <v>0</v>
      </c>
      <c r="AY90" s="9">
        <f t="shared" ca="1" si="4"/>
        <v>0</v>
      </c>
      <c r="AZ90" s="9">
        <f t="shared" ca="1" si="5"/>
        <v>0</v>
      </c>
      <c r="BA90" s="4">
        <v>-8</v>
      </c>
    </row>
    <row r="91" spans="1:53" x14ac:dyDescent="0.25">
      <c r="A91" s="13">
        <f t="shared" si="6"/>
        <v>42959</v>
      </c>
      <c r="AX91">
        <f t="shared" si="7"/>
        <v>0</v>
      </c>
      <c r="AY91" s="9">
        <f t="shared" ca="1" si="4"/>
        <v>0</v>
      </c>
      <c r="AZ91" s="9">
        <f t="shared" ca="1" si="5"/>
        <v>0</v>
      </c>
      <c r="BA91" s="4">
        <v>-8</v>
      </c>
    </row>
    <row r="92" spans="1:53" x14ac:dyDescent="0.25">
      <c r="A92" s="13">
        <f t="shared" si="6"/>
        <v>42960</v>
      </c>
      <c r="AX92">
        <f t="shared" si="7"/>
        <v>0</v>
      </c>
      <c r="AY92" s="9">
        <f t="shared" ca="1" si="4"/>
        <v>0</v>
      </c>
      <c r="AZ92" s="9">
        <f t="shared" ca="1" si="5"/>
        <v>0</v>
      </c>
      <c r="BA92" s="4">
        <v>-8</v>
      </c>
    </row>
    <row r="93" spans="1:53" x14ac:dyDescent="0.25">
      <c r="A93" s="13">
        <f t="shared" si="6"/>
        <v>42961</v>
      </c>
      <c r="AX93">
        <f t="shared" si="7"/>
        <v>0</v>
      </c>
      <c r="AY93" s="9">
        <f t="shared" ca="1" si="4"/>
        <v>0</v>
      </c>
      <c r="AZ93" s="9">
        <f t="shared" ca="1" si="5"/>
        <v>0</v>
      </c>
      <c r="BA93" s="4">
        <v>-8</v>
      </c>
    </row>
    <row r="94" spans="1:53" x14ac:dyDescent="0.25">
      <c r="A94" s="13">
        <f t="shared" si="6"/>
        <v>42962</v>
      </c>
      <c r="AX94">
        <f t="shared" si="7"/>
        <v>0</v>
      </c>
      <c r="AY94" s="9">
        <f t="shared" ca="1" si="4"/>
        <v>0</v>
      </c>
      <c r="AZ94" s="9">
        <f t="shared" ca="1" si="5"/>
        <v>0</v>
      </c>
      <c r="BA94" s="4">
        <v>-8</v>
      </c>
    </row>
    <row r="95" spans="1:53" x14ac:dyDescent="0.25">
      <c r="A95" s="13">
        <f t="shared" si="6"/>
        <v>42963</v>
      </c>
      <c r="AX95">
        <f t="shared" si="7"/>
        <v>0</v>
      </c>
      <c r="AY95" s="9">
        <f t="shared" ca="1" si="4"/>
        <v>0</v>
      </c>
      <c r="AZ95" s="9">
        <f t="shared" ca="1" si="5"/>
        <v>0</v>
      </c>
      <c r="BA95" s="4">
        <v>-8</v>
      </c>
    </row>
    <row r="96" spans="1:53" x14ac:dyDescent="0.25">
      <c r="A96" s="13">
        <f t="shared" si="6"/>
        <v>42964</v>
      </c>
      <c r="AX96">
        <f t="shared" si="7"/>
        <v>0</v>
      </c>
      <c r="AY96" s="9">
        <f t="shared" ca="1" si="4"/>
        <v>0</v>
      </c>
      <c r="AZ96" s="9">
        <f t="shared" ca="1" si="5"/>
        <v>0</v>
      </c>
      <c r="BA96" s="4">
        <v>-8</v>
      </c>
    </row>
    <row r="97" spans="1:53" x14ac:dyDescent="0.25">
      <c r="A97" s="13">
        <f t="shared" si="6"/>
        <v>42965</v>
      </c>
      <c r="AX97">
        <f t="shared" si="7"/>
        <v>0</v>
      </c>
      <c r="AY97" s="9">
        <f t="shared" ca="1" si="4"/>
        <v>0</v>
      </c>
      <c r="AZ97" s="9">
        <f t="shared" ca="1" si="5"/>
        <v>0</v>
      </c>
      <c r="BA97" s="4">
        <v>-8</v>
      </c>
    </row>
    <row r="98" spans="1:53" x14ac:dyDescent="0.25">
      <c r="A98" s="13">
        <f t="shared" si="6"/>
        <v>42966</v>
      </c>
      <c r="AX98">
        <f t="shared" si="7"/>
        <v>0</v>
      </c>
      <c r="AY98" s="9">
        <f t="shared" ca="1" si="4"/>
        <v>0</v>
      </c>
      <c r="AZ98" s="9">
        <f t="shared" ca="1" si="5"/>
        <v>0</v>
      </c>
      <c r="BA98" s="4">
        <v>-8</v>
      </c>
    </row>
    <row r="99" spans="1:53" x14ac:dyDescent="0.25">
      <c r="A99" s="13">
        <f t="shared" si="6"/>
        <v>42967</v>
      </c>
      <c r="AX99">
        <f t="shared" si="7"/>
        <v>0</v>
      </c>
      <c r="AY99" s="9">
        <f t="shared" ca="1" si="4"/>
        <v>0</v>
      </c>
      <c r="AZ99" s="9">
        <f t="shared" ca="1" si="5"/>
        <v>0</v>
      </c>
      <c r="BA99" s="4">
        <v>-8</v>
      </c>
    </row>
    <row r="100" spans="1:53" x14ac:dyDescent="0.25">
      <c r="A100" s="13">
        <f t="shared" si="6"/>
        <v>42968</v>
      </c>
      <c r="AX100">
        <f t="shared" si="7"/>
        <v>0</v>
      </c>
      <c r="AY100" s="9">
        <f t="shared" ca="1" si="4"/>
        <v>0</v>
      </c>
      <c r="AZ100" s="9">
        <f t="shared" ca="1" si="5"/>
        <v>0</v>
      </c>
      <c r="BA100" s="4">
        <v>-8</v>
      </c>
    </row>
    <row r="101" spans="1:53" x14ac:dyDescent="0.25">
      <c r="A101" s="13">
        <f t="shared" si="6"/>
        <v>42969</v>
      </c>
      <c r="AR101" s="7"/>
      <c r="AS101" s="7"/>
      <c r="AT101" s="7"/>
      <c r="AU101" s="7"/>
      <c r="AV101" s="7"/>
      <c r="AW101" s="7"/>
      <c r="AX101">
        <f t="shared" si="7"/>
        <v>0</v>
      </c>
      <c r="AY101" s="9">
        <f t="shared" ca="1" si="4"/>
        <v>0</v>
      </c>
      <c r="AZ101" s="9">
        <f t="shared" ca="1" si="5"/>
        <v>0</v>
      </c>
      <c r="BA101" s="4">
        <v>-8</v>
      </c>
    </row>
    <row r="102" spans="1:53" x14ac:dyDescent="0.25">
      <c r="A102" s="13">
        <f t="shared" si="6"/>
        <v>42970</v>
      </c>
      <c r="AO102" s="7"/>
      <c r="AX102">
        <f t="shared" si="7"/>
        <v>0</v>
      </c>
      <c r="AY102" s="9">
        <f t="shared" ca="1" si="4"/>
        <v>0</v>
      </c>
      <c r="AZ102" s="9">
        <f t="shared" ca="1" si="5"/>
        <v>0</v>
      </c>
      <c r="BA102" s="4">
        <v>-8</v>
      </c>
    </row>
    <row r="103" spans="1:53" x14ac:dyDescent="0.25">
      <c r="A103" s="13">
        <f t="shared" si="6"/>
        <v>42971</v>
      </c>
      <c r="AX103">
        <f t="shared" si="7"/>
        <v>0</v>
      </c>
      <c r="AY103" s="9">
        <f t="shared" ca="1" si="4"/>
        <v>0</v>
      </c>
      <c r="AZ103" s="9">
        <f t="shared" ca="1" si="5"/>
        <v>0</v>
      </c>
      <c r="BA103" s="4">
        <v>-8</v>
      </c>
    </row>
    <row r="104" spans="1:53" x14ac:dyDescent="0.25">
      <c r="A104" s="13">
        <f t="shared" si="6"/>
        <v>42972</v>
      </c>
      <c r="AX104">
        <f t="shared" si="7"/>
        <v>0</v>
      </c>
      <c r="AY104" s="9">
        <f t="shared" ca="1" si="4"/>
        <v>0</v>
      </c>
      <c r="AZ104" s="9">
        <f t="shared" ca="1" si="5"/>
        <v>0</v>
      </c>
      <c r="BA104" s="4">
        <v>-8</v>
      </c>
    </row>
    <row r="105" spans="1:53" x14ac:dyDescent="0.25">
      <c r="A105" s="13">
        <f t="shared" si="6"/>
        <v>42973</v>
      </c>
      <c r="AX105">
        <f t="shared" si="7"/>
        <v>0</v>
      </c>
      <c r="AY105" s="9">
        <f t="shared" ca="1" si="4"/>
        <v>0</v>
      </c>
      <c r="AZ105" s="9">
        <f t="shared" ca="1" si="5"/>
        <v>0</v>
      </c>
      <c r="BA105" s="4">
        <v>-8</v>
      </c>
    </row>
    <row r="106" spans="1:53" x14ac:dyDescent="0.25">
      <c r="A106" s="13">
        <f t="shared" si="6"/>
        <v>42974</v>
      </c>
      <c r="AX106">
        <f t="shared" si="7"/>
        <v>0</v>
      </c>
      <c r="AY106" s="9">
        <f t="shared" ca="1" si="4"/>
        <v>0</v>
      </c>
      <c r="AZ106" s="9">
        <f t="shared" ca="1" si="5"/>
        <v>0</v>
      </c>
      <c r="BA106" s="4">
        <v>-8</v>
      </c>
    </row>
    <row r="107" spans="1:53" x14ac:dyDescent="0.25">
      <c r="A107" s="13">
        <f t="shared" si="6"/>
        <v>42975</v>
      </c>
      <c r="AX107">
        <f t="shared" si="7"/>
        <v>0</v>
      </c>
      <c r="AY107" s="9">
        <f t="shared" ca="1" si="4"/>
        <v>0</v>
      </c>
      <c r="AZ107" s="9">
        <f t="shared" ca="1" si="5"/>
        <v>0</v>
      </c>
      <c r="BA107" s="4">
        <v>-8</v>
      </c>
    </row>
    <row r="108" spans="1:53" x14ac:dyDescent="0.25">
      <c r="A108" s="13">
        <f t="shared" si="6"/>
        <v>42976</v>
      </c>
      <c r="AX108">
        <f t="shared" si="7"/>
        <v>0</v>
      </c>
      <c r="AY108" s="9">
        <f t="shared" ca="1" si="4"/>
        <v>0</v>
      </c>
      <c r="AZ108" s="9">
        <f t="shared" ca="1" si="5"/>
        <v>0</v>
      </c>
      <c r="BA108" s="4">
        <v>-8</v>
      </c>
    </row>
    <row r="109" spans="1:53" x14ac:dyDescent="0.25">
      <c r="A109" s="13">
        <f t="shared" si="6"/>
        <v>42977</v>
      </c>
      <c r="AX109">
        <f t="shared" si="7"/>
        <v>0</v>
      </c>
      <c r="AY109" s="9">
        <f t="shared" ca="1" si="4"/>
        <v>0</v>
      </c>
      <c r="AZ109" s="9">
        <f t="shared" ca="1" si="5"/>
        <v>0</v>
      </c>
      <c r="BA109" s="4">
        <v>-8</v>
      </c>
    </row>
    <row r="110" spans="1:53" x14ac:dyDescent="0.25">
      <c r="A110" s="13">
        <f t="shared" si="6"/>
        <v>42978</v>
      </c>
      <c r="AX110">
        <f t="shared" si="7"/>
        <v>0</v>
      </c>
      <c r="AY110" s="9">
        <f t="shared" ca="1" si="4"/>
        <v>0</v>
      </c>
      <c r="AZ110" s="9">
        <f t="shared" ca="1" si="5"/>
        <v>0</v>
      </c>
      <c r="BA110" s="4">
        <v>-8</v>
      </c>
    </row>
    <row r="111" spans="1:53" x14ac:dyDescent="0.25">
      <c r="A111" s="13">
        <f t="shared" si="6"/>
        <v>42979</v>
      </c>
      <c r="AX111">
        <f t="shared" si="7"/>
        <v>0</v>
      </c>
      <c r="AY111" s="9">
        <f t="shared" ca="1" si="4"/>
        <v>0</v>
      </c>
      <c r="AZ111" s="9">
        <f t="shared" ca="1" si="5"/>
        <v>0</v>
      </c>
      <c r="BA111" s="4">
        <v>-8</v>
      </c>
    </row>
    <row r="112" spans="1:53" x14ac:dyDescent="0.25">
      <c r="A112" s="13">
        <f t="shared" si="6"/>
        <v>42980</v>
      </c>
      <c r="AX112">
        <f t="shared" si="7"/>
        <v>0</v>
      </c>
      <c r="AY112" s="9">
        <f t="shared" ca="1" si="4"/>
        <v>0</v>
      </c>
      <c r="AZ112" s="9">
        <f t="shared" ca="1" si="5"/>
        <v>0</v>
      </c>
      <c r="BA112" s="4">
        <v>-8</v>
      </c>
    </row>
    <row r="113" spans="1:53" x14ac:dyDescent="0.25">
      <c r="A113" s="13">
        <f t="shared" si="6"/>
        <v>42981</v>
      </c>
      <c r="AX113">
        <f t="shared" si="7"/>
        <v>0</v>
      </c>
      <c r="AY113" s="9">
        <f t="shared" ca="1" si="4"/>
        <v>0</v>
      </c>
      <c r="AZ113" s="9">
        <f t="shared" ca="1" si="5"/>
        <v>0</v>
      </c>
      <c r="BA113" s="4">
        <v>-8</v>
      </c>
    </row>
    <row r="114" spans="1:53" x14ac:dyDescent="0.25">
      <c r="A114" s="13">
        <f t="shared" si="6"/>
        <v>42982</v>
      </c>
      <c r="AX114">
        <f t="shared" si="7"/>
        <v>0</v>
      </c>
      <c r="AY114" s="9">
        <f t="shared" ca="1" si="4"/>
        <v>0</v>
      </c>
      <c r="AZ114" s="9">
        <f t="shared" ca="1" si="5"/>
        <v>0</v>
      </c>
      <c r="BA114" s="4">
        <v>-8</v>
      </c>
    </row>
    <row r="115" spans="1:53" x14ac:dyDescent="0.25">
      <c r="A115" s="13">
        <f t="shared" si="6"/>
        <v>42983</v>
      </c>
      <c r="AX115">
        <f t="shared" si="7"/>
        <v>0</v>
      </c>
      <c r="AY115" s="9">
        <f t="shared" ca="1" si="4"/>
        <v>0</v>
      </c>
      <c r="AZ115" s="9">
        <f t="shared" ca="1" si="5"/>
        <v>0</v>
      </c>
      <c r="BA115" s="4">
        <v>-8</v>
      </c>
    </row>
    <row r="116" spans="1:53" x14ac:dyDescent="0.25">
      <c r="A116" s="13">
        <f t="shared" si="6"/>
        <v>42984</v>
      </c>
      <c r="AX116">
        <f t="shared" si="7"/>
        <v>0</v>
      </c>
      <c r="AY116" s="9">
        <f t="shared" ca="1" si="4"/>
        <v>0</v>
      </c>
      <c r="AZ116" s="9">
        <f t="shared" ca="1" si="5"/>
        <v>0</v>
      </c>
      <c r="BA116" s="4">
        <v>-8</v>
      </c>
    </row>
    <row r="117" spans="1:53" x14ac:dyDescent="0.25">
      <c r="A117" s="13">
        <f t="shared" si="6"/>
        <v>42985</v>
      </c>
      <c r="AX117">
        <f t="shared" si="7"/>
        <v>0</v>
      </c>
      <c r="AY117" s="9">
        <f t="shared" ca="1" si="4"/>
        <v>0</v>
      </c>
      <c r="AZ117" s="9">
        <f t="shared" ca="1" si="5"/>
        <v>0</v>
      </c>
      <c r="BA117" s="4">
        <v>-8</v>
      </c>
    </row>
    <row r="118" spans="1:53" x14ac:dyDescent="0.25">
      <c r="A118" s="13">
        <f t="shared" si="6"/>
        <v>42986</v>
      </c>
      <c r="AX118">
        <f t="shared" si="7"/>
        <v>0</v>
      </c>
      <c r="AY118" s="9">
        <f t="shared" ca="1" si="4"/>
        <v>0</v>
      </c>
      <c r="AZ118" s="9">
        <f t="shared" ca="1" si="5"/>
        <v>0</v>
      </c>
      <c r="BA118" s="4">
        <v>-8</v>
      </c>
    </row>
    <row r="119" spans="1:53" x14ac:dyDescent="0.25">
      <c r="A119" s="13">
        <f t="shared" si="6"/>
        <v>42987</v>
      </c>
      <c r="AX119">
        <f t="shared" si="7"/>
        <v>0</v>
      </c>
      <c r="AY119" s="9">
        <f t="shared" ca="1" si="4"/>
        <v>0</v>
      </c>
      <c r="AZ119" s="9">
        <f t="shared" ca="1" si="5"/>
        <v>0</v>
      </c>
      <c r="BA119" s="4">
        <v>-8</v>
      </c>
    </row>
    <row r="120" spans="1:53" x14ac:dyDescent="0.25">
      <c r="A120" s="13">
        <f t="shared" si="6"/>
        <v>42988</v>
      </c>
      <c r="AX120">
        <f t="shared" si="7"/>
        <v>0</v>
      </c>
      <c r="AY120" s="9">
        <f t="shared" ca="1" si="4"/>
        <v>0</v>
      </c>
      <c r="AZ120" s="9">
        <f t="shared" ca="1" si="5"/>
        <v>0</v>
      </c>
      <c r="BA120" s="4">
        <v>-8</v>
      </c>
    </row>
    <row r="121" spans="1:53" x14ac:dyDescent="0.25">
      <c r="A121" s="13">
        <f t="shared" si="6"/>
        <v>42989</v>
      </c>
      <c r="AX121">
        <f t="shared" si="7"/>
        <v>0</v>
      </c>
      <c r="AY121" s="9">
        <f t="shared" ca="1" si="4"/>
        <v>0</v>
      </c>
      <c r="AZ121" s="9">
        <f t="shared" ca="1" si="5"/>
        <v>0</v>
      </c>
      <c r="BA121" s="4">
        <v>-8</v>
      </c>
    </row>
    <row r="122" spans="1:53" x14ac:dyDescent="0.25">
      <c r="A122" s="13">
        <f t="shared" si="6"/>
        <v>42990</v>
      </c>
      <c r="AX122">
        <f t="shared" si="7"/>
        <v>0</v>
      </c>
      <c r="AY122" s="9">
        <f t="shared" ca="1" si="4"/>
        <v>0</v>
      </c>
      <c r="AZ122" s="9">
        <f t="shared" ca="1" si="5"/>
        <v>0</v>
      </c>
      <c r="BA122" s="4">
        <v>-8</v>
      </c>
    </row>
    <row r="123" spans="1:53" x14ac:dyDescent="0.25">
      <c r="A123" s="13">
        <f t="shared" si="6"/>
        <v>42991</v>
      </c>
      <c r="AX123">
        <f t="shared" si="7"/>
        <v>0</v>
      </c>
      <c r="AY123" s="9">
        <f t="shared" ca="1" si="4"/>
        <v>0</v>
      </c>
      <c r="AZ123" s="9">
        <f t="shared" ca="1" si="5"/>
        <v>0</v>
      </c>
      <c r="BA123" s="4">
        <v>-8</v>
      </c>
    </row>
    <row r="124" spans="1:53" x14ac:dyDescent="0.25">
      <c r="A124" s="13">
        <f t="shared" si="6"/>
        <v>42992</v>
      </c>
      <c r="AX124">
        <f t="shared" si="7"/>
        <v>0</v>
      </c>
      <c r="AY124" s="9">
        <f t="shared" ca="1" si="4"/>
        <v>0</v>
      </c>
      <c r="AZ124" s="9">
        <f t="shared" ca="1" si="5"/>
        <v>0</v>
      </c>
      <c r="BA124" s="4">
        <v>-8</v>
      </c>
    </row>
    <row r="125" spans="1:53" x14ac:dyDescent="0.25">
      <c r="A125" s="13">
        <f t="shared" si="6"/>
        <v>42993</v>
      </c>
      <c r="AX125">
        <f t="shared" si="7"/>
        <v>0</v>
      </c>
      <c r="AY125" s="9">
        <f t="shared" ca="1" si="4"/>
        <v>0</v>
      </c>
      <c r="AZ125" s="9">
        <f t="shared" ca="1" si="5"/>
        <v>0</v>
      </c>
      <c r="BA125" s="4">
        <v>-8</v>
      </c>
    </row>
    <row r="126" spans="1:53" x14ac:dyDescent="0.25">
      <c r="A126" s="13">
        <f t="shared" si="6"/>
        <v>42994</v>
      </c>
      <c r="AX126">
        <f t="shared" si="7"/>
        <v>0</v>
      </c>
      <c r="AY126" s="9">
        <f t="shared" ca="1" si="4"/>
        <v>0</v>
      </c>
      <c r="AZ126" s="9">
        <f t="shared" ca="1" si="5"/>
        <v>0</v>
      </c>
      <c r="BA126" s="4">
        <v>-8</v>
      </c>
    </row>
    <row r="127" spans="1:53" x14ac:dyDescent="0.25">
      <c r="A127" s="13">
        <f t="shared" si="6"/>
        <v>42995</v>
      </c>
      <c r="AO127" s="7"/>
      <c r="AP127" s="7"/>
      <c r="AQ127" s="7"/>
      <c r="AR127" s="7"/>
      <c r="AX127">
        <f t="shared" si="7"/>
        <v>0</v>
      </c>
      <c r="AY127" s="9">
        <f t="shared" ca="1" si="4"/>
        <v>0</v>
      </c>
      <c r="AZ127" s="9">
        <f t="shared" ca="1" si="5"/>
        <v>0</v>
      </c>
      <c r="BA127" s="4">
        <v>-8</v>
      </c>
    </row>
    <row r="128" spans="1:53" x14ac:dyDescent="0.25">
      <c r="A128" s="13">
        <f t="shared" si="6"/>
        <v>42996</v>
      </c>
      <c r="AX128">
        <f t="shared" si="7"/>
        <v>0</v>
      </c>
      <c r="AY128" s="9">
        <f t="shared" ca="1" si="4"/>
        <v>0</v>
      </c>
      <c r="AZ128" s="9">
        <f t="shared" ca="1" si="5"/>
        <v>0</v>
      </c>
      <c r="BA128" s="4">
        <v>-8</v>
      </c>
    </row>
    <row r="129" spans="1:53" x14ac:dyDescent="0.25">
      <c r="A129" s="13">
        <f t="shared" si="6"/>
        <v>42997</v>
      </c>
      <c r="AO129" s="7"/>
      <c r="AX129">
        <f t="shared" si="7"/>
        <v>0</v>
      </c>
      <c r="AY129" s="9">
        <f t="shared" ca="1" si="4"/>
        <v>0</v>
      </c>
      <c r="AZ129" s="9">
        <f t="shared" ca="1" si="5"/>
        <v>0</v>
      </c>
      <c r="BA129" s="4">
        <v>-8</v>
      </c>
    </row>
    <row r="130" spans="1:53" x14ac:dyDescent="0.25">
      <c r="A130" s="13">
        <f t="shared" si="6"/>
        <v>42998</v>
      </c>
      <c r="AX130">
        <f t="shared" si="7"/>
        <v>0</v>
      </c>
      <c r="AY130" s="9">
        <f t="shared" ref="AY130:AY193" ca="1" si="8">IF(MAX(-$BB$1, -(ROW() - 1)) = -$BB$1, AVERAGE(OFFSET(AX130, 0, 0, -$BB$1)), NA())</f>
        <v>0</v>
      </c>
      <c r="AZ130" s="9">
        <f t="shared" ref="AZ130:AZ193" ca="1" si="9">IF(MAX(-$BC$1, -(ROW() - 1)) = -$BC$1, _xlfn.STDEV.P(OFFSET(AX130, 0, 0, -$BC$1)), NA())</f>
        <v>0</v>
      </c>
      <c r="BA130" s="4">
        <v>-8</v>
      </c>
    </row>
    <row r="131" spans="1:53" x14ac:dyDescent="0.25">
      <c r="A131" s="13">
        <f t="shared" si="6"/>
        <v>42999</v>
      </c>
      <c r="AX131">
        <f t="shared" si="7"/>
        <v>0</v>
      </c>
      <c r="AY131" s="9">
        <f t="shared" ca="1" si="8"/>
        <v>0</v>
      </c>
      <c r="AZ131" s="9">
        <f t="shared" ca="1" si="9"/>
        <v>0</v>
      </c>
      <c r="BA131" s="4">
        <v>-8</v>
      </c>
    </row>
    <row r="132" spans="1:53" x14ac:dyDescent="0.25">
      <c r="A132" s="13">
        <f t="shared" ref="A132:A195" si="10">A131+1</f>
        <v>43000</v>
      </c>
      <c r="AX132">
        <f t="shared" ref="AX132:AX195" si="11">(SUM(AN131:AW131)+SUM(B132:AM132))/2</f>
        <v>0</v>
      </c>
      <c r="AY132" s="9">
        <f t="shared" ca="1" si="8"/>
        <v>0</v>
      </c>
      <c r="AZ132" s="9">
        <f t="shared" ca="1" si="9"/>
        <v>0</v>
      </c>
      <c r="BA132" s="4">
        <v>-8</v>
      </c>
    </row>
    <row r="133" spans="1:53" x14ac:dyDescent="0.25">
      <c r="A133" s="13">
        <f t="shared" si="10"/>
        <v>43001</v>
      </c>
      <c r="AX133">
        <f t="shared" si="11"/>
        <v>0</v>
      </c>
      <c r="AY133" s="9">
        <f t="shared" ca="1" si="8"/>
        <v>0</v>
      </c>
      <c r="AZ133" s="9">
        <f t="shared" ca="1" si="9"/>
        <v>0</v>
      </c>
      <c r="BA133" s="4">
        <v>-8</v>
      </c>
    </row>
    <row r="134" spans="1:53" x14ac:dyDescent="0.25">
      <c r="A134" s="13">
        <f t="shared" si="10"/>
        <v>43002</v>
      </c>
      <c r="AR134" s="7"/>
      <c r="AS134" s="7"/>
      <c r="AT134" s="7"/>
      <c r="AU134" s="7"/>
      <c r="AV134" s="7"/>
      <c r="AW134" s="7"/>
      <c r="AX134">
        <f t="shared" si="11"/>
        <v>0</v>
      </c>
      <c r="AY134" s="9">
        <f t="shared" ca="1" si="8"/>
        <v>0</v>
      </c>
      <c r="AZ134" s="9">
        <f t="shared" ca="1" si="9"/>
        <v>0</v>
      </c>
      <c r="BA134" s="4">
        <v>-8</v>
      </c>
    </row>
    <row r="135" spans="1:53" x14ac:dyDescent="0.25">
      <c r="A135" s="13">
        <f t="shared" si="10"/>
        <v>43003</v>
      </c>
      <c r="AX135">
        <f t="shared" si="11"/>
        <v>0</v>
      </c>
      <c r="AY135" s="9">
        <f t="shared" ca="1" si="8"/>
        <v>0</v>
      </c>
      <c r="AZ135" s="9">
        <f t="shared" ca="1" si="9"/>
        <v>0</v>
      </c>
      <c r="BA135" s="4">
        <v>-8</v>
      </c>
    </row>
    <row r="136" spans="1:53" x14ac:dyDescent="0.25">
      <c r="A136" s="13">
        <f t="shared" si="10"/>
        <v>43004</v>
      </c>
      <c r="AX136">
        <f t="shared" si="11"/>
        <v>0</v>
      </c>
      <c r="AY136" s="9">
        <f t="shared" ca="1" si="8"/>
        <v>0</v>
      </c>
      <c r="AZ136" s="9">
        <f t="shared" ca="1" si="9"/>
        <v>0</v>
      </c>
      <c r="BA136" s="4">
        <v>-8</v>
      </c>
    </row>
    <row r="137" spans="1:53" x14ac:dyDescent="0.25">
      <c r="A137" s="13">
        <f t="shared" si="10"/>
        <v>43005</v>
      </c>
      <c r="AX137">
        <f t="shared" si="11"/>
        <v>0</v>
      </c>
      <c r="AY137" s="9">
        <f t="shared" ca="1" si="8"/>
        <v>0</v>
      </c>
      <c r="AZ137" s="9">
        <f t="shared" ca="1" si="9"/>
        <v>0</v>
      </c>
      <c r="BA137" s="4">
        <v>-8</v>
      </c>
    </row>
    <row r="138" spans="1:53" x14ac:dyDescent="0.25">
      <c r="A138" s="13">
        <f t="shared" si="10"/>
        <v>43006</v>
      </c>
      <c r="AX138">
        <f t="shared" si="11"/>
        <v>0</v>
      </c>
      <c r="AY138" s="9">
        <f t="shared" ca="1" si="8"/>
        <v>0</v>
      </c>
      <c r="AZ138" s="9">
        <f t="shared" ca="1" si="9"/>
        <v>0</v>
      </c>
      <c r="BA138" s="4">
        <v>-8</v>
      </c>
    </row>
    <row r="139" spans="1:53" x14ac:dyDescent="0.25">
      <c r="A139" s="13">
        <f t="shared" si="10"/>
        <v>43007</v>
      </c>
      <c r="AX139">
        <f t="shared" si="11"/>
        <v>0</v>
      </c>
      <c r="AY139" s="9">
        <f t="shared" ca="1" si="8"/>
        <v>0</v>
      </c>
      <c r="AZ139" s="9">
        <f t="shared" ca="1" si="9"/>
        <v>0</v>
      </c>
      <c r="BA139" s="4">
        <v>-8</v>
      </c>
    </row>
    <row r="140" spans="1:53" x14ac:dyDescent="0.25">
      <c r="A140" s="13">
        <f t="shared" si="10"/>
        <v>43008</v>
      </c>
      <c r="AX140">
        <f t="shared" si="11"/>
        <v>0</v>
      </c>
      <c r="AY140" s="9">
        <f t="shared" ca="1" si="8"/>
        <v>0</v>
      </c>
      <c r="AZ140" s="9">
        <f t="shared" ca="1" si="9"/>
        <v>0</v>
      </c>
      <c r="BA140" s="4">
        <v>-8</v>
      </c>
    </row>
    <row r="141" spans="1:53" x14ac:dyDescent="0.25">
      <c r="A141" s="13">
        <f t="shared" si="10"/>
        <v>43009</v>
      </c>
      <c r="AX141">
        <f t="shared" si="11"/>
        <v>0</v>
      </c>
      <c r="AY141" s="9">
        <f t="shared" ca="1" si="8"/>
        <v>0</v>
      </c>
      <c r="AZ141" s="9">
        <f t="shared" ca="1" si="9"/>
        <v>0</v>
      </c>
      <c r="BA141" s="4">
        <v>-8</v>
      </c>
    </row>
    <row r="142" spans="1:53" x14ac:dyDescent="0.25">
      <c r="A142" s="13">
        <f t="shared" si="10"/>
        <v>43010</v>
      </c>
      <c r="AX142">
        <f t="shared" si="11"/>
        <v>0</v>
      </c>
      <c r="AY142" s="9">
        <f t="shared" ca="1" si="8"/>
        <v>0</v>
      </c>
      <c r="AZ142" s="9">
        <f t="shared" ca="1" si="9"/>
        <v>0</v>
      </c>
      <c r="BA142" s="4">
        <v>-8</v>
      </c>
    </row>
    <row r="143" spans="1:53" x14ac:dyDescent="0.25">
      <c r="A143" s="13">
        <f t="shared" si="10"/>
        <v>43011</v>
      </c>
      <c r="AX143">
        <f t="shared" si="11"/>
        <v>0</v>
      </c>
      <c r="AY143" s="9">
        <f t="shared" ca="1" si="8"/>
        <v>0</v>
      </c>
      <c r="AZ143" s="9">
        <f t="shared" ca="1" si="9"/>
        <v>0</v>
      </c>
      <c r="BA143" s="4">
        <v>-8</v>
      </c>
    </row>
    <row r="144" spans="1:53" x14ac:dyDescent="0.25">
      <c r="A144" s="13">
        <f t="shared" si="10"/>
        <v>43012</v>
      </c>
      <c r="AX144">
        <f t="shared" si="11"/>
        <v>0</v>
      </c>
      <c r="AY144" s="9">
        <f t="shared" ca="1" si="8"/>
        <v>0</v>
      </c>
      <c r="AZ144" s="9">
        <f t="shared" ca="1" si="9"/>
        <v>0</v>
      </c>
      <c r="BA144" s="4">
        <v>-8</v>
      </c>
    </row>
    <row r="145" spans="1:53" x14ac:dyDescent="0.25">
      <c r="A145" s="13">
        <f t="shared" si="10"/>
        <v>43013</v>
      </c>
      <c r="AX145">
        <f t="shared" si="11"/>
        <v>0</v>
      </c>
      <c r="AY145" s="9">
        <f t="shared" ca="1" si="8"/>
        <v>0</v>
      </c>
      <c r="AZ145" s="9">
        <f t="shared" ca="1" si="9"/>
        <v>0</v>
      </c>
      <c r="BA145" s="4">
        <v>-8</v>
      </c>
    </row>
    <row r="146" spans="1:53" x14ac:dyDescent="0.25">
      <c r="A146" s="13">
        <f t="shared" si="10"/>
        <v>43014</v>
      </c>
      <c r="AX146">
        <f t="shared" si="11"/>
        <v>0</v>
      </c>
      <c r="AY146" s="9">
        <f t="shared" ca="1" si="8"/>
        <v>0</v>
      </c>
      <c r="AZ146" s="9">
        <f t="shared" ca="1" si="9"/>
        <v>0</v>
      </c>
      <c r="BA146" s="4"/>
    </row>
    <row r="147" spans="1:53" x14ac:dyDescent="0.25">
      <c r="A147" s="13">
        <f t="shared" si="10"/>
        <v>43015</v>
      </c>
      <c r="AX147">
        <f t="shared" si="11"/>
        <v>0</v>
      </c>
      <c r="AY147" s="9">
        <f t="shared" ca="1" si="8"/>
        <v>0</v>
      </c>
      <c r="AZ147" s="9">
        <f t="shared" ca="1" si="9"/>
        <v>0</v>
      </c>
      <c r="BA147" s="4"/>
    </row>
    <row r="148" spans="1:53" x14ac:dyDescent="0.25">
      <c r="A148" s="13">
        <f t="shared" si="10"/>
        <v>43016</v>
      </c>
      <c r="AX148">
        <f t="shared" si="11"/>
        <v>0</v>
      </c>
      <c r="AY148" s="9">
        <f t="shared" ca="1" si="8"/>
        <v>0</v>
      </c>
      <c r="AZ148" s="9">
        <f t="shared" ca="1" si="9"/>
        <v>0</v>
      </c>
      <c r="BA148" s="4"/>
    </row>
    <row r="149" spans="1:53" x14ac:dyDescent="0.25">
      <c r="A149" s="13">
        <f t="shared" si="10"/>
        <v>43017</v>
      </c>
      <c r="AX149">
        <f t="shared" si="11"/>
        <v>0</v>
      </c>
      <c r="AY149" s="9">
        <f t="shared" ca="1" si="8"/>
        <v>0</v>
      </c>
      <c r="AZ149" s="9">
        <f t="shared" ca="1" si="9"/>
        <v>0</v>
      </c>
      <c r="BA149" s="4"/>
    </row>
    <row r="150" spans="1:53" x14ac:dyDescent="0.25">
      <c r="A150" s="13">
        <f t="shared" si="10"/>
        <v>43018</v>
      </c>
      <c r="AX150">
        <f t="shared" si="11"/>
        <v>0</v>
      </c>
      <c r="AY150" s="9">
        <f t="shared" ca="1" si="8"/>
        <v>0</v>
      </c>
      <c r="AZ150" s="9">
        <f t="shared" ca="1" si="9"/>
        <v>0</v>
      </c>
      <c r="BA150" s="4"/>
    </row>
    <row r="151" spans="1:53" x14ac:dyDescent="0.25">
      <c r="A151" s="13">
        <f t="shared" si="10"/>
        <v>43019</v>
      </c>
      <c r="AX151">
        <f t="shared" si="11"/>
        <v>0</v>
      </c>
      <c r="AY151" s="9">
        <f t="shared" ca="1" si="8"/>
        <v>0</v>
      </c>
      <c r="AZ151" s="9">
        <f t="shared" ca="1" si="9"/>
        <v>0</v>
      </c>
      <c r="BA151" s="4"/>
    </row>
    <row r="152" spans="1:53" x14ac:dyDescent="0.25">
      <c r="A152" s="13">
        <f t="shared" si="10"/>
        <v>43020</v>
      </c>
      <c r="AX152">
        <f t="shared" si="11"/>
        <v>0</v>
      </c>
      <c r="AY152" s="9">
        <f t="shared" ca="1" si="8"/>
        <v>0</v>
      </c>
      <c r="AZ152" s="9">
        <f t="shared" ca="1" si="9"/>
        <v>0</v>
      </c>
      <c r="BA152" s="4"/>
    </row>
    <row r="153" spans="1:53" x14ac:dyDescent="0.25">
      <c r="A153" s="13">
        <f t="shared" si="10"/>
        <v>43021</v>
      </c>
      <c r="AX153">
        <f t="shared" si="11"/>
        <v>0</v>
      </c>
      <c r="AY153" s="9">
        <f t="shared" ca="1" si="8"/>
        <v>0</v>
      </c>
      <c r="AZ153" s="9">
        <f t="shared" ca="1" si="9"/>
        <v>0</v>
      </c>
      <c r="BA153" s="4"/>
    </row>
    <row r="154" spans="1:53" x14ac:dyDescent="0.25">
      <c r="A154" s="13">
        <f t="shared" si="10"/>
        <v>43022</v>
      </c>
      <c r="AS154" s="7"/>
      <c r="AT154" s="7"/>
      <c r="AU154" s="7"/>
      <c r="AV154" s="7"/>
      <c r="AW154" s="7"/>
      <c r="AX154">
        <f t="shared" si="11"/>
        <v>0</v>
      </c>
      <c r="AY154" s="9">
        <f t="shared" ca="1" si="8"/>
        <v>0</v>
      </c>
      <c r="AZ154" s="9">
        <f t="shared" ca="1" si="9"/>
        <v>0</v>
      </c>
      <c r="BA154" s="4"/>
    </row>
    <row r="155" spans="1:53" x14ac:dyDescent="0.25">
      <c r="A155" s="13">
        <f t="shared" si="10"/>
        <v>43023</v>
      </c>
      <c r="AX155">
        <f t="shared" si="11"/>
        <v>0</v>
      </c>
      <c r="AY155" s="9">
        <f t="shared" ca="1" si="8"/>
        <v>0</v>
      </c>
      <c r="AZ155" s="9">
        <f t="shared" ca="1" si="9"/>
        <v>0</v>
      </c>
      <c r="BA155" s="4"/>
    </row>
    <row r="156" spans="1:53" x14ac:dyDescent="0.25">
      <c r="A156" s="13">
        <f t="shared" si="10"/>
        <v>43024</v>
      </c>
      <c r="AX156">
        <f t="shared" si="11"/>
        <v>0</v>
      </c>
      <c r="AY156" s="9">
        <f t="shared" ca="1" si="8"/>
        <v>0</v>
      </c>
      <c r="AZ156" s="9">
        <f t="shared" ca="1" si="9"/>
        <v>0</v>
      </c>
      <c r="BA156" s="4"/>
    </row>
    <row r="157" spans="1:53" x14ac:dyDescent="0.25">
      <c r="A157" s="13">
        <f t="shared" si="10"/>
        <v>43025</v>
      </c>
      <c r="AO157" s="7"/>
      <c r="AP157" s="7"/>
      <c r="AQ157" s="7"/>
      <c r="AR157" s="7"/>
      <c r="AS157" s="7"/>
      <c r="AT157" s="7"/>
      <c r="AU157" s="7"/>
      <c r="AV157" s="7"/>
      <c r="AW157" s="7"/>
      <c r="AX157">
        <f t="shared" si="11"/>
        <v>0</v>
      </c>
      <c r="AY157" s="9">
        <f t="shared" ca="1" si="8"/>
        <v>0</v>
      </c>
      <c r="AZ157" s="9">
        <f t="shared" ca="1" si="9"/>
        <v>0</v>
      </c>
      <c r="BA157" s="4"/>
    </row>
    <row r="158" spans="1:53" x14ac:dyDescent="0.25">
      <c r="A158" s="13">
        <f t="shared" si="10"/>
        <v>43026</v>
      </c>
      <c r="AX158">
        <f t="shared" si="11"/>
        <v>0</v>
      </c>
      <c r="AY158" s="9">
        <f t="shared" ca="1" si="8"/>
        <v>0</v>
      </c>
      <c r="AZ158" s="9">
        <f t="shared" ca="1" si="9"/>
        <v>0</v>
      </c>
      <c r="BA158" s="4"/>
    </row>
    <row r="159" spans="1:53" x14ac:dyDescent="0.25">
      <c r="A159" s="13">
        <f t="shared" si="10"/>
        <v>43027</v>
      </c>
      <c r="AX159">
        <f t="shared" si="11"/>
        <v>0</v>
      </c>
      <c r="AY159" s="9">
        <f t="shared" ca="1" si="8"/>
        <v>0</v>
      </c>
      <c r="AZ159" s="9">
        <f t="shared" ca="1" si="9"/>
        <v>0</v>
      </c>
      <c r="BA159" s="4"/>
    </row>
    <row r="160" spans="1:53" x14ac:dyDescent="0.25">
      <c r="A160" s="13">
        <f t="shared" si="10"/>
        <v>43028</v>
      </c>
      <c r="AX160">
        <f t="shared" si="11"/>
        <v>0</v>
      </c>
      <c r="AY160" s="9">
        <f t="shared" ca="1" si="8"/>
        <v>0</v>
      </c>
      <c r="AZ160" s="9">
        <f t="shared" ca="1" si="9"/>
        <v>0</v>
      </c>
      <c r="BA160" s="4"/>
    </row>
    <row r="161" spans="1:53" x14ac:dyDescent="0.25">
      <c r="A161" s="13">
        <f t="shared" si="10"/>
        <v>43029</v>
      </c>
      <c r="AX161">
        <f t="shared" si="11"/>
        <v>0</v>
      </c>
      <c r="AY161" s="9">
        <f t="shared" ca="1" si="8"/>
        <v>0</v>
      </c>
      <c r="AZ161" s="9">
        <f t="shared" ca="1" si="9"/>
        <v>0</v>
      </c>
      <c r="BA161" s="4"/>
    </row>
    <row r="162" spans="1:53" x14ac:dyDescent="0.25">
      <c r="A162" s="13">
        <f t="shared" si="10"/>
        <v>43030</v>
      </c>
      <c r="AX162">
        <f t="shared" si="11"/>
        <v>0</v>
      </c>
      <c r="AY162" s="9">
        <f t="shared" ca="1" si="8"/>
        <v>0</v>
      </c>
      <c r="AZ162" s="9">
        <f t="shared" ca="1" si="9"/>
        <v>0</v>
      </c>
      <c r="BA162" s="4"/>
    </row>
    <row r="163" spans="1:53" x14ac:dyDescent="0.25">
      <c r="A163" s="13">
        <f t="shared" si="10"/>
        <v>43031</v>
      </c>
      <c r="AX163">
        <f t="shared" si="11"/>
        <v>0</v>
      </c>
      <c r="AY163" s="9">
        <f t="shared" ca="1" si="8"/>
        <v>0</v>
      </c>
      <c r="AZ163" s="9">
        <f t="shared" ca="1" si="9"/>
        <v>0</v>
      </c>
      <c r="BA163" s="4"/>
    </row>
    <row r="164" spans="1:53" x14ac:dyDescent="0.25">
      <c r="A164" s="13">
        <f t="shared" si="10"/>
        <v>43032</v>
      </c>
      <c r="AX164">
        <f t="shared" si="11"/>
        <v>0</v>
      </c>
      <c r="AY164" s="9">
        <f t="shared" ca="1" si="8"/>
        <v>0</v>
      </c>
      <c r="AZ164" s="9">
        <f t="shared" ca="1" si="9"/>
        <v>0</v>
      </c>
      <c r="BA164" s="4"/>
    </row>
    <row r="165" spans="1:53" x14ac:dyDescent="0.25">
      <c r="A165" s="13">
        <f t="shared" si="10"/>
        <v>43033</v>
      </c>
      <c r="AX165">
        <f t="shared" si="11"/>
        <v>0</v>
      </c>
      <c r="AY165" s="9">
        <f t="shared" ca="1" si="8"/>
        <v>0</v>
      </c>
      <c r="AZ165" s="9">
        <f t="shared" ca="1" si="9"/>
        <v>0</v>
      </c>
      <c r="BA165" s="4"/>
    </row>
    <row r="166" spans="1:53" x14ac:dyDescent="0.25">
      <c r="A166" s="13">
        <f t="shared" si="10"/>
        <v>43034</v>
      </c>
      <c r="AX166">
        <f t="shared" si="11"/>
        <v>0</v>
      </c>
      <c r="AY166" s="9">
        <f t="shared" ca="1" si="8"/>
        <v>0</v>
      </c>
      <c r="AZ166" s="9">
        <f t="shared" ca="1" si="9"/>
        <v>0</v>
      </c>
      <c r="BA166" s="4"/>
    </row>
    <row r="167" spans="1:53" x14ac:dyDescent="0.25">
      <c r="A167" s="13">
        <f t="shared" si="10"/>
        <v>43035</v>
      </c>
      <c r="AX167">
        <f t="shared" si="11"/>
        <v>0</v>
      </c>
      <c r="AY167" s="9">
        <f t="shared" ca="1" si="8"/>
        <v>0</v>
      </c>
      <c r="AZ167" s="9">
        <f t="shared" ca="1" si="9"/>
        <v>0</v>
      </c>
      <c r="BA167" s="4"/>
    </row>
    <row r="168" spans="1:53" x14ac:dyDescent="0.25">
      <c r="A168" s="13">
        <f t="shared" si="10"/>
        <v>43036</v>
      </c>
      <c r="AS168" s="7"/>
      <c r="AT168" s="7"/>
      <c r="AU168" s="7"/>
      <c r="AV168" s="7"/>
      <c r="AW168" s="7"/>
      <c r="AX168">
        <f t="shared" si="11"/>
        <v>0</v>
      </c>
      <c r="AY168" s="9">
        <f t="shared" ca="1" si="8"/>
        <v>0</v>
      </c>
      <c r="AZ168" s="9">
        <f t="shared" ca="1" si="9"/>
        <v>0</v>
      </c>
      <c r="BA168" s="4"/>
    </row>
    <row r="169" spans="1:53" x14ac:dyDescent="0.25">
      <c r="A169" s="13">
        <f t="shared" si="10"/>
        <v>43037</v>
      </c>
      <c r="AX169">
        <f t="shared" si="11"/>
        <v>0</v>
      </c>
      <c r="AY169" s="9">
        <f t="shared" ca="1" si="8"/>
        <v>0</v>
      </c>
      <c r="AZ169" s="9">
        <f t="shared" ca="1" si="9"/>
        <v>0</v>
      </c>
      <c r="BA169" s="4"/>
    </row>
    <row r="170" spans="1:53" x14ac:dyDescent="0.25">
      <c r="A170" s="13">
        <f t="shared" si="10"/>
        <v>43038</v>
      </c>
      <c r="AX170">
        <f t="shared" si="11"/>
        <v>0</v>
      </c>
      <c r="AY170" s="9">
        <f t="shared" ca="1" si="8"/>
        <v>0</v>
      </c>
      <c r="AZ170" s="9">
        <f t="shared" ca="1" si="9"/>
        <v>0</v>
      </c>
      <c r="BA170" s="4"/>
    </row>
    <row r="171" spans="1:53" x14ac:dyDescent="0.25">
      <c r="A171" s="13">
        <f t="shared" si="10"/>
        <v>43039</v>
      </c>
      <c r="AX171">
        <f t="shared" si="11"/>
        <v>0</v>
      </c>
      <c r="AY171" s="9">
        <f t="shared" ca="1" si="8"/>
        <v>0</v>
      </c>
      <c r="AZ171" s="9">
        <f t="shared" ca="1" si="9"/>
        <v>0</v>
      </c>
      <c r="BA171" s="4"/>
    </row>
    <row r="172" spans="1:53" x14ac:dyDescent="0.25">
      <c r="A172" s="13">
        <f t="shared" si="10"/>
        <v>43040</v>
      </c>
      <c r="AX172">
        <f t="shared" si="11"/>
        <v>0</v>
      </c>
      <c r="AY172" s="9">
        <f t="shared" ca="1" si="8"/>
        <v>0</v>
      </c>
      <c r="AZ172" s="9">
        <f t="shared" ca="1" si="9"/>
        <v>0</v>
      </c>
      <c r="BA172" s="4"/>
    </row>
    <row r="173" spans="1:53" x14ac:dyDescent="0.25">
      <c r="A173" s="13">
        <f t="shared" si="10"/>
        <v>43041</v>
      </c>
      <c r="AX173">
        <f t="shared" si="11"/>
        <v>0</v>
      </c>
      <c r="AY173" s="9">
        <f t="shared" ca="1" si="8"/>
        <v>0</v>
      </c>
      <c r="AZ173" s="9">
        <f t="shared" ca="1" si="9"/>
        <v>0</v>
      </c>
      <c r="BA173" s="4"/>
    </row>
    <row r="174" spans="1:53" x14ac:dyDescent="0.25">
      <c r="A174" s="13">
        <f t="shared" si="10"/>
        <v>43042</v>
      </c>
      <c r="AX174">
        <f t="shared" si="11"/>
        <v>0</v>
      </c>
      <c r="AY174" s="9">
        <f t="shared" ca="1" si="8"/>
        <v>0</v>
      </c>
      <c r="AZ174" s="9">
        <f t="shared" ca="1" si="9"/>
        <v>0</v>
      </c>
      <c r="BA174" s="4"/>
    </row>
    <row r="175" spans="1:53" x14ac:dyDescent="0.25">
      <c r="A175" s="13">
        <f t="shared" si="10"/>
        <v>43043</v>
      </c>
      <c r="AP175" s="7"/>
      <c r="AQ175" s="7"/>
      <c r="AR175" s="7"/>
      <c r="AS175" s="7"/>
      <c r="AT175" s="7"/>
      <c r="AU175" s="7"/>
      <c r="AV175" s="7"/>
      <c r="AW175" s="7"/>
      <c r="AX175">
        <f t="shared" si="11"/>
        <v>0</v>
      </c>
      <c r="AY175" s="9">
        <f t="shared" ca="1" si="8"/>
        <v>0</v>
      </c>
      <c r="AZ175" s="9">
        <f t="shared" ca="1" si="9"/>
        <v>0</v>
      </c>
      <c r="BA175" s="4"/>
    </row>
    <row r="176" spans="1:53" x14ac:dyDescent="0.25">
      <c r="A176" s="13">
        <f t="shared" si="10"/>
        <v>43044</v>
      </c>
      <c r="AX176">
        <f t="shared" si="11"/>
        <v>0</v>
      </c>
      <c r="AY176" s="9">
        <f t="shared" ca="1" si="8"/>
        <v>0</v>
      </c>
      <c r="AZ176" s="9">
        <f t="shared" ca="1" si="9"/>
        <v>0</v>
      </c>
      <c r="BA176" s="4"/>
    </row>
    <row r="177" spans="1:53" x14ac:dyDescent="0.25">
      <c r="A177" s="13">
        <f t="shared" si="10"/>
        <v>43045</v>
      </c>
      <c r="AX177">
        <f t="shared" si="11"/>
        <v>0</v>
      </c>
      <c r="AY177" s="9">
        <f t="shared" ca="1" si="8"/>
        <v>0</v>
      </c>
      <c r="AZ177" s="9">
        <f t="shared" ca="1" si="9"/>
        <v>0</v>
      </c>
      <c r="BA177" s="4"/>
    </row>
    <row r="178" spans="1:53" x14ac:dyDescent="0.25">
      <c r="A178" s="13">
        <f t="shared" si="10"/>
        <v>43046</v>
      </c>
      <c r="AX178">
        <f t="shared" si="11"/>
        <v>0</v>
      </c>
      <c r="AY178" s="9">
        <f t="shared" ca="1" si="8"/>
        <v>0</v>
      </c>
      <c r="AZ178" s="9">
        <f t="shared" ca="1" si="9"/>
        <v>0</v>
      </c>
      <c r="BA178" s="4"/>
    </row>
    <row r="179" spans="1:53" x14ac:dyDescent="0.25">
      <c r="A179" s="13">
        <f t="shared" si="10"/>
        <v>43047</v>
      </c>
      <c r="AR179" s="7"/>
      <c r="AS179" s="7"/>
      <c r="AT179" s="7"/>
      <c r="AU179" s="7"/>
      <c r="AV179" s="7"/>
      <c r="AW179" s="7"/>
      <c r="AX179">
        <f t="shared" si="11"/>
        <v>0</v>
      </c>
      <c r="AY179" s="9">
        <f t="shared" ca="1" si="8"/>
        <v>0</v>
      </c>
      <c r="AZ179" s="9">
        <f t="shared" ca="1" si="9"/>
        <v>0</v>
      </c>
      <c r="BA179" s="4"/>
    </row>
    <row r="180" spans="1:53" x14ac:dyDescent="0.25">
      <c r="A180" s="13">
        <f t="shared" si="10"/>
        <v>43048</v>
      </c>
      <c r="AX180">
        <f t="shared" si="11"/>
        <v>0</v>
      </c>
      <c r="AY180" s="9">
        <f t="shared" ca="1" si="8"/>
        <v>0</v>
      </c>
      <c r="AZ180" s="9">
        <f t="shared" ca="1" si="9"/>
        <v>0</v>
      </c>
      <c r="BA180" s="4"/>
    </row>
    <row r="181" spans="1:53" x14ac:dyDescent="0.25">
      <c r="A181" s="13">
        <f t="shared" si="10"/>
        <v>43049</v>
      </c>
      <c r="AX181">
        <f t="shared" si="11"/>
        <v>0</v>
      </c>
      <c r="AY181" s="9">
        <f t="shared" ca="1" si="8"/>
        <v>0</v>
      </c>
      <c r="AZ181" s="9">
        <f t="shared" ca="1" si="9"/>
        <v>0</v>
      </c>
      <c r="BA181" s="4"/>
    </row>
    <row r="182" spans="1:53" x14ac:dyDescent="0.25">
      <c r="A182" s="13">
        <f t="shared" si="10"/>
        <v>43050</v>
      </c>
      <c r="AX182">
        <f t="shared" si="11"/>
        <v>0</v>
      </c>
      <c r="AY182" s="9">
        <f t="shared" ca="1" si="8"/>
        <v>0</v>
      </c>
      <c r="AZ182" s="9">
        <f t="shared" ca="1" si="9"/>
        <v>0</v>
      </c>
      <c r="BA182" s="4"/>
    </row>
    <row r="183" spans="1:53" x14ac:dyDescent="0.25">
      <c r="A183" s="13">
        <f t="shared" si="10"/>
        <v>43051</v>
      </c>
      <c r="AX183">
        <f t="shared" si="11"/>
        <v>0</v>
      </c>
      <c r="AY183" s="9">
        <f t="shared" ca="1" si="8"/>
        <v>0</v>
      </c>
      <c r="AZ183" s="9">
        <f t="shared" ca="1" si="9"/>
        <v>0</v>
      </c>
      <c r="BA183" s="4"/>
    </row>
    <row r="184" spans="1:53" x14ac:dyDescent="0.25">
      <c r="A184" s="13">
        <f t="shared" si="10"/>
        <v>43052</v>
      </c>
      <c r="AX184">
        <f t="shared" si="11"/>
        <v>0</v>
      </c>
      <c r="AY184" s="9">
        <f t="shared" ca="1" si="8"/>
        <v>0</v>
      </c>
      <c r="AZ184" s="9">
        <f t="shared" ca="1" si="9"/>
        <v>0</v>
      </c>
      <c r="BA184" s="4"/>
    </row>
    <row r="185" spans="1:53" x14ac:dyDescent="0.25">
      <c r="A185" s="13">
        <f t="shared" si="10"/>
        <v>43053</v>
      </c>
      <c r="AX185">
        <f t="shared" si="11"/>
        <v>0</v>
      </c>
      <c r="AY185" s="9">
        <f t="shared" ca="1" si="8"/>
        <v>0</v>
      </c>
      <c r="AZ185" s="9">
        <f t="shared" ca="1" si="9"/>
        <v>0</v>
      </c>
      <c r="BA185" s="4"/>
    </row>
    <row r="186" spans="1:53" x14ac:dyDescent="0.25">
      <c r="A186" s="13">
        <f t="shared" si="10"/>
        <v>43054</v>
      </c>
      <c r="AX186">
        <f t="shared" si="11"/>
        <v>0</v>
      </c>
      <c r="AY186" s="9">
        <f t="shared" ca="1" si="8"/>
        <v>0</v>
      </c>
      <c r="AZ186" s="9">
        <f t="shared" ca="1" si="9"/>
        <v>0</v>
      </c>
      <c r="BA186" s="4"/>
    </row>
    <row r="187" spans="1:53" x14ac:dyDescent="0.25">
      <c r="A187" s="13">
        <f t="shared" si="10"/>
        <v>43055</v>
      </c>
      <c r="AX187">
        <f t="shared" si="11"/>
        <v>0</v>
      </c>
      <c r="AY187" s="9">
        <f t="shared" ca="1" si="8"/>
        <v>0</v>
      </c>
      <c r="AZ187" s="9">
        <f t="shared" ca="1" si="9"/>
        <v>0</v>
      </c>
      <c r="BA187" s="4"/>
    </row>
    <row r="188" spans="1:53" x14ac:dyDescent="0.25">
      <c r="A188" s="13">
        <f t="shared" si="10"/>
        <v>43056</v>
      </c>
      <c r="AX188">
        <f t="shared" si="11"/>
        <v>0</v>
      </c>
      <c r="AY188" s="9">
        <f t="shared" ca="1" si="8"/>
        <v>0</v>
      </c>
      <c r="AZ188" s="9">
        <f t="shared" ca="1" si="9"/>
        <v>0</v>
      </c>
      <c r="BA188" s="4"/>
    </row>
    <row r="189" spans="1:53" x14ac:dyDescent="0.25">
      <c r="A189" s="13">
        <f t="shared" si="10"/>
        <v>43057</v>
      </c>
      <c r="AX189">
        <f t="shared" si="11"/>
        <v>0</v>
      </c>
      <c r="AY189" s="9">
        <f t="shared" ca="1" si="8"/>
        <v>0</v>
      </c>
      <c r="AZ189" s="9">
        <f t="shared" ca="1" si="9"/>
        <v>0</v>
      </c>
      <c r="BA189" s="4"/>
    </row>
    <row r="190" spans="1:53" x14ac:dyDescent="0.25">
      <c r="A190" s="13">
        <f t="shared" si="10"/>
        <v>43058</v>
      </c>
      <c r="AX190">
        <f t="shared" si="11"/>
        <v>0</v>
      </c>
      <c r="AY190" s="9">
        <f t="shared" ca="1" si="8"/>
        <v>0</v>
      </c>
      <c r="AZ190" s="9">
        <f t="shared" ca="1" si="9"/>
        <v>0</v>
      </c>
      <c r="BA190" s="4"/>
    </row>
    <row r="191" spans="1:53" x14ac:dyDescent="0.25">
      <c r="A191" s="13">
        <f t="shared" si="10"/>
        <v>43059</v>
      </c>
      <c r="AX191">
        <f t="shared" si="11"/>
        <v>0</v>
      </c>
      <c r="AY191" s="9">
        <f t="shared" ca="1" si="8"/>
        <v>0</v>
      </c>
      <c r="AZ191" s="9">
        <f t="shared" ca="1" si="9"/>
        <v>0</v>
      </c>
      <c r="BA191" s="4"/>
    </row>
    <row r="192" spans="1:53" x14ac:dyDescent="0.25">
      <c r="A192" s="13">
        <f t="shared" si="10"/>
        <v>43060</v>
      </c>
      <c r="AX192">
        <f t="shared" si="11"/>
        <v>0</v>
      </c>
      <c r="AY192" s="9">
        <f t="shared" ca="1" si="8"/>
        <v>0</v>
      </c>
      <c r="AZ192" s="9">
        <f t="shared" ca="1" si="9"/>
        <v>0</v>
      </c>
      <c r="BA192" s="4"/>
    </row>
    <row r="193" spans="1:53" x14ac:dyDescent="0.25">
      <c r="A193" s="13">
        <f t="shared" si="10"/>
        <v>43061</v>
      </c>
      <c r="AX193">
        <f t="shared" si="11"/>
        <v>0</v>
      </c>
      <c r="AY193" s="9">
        <f t="shared" ca="1" si="8"/>
        <v>0</v>
      </c>
      <c r="AZ193" s="9">
        <f t="shared" ca="1" si="9"/>
        <v>0</v>
      </c>
      <c r="BA193" s="4"/>
    </row>
    <row r="194" spans="1:53" x14ac:dyDescent="0.25">
      <c r="A194" s="13">
        <f t="shared" si="10"/>
        <v>43062</v>
      </c>
      <c r="AX194">
        <f t="shared" si="11"/>
        <v>0</v>
      </c>
      <c r="AY194" s="9">
        <f t="shared" ref="AY194:AY257" ca="1" si="12">IF(MAX(-$BB$1, -(ROW() - 1)) = -$BB$1, AVERAGE(OFFSET(AX194, 0, 0, -$BB$1)), NA())</f>
        <v>0</v>
      </c>
      <c r="AZ194" s="9">
        <f t="shared" ref="AZ194:AZ257" ca="1" si="13">IF(MAX(-$BC$1, -(ROW() - 1)) = -$BC$1, _xlfn.STDEV.P(OFFSET(AX194, 0, 0, -$BC$1)), NA())</f>
        <v>0</v>
      </c>
      <c r="BA194" s="4"/>
    </row>
    <row r="195" spans="1:53" x14ac:dyDescent="0.25">
      <c r="A195" s="13">
        <f t="shared" si="10"/>
        <v>43063</v>
      </c>
      <c r="AX195">
        <f t="shared" si="11"/>
        <v>0</v>
      </c>
      <c r="AY195" s="9">
        <f t="shared" ca="1" si="12"/>
        <v>0</v>
      </c>
      <c r="AZ195" s="9">
        <f t="shared" ca="1" si="13"/>
        <v>0</v>
      </c>
      <c r="BA195" s="4"/>
    </row>
    <row r="196" spans="1:53" x14ac:dyDescent="0.25">
      <c r="A196" s="13">
        <f t="shared" ref="A196:A259" si="14">A195+1</f>
        <v>43064</v>
      </c>
      <c r="AX196">
        <f t="shared" ref="AX196:AX259" si="15">(SUM(AN195:AW195)+SUM(B196:AM196))/2</f>
        <v>0</v>
      </c>
      <c r="AY196" s="9">
        <f t="shared" ca="1" si="12"/>
        <v>0</v>
      </c>
      <c r="AZ196" s="9">
        <f t="shared" ca="1" si="13"/>
        <v>0</v>
      </c>
      <c r="BA196" s="4"/>
    </row>
    <row r="197" spans="1:53" x14ac:dyDescent="0.25">
      <c r="A197" s="13">
        <f t="shared" si="14"/>
        <v>43065</v>
      </c>
      <c r="AX197">
        <f t="shared" si="15"/>
        <v>0</v>
      </c>
      <c r="AY197" s="9">
        <f t="shared" ca="1" si="12"/>
        <v>0</v>
      </c>
      <c r="AZ197" s="9">
        <f t="shared" ca="1" si="13"/>
        <v>0</v>
      </c>
      <c r="BA197" s="4"/>
    </row>
    <row r="198" spans="1:53" x14ac:dyDescent="0.25">
      <c r="A198" s="13">
        <f t="shared" si="14"/>
        <v>43066</v>
      </c>
      <c r="AX198">
        <f t="shared" si="15"/>
        <v>0</v>
      </c>
      <c r="AY198" s="9">
        <f t="shared" ca="1" si="12"/>
        <v>0</v>
      </c>
      <c r="AZ198" s="9">
        <f t="shared" ca="1" si="13"/>
        <v>0</v>
      </c>
      <c r="BA198" s="4"/>
    </row>
    <row r="199" spans="1:53" x14ac:dyDescent="0.25">
      <c r="A199" s="13">
        <f t="shared" si="14"/>
        <v>43067</v>
      </c>
      <c r="AX199">
        <f t="shared" si="15"/>
        <v>0</v>
      </c>
      <c r="AY199" s="9">
        <f t="shared" ca="1" si="12"/>
        <v>0</v>
      </c>
      <c r="AZ199" s="9">
        <f t="shared" ca="1" si="13"/>
        <v>0</v>
      </c>
      <c r="BA199" s="4"/>
    </row>
    <row r="200" spans="1:53" x14ac:dyDescent="0.25">
      <c r="A200" s="13">
        <f t="shared" si="14"/>
        <v>43068</v>
      </c>
      <c r="AX200">
        <f t="shared" si="15"/>
        <v>0</v>
      </c>
      <c r="AY200" s="9">
        <f t="shared" ca="1" si="12"/>
        <v>0</v>
      </c>
      <c r="AZ200" s="9">
        <f t="shared" ca="1" si="13"/>
        <v>0</v>
      </c>
      <c r="BA200" s="4"/>
    </row>
    <row r="201" spans="1:53" x14ac:dyDescent="0.25">
      <c r="A201" s="13">
        <f t="shared" si="14"/>
        <v>43069</v>
      </c>
      <c r="AX201">
        <f t="shared" si="15"/>
        <v>0</v>
      </c>
      <c r="AY201" s="9">
        <f t="shared" ca="1" si="12"/>
        <v>0</v>
      </c>
      <c r="AZ201" s="9">
        <f t="shared" ca="1" si="13"/>
        <v>0</v>
      </c>
      <c r="BA201" s="4"/>
    </row>
    <row r="202" spans="1:53" x14ac:dyDescent="0.25">
      <c r="A202" s="13">
        <f t="shared" si="14"/>
        <v>43070</v>
      </c>
      <c r="AX202">
        <f t="shared" si="15"/>
        <v>0</v>
      </c>
      <c r="AY202" s="9">
        <f t="shared" ca="1" si="12"/>
        <v>0</v>
      </c>
      <c r="AZ202" s="9">
        <f t="shared" ca="1" si="13"/>
        <v>0</v>
      </c>
      <c r="BA202" s="4"/>
    </row>
    <row r="203" spans="1:53" x14ac:dyDescent="0.25">
      <c r="A203" s="13">
        <f t="shared" si="14"/>
        <v>43071</v>
      </c>
      <c r="AX203">
        <f t="shared" si="15"/>
        <v>0</v>
      </c>
      <c r="AY203" s="9">
        <f t="shared" ca="1" si="12"/>
        <v>0</v>
      </c>
      <c r="AZ203" s="9">
        <f t="shared" ca="1" si="13"/>
        <v>0</v>
      </c>
      <c r="BA203" s="4"/>
    </row>
    <row r="204" spans="1:53" x14ac:dyDescent="0.25">
      <c r="A204" s="13">
        <f t="shared" si="14"/>
        <v>43072</v>
      </c>
      <c r="AX204">
        <f t="shared" si="15"/>
        <v>0</v>
      </c>
      <c r="AY204" s="9">
        <f t="shared" ca="1" si="12"/>
        <v>0</v>
      </c>
      <c r="AZ204" s="9">
        <f t="shared" ca="1" si="13"/>
        <v>0</v>
      </c>
      <c r="BA204" s="4"/>
    </row>
    <row r="205" spans="1:53" x14ac:dyDescent="0.25">
      <c r="A205" s="13">
        <f t="shared" si="14"/>
        <v>43073</v>
      </c>
      <c r="AX205">
        <f t="shared" si="15"/>
        <v>0</v>
      </c>
      <c r="AY205" s="9">
        <f t="shared" ca="1" si="12"/>
        <v>0</v>
      </c>
      <c r="AZ205" s="9">
        <f t="shared" ca="1" si="13"/>
        <v>0</v>
      </c>
      <c r="BA205" s="4"/>
    </row>
    <row r="206" spans="1:53" x14ac:dyDescent="0.25">
      <c r="A206" s="13">
        <f t="shared" si="14"/>
        <v>43074</v>
      </c>
      <c r="AX206">
        <f t="shared" si="15"/>
        <v>0</v>
      </c>
      <c r="AY206" s="9">
        <f t="shared" ca="1" si="12"/>
        <v>0</v>
      </c>
      <c r="AZ206" s="9">
        <f t="shared" ca="1" si="13"/>
        <v>0</v>
      </c>
    </row>
    <row r="207" spans="1:53" x14ac:dyDescent="0.25">
      <c r="A207" s="13">
        <f t="shared" si="14"/>
        <v>43075</v>
      </c>
      <c r="AX207">
        <f t="shared" si="15"/>
        <v>0</v>
      </c>
      <c r="AY207" s="9">
        <f t="shared" ca="1" si="12"/>
        <v>0</v>
      </c>
      <c r="AZ207" s="9">
        <f t="shared" ca="1" si="13"/>
        <v>0</v>
      </c>
    </row>
    <row r="208" spans="1:53" x14ac:dyDescent="0.25">
      <c r="A208" s="13">
        <f t="shared" si="14"/>
        <v>43076</v>
      </c>
      <c r="AX208">
        <f t="shared" si="15"/>
        <v>0</v>
      </c>
      <c r="AY208" s="9">
        <f t="shared" ca="1" si="12"/>
        <v>0</v>
      </c>
      <c r="AZ208" s="9">
        <f t="shared" ca="1" si="13"/>
        <v>0</v>
      </c>
    </row>
    <row r="209" spans="1:52" x14ac:dyDescent="0.25">
      <c r="A209" s="13">
        <f t="shared" si="14"/>
        <v>43077</v>
      </c>
      <c r="AX209">
        <f t="shared" si="15"/>
        <v>0</v>
      </c>
      <c r="AY209" s="9">
        <f t="shared" ca="1" si="12"/>
        <v>0</v>
      </c>
      <c r="AZ209" s="9">
        <f t="shared" ca="1" si="13"/>
        <v>0</v>
      </c>
    </row>
    <row r="210" spans="1:52" x14ac:dyDescent="0.25">
      <c r="A210" s="13">
        <f t="shared" si="14"/>
        <v>43078</v>
      </c>
      <c r="AX210">
        <f t="shared" si="15"/>
        <v>0</v>
      </c>
      <c r="AY210" s="9">
        <f t="shared" ca="1" si="12"/>
        <v>0</v>
      </c>
      <c r="AZ210" s="9">
        <f t="shared" ca="1" si="13"/>
        <v>0</v>
      </c>
    </row>
    <row r="211" spans="1:52" x14ac:dyDescent="0.25">
      <c r="A211" s="13">
        <f t="shared" si="14"/>
        <v>43079</v>
      </c>
      <c r="AX211">
        <f t="shared" si="15"/>
        <v>0</v>
      </c>
      <c r="AY211" s="9">
        <f t="shared" ca="1" si="12"/>
        <v>0</v>
      </c>
      <c r="AZ211" s="9">
        <f t="shared" ca="1" si="13"/>
        <v>0</v>
      </c>
    </row>
    <row r="212" spans="1:52" x14ac:dyDescent="0.25">
      <c r="A212" s="13">
        <f t="shared" si="14"/>
        <v>43080</v>
      </c>
      <c r="AX212">
        <f t="shared" si="15"/>
        <v>0</v>
      </c>
      <c r="AY212" s="9">
        <f t="shared" ca="1" si="12"/>
        <v>0</v>
      </c>
      <c r="AZ212" s="9">
        <f t="shared" ca="1" si="13"/>
        <v>0</v>
      </c>
    </row>
    <row r="213" spans="1:52" x14ac:dyDescent="0.25">
      <c r="A213" s="13">
        <f t="shared" si="14"/>
        <v>43081</v>
      </c>
      <c r="AX213">
        <f t="shared" si="15"/>
        <v>0</v>
      </c>
      <c r="AY213" s="9">
        <f t="shared" ca="1" si="12"/>
        <v>0</v>
      </c>
      <c r="AZ213" s="9">
        <f t="shared" ca="1" si="13"/>
        <v>0</v>
      </c>
    </row>
    <row r="214" spans="1:52" x14ac:dyDescent="0.25">
      <c r="A214" s="13">
        <f t="shared" si="14"/>
        <v>43082</v>
      </c>
      <c r="AX214">
        <f t="shared" si="15"/>
        <v>0</v>
      </c>
      <c r="AY214" s="9">
        <f t="shared" ca="1" si="12"/>
        <v>0</v>
      </c>
      <c r="AZ214" s="9">
        <f t="shared" ca="1" si="13"/>
        <v>0</v>
      </c>
    </row>
    <row r="215" spans="1:52" x14ac:dyDescent="0.25">
      <c r="A215" s="13">
        <f t="shared" si="14"/>
        <v>43083</v>
      </c>
      <c r="AX215">
        <f t="shared" si="15"/>
        <v>0</v>
      </c>
      <c r="AY215" s="9">
        <f t="shared" ca="1" si="12"/>
        <v>0</v>
      </c>
      <c r="AZ215" s="9">
        <f t="shared" ca="1" si="13"/>
        <v>0</v>
      </c>
    </row>
    <row r="216" spans="1:52" x14ac:dyDescent="0.25">
      <c r="A216" s="13">
        <f t="shared" si="14"/>
        <v>43084</v>
      </c>
      <c r="AX216">
        <f t="shared" si="15"/>
        <v>0</v>
      </c>
      <c r="AY216" s="9">
        <f t="shared" ca="1" si="12"/>
        <v>0</v>
      </c>
      <c r="AZ216" s="9">
        <f t="shared" ca="1" si="13"/>
        <v>0</v>
      </c>
    </row>
    <row r="217" spans="1:52" x14ac:dyDescent="0.25">
      <c r="A217" s="13">
        <f t="shared" si="14"/>
        <v>43085</v>
      </c>
      <c r="AX217">
        <f t="shared" si="15"/>
        <v>0</v>
      </c>
      <c r="AY217" s="9">
        <f t="shared" ca="1" si="12"/>
        <v>0</v>
      </c>
      <c r="AZ217" s="9">
        <f t="shared" ca="1" si="13"/>
        <v>0</v>
      </c>
    </row>
    <row r="218" spans="1:52" x14ac:dyDescent="0.25">
      <c r="A218" s="13">
        <f t="shared" si="14"/>
        <v>43086</v>
      </c>
      <c r="AX218">
        <f t="shared" si="15"/>
        <v>0</v>
      </c>
      <c r="AY218" s="9">
        <f t="shared" ca="1" si="12"/>
        <v>0</v>
      </c>
      <c r="AZ218" s="9">
        <f t="shared" ca="1" si="13"/>
        <v>0</v>
      </c>
    </row>
    <row r="219" spans="1:52" x14ac:dyDescent="0.25">
      <c r="A219" s="13">
        <f t="shared" si="14"/>
        <v>43087</v>
      </c>
      <c r="AX219">
        <f t="shared" si="15"/>
        <v>0</v>
      </c>
      <c r="AY219" s="9">
        <f t="shared" ca="1" si="12"/>
        <v>0</v>
      </c>
      <c r="AZ219" s="9">
        <f t="shared" ca="1" si="13"/>
        <v>0</v>
      </c>
    </row>
    <row r="220" spans="1:52" x14ac:dyDescent="0.25">
      <c r="A220" s="13">
        <f t="shared" si="14"/>
        <v>43088</v>
      </c>
      <c r="AX220">
        <f t="shared" si="15"/>
        <v>0</v>
      </c>
      <c r="AY220" s="9">
        <f t="shared" ca="1" si="12"/>
        <v>0</v>
      </c>
      <c r="AZ220" s="9">
        <f t="shared" ca="1" si="13"/>
        <v>0</v>
      </c>
    </row>
    <row r="221" spans="1:52" x14ac:dyDescent="0.25">
      <c r="A221" s="13">
        <f t="shared" si="14"/>
        <v>43089</v>
      </c>
      <c r="AX221">
        <f t="shared" si="15"/>
        <v>0</v>
      </c>
      <c r="AY221" s="9">
        <f t="shared" ca="1" si="12"/>
        <v>0</v>
      </c>
      <c r="AZ221" s="9">
        <f t="shared" ca="1" si="13"/>
        <v>0</v>
      </c>
    </row>
    <row r="222" spans="1:52" x14ac:dyDescent="0.25">
      <c r="A222" s="13">
        <f t="shared" si="14"/>
        <v>43090</v>
      </c>
      <c r="AX222">
        <f t="shared" si="15"/>
        <v>0</v>
      </c>
      <c r="AY222" s="9">
        <f t="shared" ca="1" si="12"/>
        <v>0</v>
      </c>
      <c r="AZ222" s="9">
        <f t="shared" ca="1" si="13"/>
        <v>0</v>
      </c>
    </row>
    <row r="223" spans="1:52" x14ac:dyDescent="0.25">
      <c r="A223" s="13">
        <f t="shared" si="14"/>
        <v>43091</v>
      </c>
      <c r="AX223">
        <f t="shared" si="15"/>
        <v>0</v>
      </c>
      <c r="AY223" s="9">
        <f t="shared" ca="1" si="12"/>
        <v>0</v>
      </c>
      <c r="AZ223" s="9">
        <f t="shared" ca="1" si="13"/>
        <v>0</v>
      </c>
    </row>
    <row r="224" spans="1:52" x14ac:dyDescent="0.25">
      <c r="A224" s="13">
        <f t="shared" si="14"/>
        <v>43092</v>
      </c>
      <c r="AX224">
        <f t="shared" si="15"/>
        <v>0</v>
      </c>
      <c r="AY224" s="9">
        <f t="shared" ca="1" si="12"/>
        <v>0</v>
      </c>
      <c r="AZ224" s="9">
        <f t="shared" ca="1" si="13"/>
        <v>0</v>
      </c>
    </row>
    <row r="225" spans="1:52" x14ac:dyDescent="0.25">
      <c r="A225" s="13">
        <f t="shared" si="14"/>
        <v>43093</v>
      </c>
      <c r="AX225">
        <f t="shared" si="15"/>
        <v>0</v>
      </c>
      <c r="AY225" s="9">
        <f t="shared" ca="1" si="12"/>
        <v>0</v>
      </c>
      <c r="AZ225" s="9">
        <f t="shared" ca="1" si="13"/>
        <v>0</v>
      </c>
    </row>
    <row r="226" spans="1:52" x14ac:dyDescent="0.25">
      <c r="A226" s="13">
        <f t="shared" si="14"/>
        <v>43094</v>
      </c>
      <c r="AX226">
        <f t="shared" si="15"/>
        <v>0</v>
      </c>
      <c r="AY226" s="9">
        <f t="shared" ca="1" si="12"/>
        <v>0</v>
      </c>
      <c r="AZ226" s="9">
        <f t="shared" ca="1" si="13"/>
        <v>0</v>
      </c>
    </row>
    <row r="227" spans="1:52" x14ac:dyDescent="0.25">
      <c r="A227" s="13">
        <f t="shared" si="14"/>
        <v>43095</v>
      </c>
      <c r="AX227">
        <f t="shared" si="15"/>
        <v>0</v>
      </c>
      <c r="AY227" s="9">
        <f t="shared" ca="1" si="12"/>
        <v>0</v>
      </c>
      <c r="AZ227" s="9">
        <f t="shared" ca="1" si="13"/>
        <v>0</v>
      </c>
    </row>
    <row r="228" spans="1:52" x14ac:dyDescent="0.25">
      <c r="A228" s="13">
        <f t="shared" si="14"/>
        <v>43096</v>
      </c>
      <c r="AX228">
        <f t="shared" si="15"/>
        <v>0</v>
      </c>
      <c r="AY228" s="9">
        <f t="shared" ca="1" si="12"/>
        <v>0</v>
      </c>
      <c r="AZ228" s="9">
        <f t="shared" ca="1" si="13"/>
        <v>0</v>
      </c>
    </row>
    <row r="229" spans="1:52" x14ac:dyDescent="0.25">
      <c r="A229" s="13">
        <f t="shared" si="14"/>
        <v>43097</v>
      </c>
      <c r="AX229">
        <f t="shared" si="15"/>
        <v>0</v>
      </c>
      <c r="AY229" s="9">
        <f t="shared" ca="1" si="12"/>
        <v>0</v>
      </c>
      <c r="AZ229" s="9">
        <f t="shared" ca="1" si="13"/>
        <v>0</v>
      </c>
    </row>
    <row r="230" spans="1:52" x14ac:dyDescent="0.25">
      <c r="A230" s="13">
        <f t="shared" si="14"/>
        <v>43098</v>
      </c>
      <c r="AX230">
        <f t="shared" si="15"/>
        <v>0</v>
      </c>
      <c r="AY230" s="9">
        <f t="shared" ca="1" si="12"/>
        <v>0</v>
      </c>
      <c r="AZ230" s="9">
        <f t="shared" ca="1" si="13"/>
        <v>0</v>
      </c>
    </row>
    <row r="231" spans="1:52" x14ac:dyDescent="0.25">
      <c r="A231" s="13">
        <f t="shared" si="14"/>
        <v>43099</v>
      </c>
      <c r="AX231">
        <f t="shared" si="15"/>
        <v>0</v>
      </c>
      <c r="AY231" s="9">
        <f t="shared" ca="1" si="12"/>
        <v>0</v>
      </c>
      <c r="AZ231" s="9">
        <f t="shared" ca="1" si="13"/>
        <v>0</v>
      </c>
    </row>
    <row r="232" spans="1:52" x14ac:dyDescent="0.25">
      <c r="A232" s="13">
        <f t="shared" si="14"/>
        <v>43100</v>
      </c>
      <c r="AX232">
        <f t="shared" si="15"/>
        <v>0</v>
      </c>
      <c r="AY232" s="9">
        <f t="shared" ca="1" si="12"/>
        <v>0</v>
      </c>
      <c r="AZ232" s="9">
        <f t="shared" ca="1" si="13"/>
        <v>0</v>
      </c>
    </row>
    <row r="233" spans="1:52" x14ac:dyDescent="0.25">
      <c r="A233" s="13">
        <f t="shared" si="14"/>
        <v>43101</v>
      </c>
      <c r="AX233">
        <f t="shared" si="15"/>
        <v>0</v>
      </c>
      <c r="AY233" s="9">
        <f t="shared" ca="1" si="12"/>
        <v>0</v>
      </c>
      <c r="AZ233" s="9">
        <f t="shared" ca="1" si="13"/>
        <v>0</v>
      </c>
    </row>
    <row r="234" spans="1:52" x14ac:dyDescent="0.25">
      <c r="A234" s="13">
        <f t="shared" si="14"/>
        <v>43102</v>
      </c>
      <c r="AX234">
        <f t="shared" si="15"/>
        <v>0</v>
      </c>
      <c r="AY234" s="9">
        <f t="shared" ca="1" si="12"/>
        <v>0</v>
      </c>
      <c r="AZ234" s="9">
        <f t="shared" ca="1" si="13"/>
        <v>0</v>
      </c>
    </row>
    <row r="235" spans="1:52" x14ac:dyDescent="0.25">
      <c r="A235" s="13">
        <f t="shared" si="14"/>
        <v>43103</v>
      </c>
      <c r="AX235">
        <f t="shared" si="15"/>
        <v>0</v>
      </c>
      <c r="AY235" s="9">
        <f t="shared" ca="1" si="12"/>
        <v>0</v>
      </c>
      <c r="AZ235" s="9">
        <f t="shared" ca="1" si="13"/>
        <v>0</v>
      </c>
    </row>
    <row r="236" spans="1:52" x14ac:dyDescent="0.25">
      <c r="A236" s="13">
        <f t="shared" si="14"/>
        <v>43104</v>
      </c>
      <c r="AX236">
        <f t="shared" si="15"/>
        <v>0</v>
      </c>
      <c r="AY236" s="9">
        <f t="shared" ca="1" si="12"/>
        <v>0</v>
      </c>
      <c r="AZ236" s="9">
        <f t="shared" ca="1" si="13"/>
        <v>0</v>
      </c>
    </row>
    <row r="237" spans="1:52" x14ac:dyDescent="0.25">
      <c r="A237" s="13">
        <f t="shared" si="14"/>
        <v>43105</v>
      </c>
      <c r="AX237">
        <f t="shared" si="15"/>
        <v>0</v>
      </c>
      <c r="AY237" s="9">
        <f t="shared" ca="1" si="12"/>
        <v>0</v>
      </c>
      <c r="AZ237" s="9">
        <f t="shared" ca="1" si="13"/>
        <v>0</v>
      </c>
    </row>
    <row r="238" spans="1:52" x14ac:dyDescent="0.25">
      <c r="A238" s="13">
        <f t="shared" si="14"/>
        <v>43106</v>
      </c>
      <c r="AX238">
        <f t="shared" si="15"/>
        <v>0</v>
      </c>
      <c r="AY238" s="9">
        <f t="shared" ca="1" si="12"/>
        <v>0</v>
      </c>
      <c r="AZ238" s="9">
        <f t="shared" ca="1" si="13"/>
        <v>0</v>
      </c>
    </row>
    <row r="239" spans="1:52" x14ac:dyDescent="0.25">
      <c r="A239" s="13">
        <f t="shared" si="14"/>
        <v>43107</v>
      </c>
      <c r="AX239">
        <f t="shared" si="15"/>
        <v>0</v>
      </c>
      <c r="AY239" s="9">
        <f t="shared" ca="1" si="12"/>
        <v>0</v>
      </c>
      <c r="AZ239" s="9">
        <f t="shared" ca="1" si="13"/>
        <v>0</v>
      </c>
    </row>
    <row r="240" spans="1:52" x14ac:dyDescent="0.25">
      <c r="A240" s="13">
        <f t="shared" si="14"/>
        <v>43108</v>
      </c>
      <c r="AX240">
        <f t="shared" si="15"/>
        <v>0</v>
      </c>
      <c r="AY240" s="9">
        <f t="shared" ca="1" si="12"/>
        <v>0</v>
      </c>
      <c r="AZ240" s="9">
        <f t="shared" ca="1" si="13"/>
        <v>0</v>
      </c>
    </row>
    <row r="241" spans="1:52" x14ac:dyDescent="0.25">
      <c r="A241" s="13">
        <f t="shared" si="14"/>
        <v>43109</v>
      </c>
      <c r="AX241">
        <f t="shared" si="15"/>
        <v>0</v>
      </c>
      <c r="AY241" s="9">
        <f t="shared" ca="1" si="12"/>
        <v>0</v>
      </c>
      <c r="AZ241" s="9">
        <f t="shared" ca="1" si="13"/>
        <v>0</v>
      </c>
    </row>
    <row r="242" spans="1:52" x14ac:dyDescent="0.25">
      <c r="A242" s="13">
        <f t="shared" si="14"/>
        <v>43110</v>
      </c>
      <c r="AX242">
        <f t="shared" si="15"/>
        <v>0</v>
      </c>
      <c r="AY242" s="9">
        <f t="shared" ca="1" si="12"/>
        <v>0</v>
      </c>
      <c r="AZ242" s="9">
        <f t="shared" ca="1" si="13"/>
        <v>0</v>
      </c>
    </row>
    <row r="243" spans="1:52" x14ac:dyDescent="0.25">
      <c r="A243" s="13">
        <f t="shared" si="14"/>
        <v>43111</v>
      </c>
      <c r="AX243">
        <f t="shared" si="15"/>
        <v>0</v>
      </c>
      <c r="AY243" s="9">
        <f t="shared" ca="1" si="12"/>
        <v>0</v>
      </c>
      <c r="AZ243" s="9">
        <f t="shared" ca="1" si="13"/>
        <v>0</v>
      </c>
    </row>
    <row r="244" spans="1:52" x14ac:dyDescent="0.25">
      <c r="A244" s="13">
        <f t="shared" si="14"/>
        <v>43112</v>
      </c>
      <c r="AX244">
        <f t="shared" si="15"/>
        <v>0</v>
      </c>
      <c r="AY244" s="9">
        <f t="shared" ca="1" si="12"/>
        <v>0</v>
      </c>
      <c r="AZ244" s="9">
        <f t="shared" ca="1" si="13"/>
        <v>0</v>
      </c>
    </row>
    <row r="245" spans="1:52" x14ac:dyDescent="0.25">
      <c r="A245" s="13">
        <f t="shared" si="14"/>
        <v>43113</v>
      </c>
      <c r="AX245">
        <f t="shared" si="15"/>
        <v>0</v>
      </c>
      <c r="AY245" s="9">
        <f t="shared" ca="1" si="12"/>
        <v>0</v>
      </c>
      <c r="AZ245" s="9">
        <f t="shared" ca="1" si="13"/>
        <v>0</v>
      </c>
    </row>
    <row r="246" spans="1:52" x14ac:dyDescent="0.25">
      <c r="A246" s="13">
        <f t="shared" si="14"/>
        <v>43114</v>
      </c>
      <c r="AX246">
        <f t="shared" si="15"/>
        <v>0</v>
      </c>
      <c r="AY246" s="9">
        <f t="shared" ca="1" si="12"/>
        <v>0</v>
      </c>
      <c r="AZ246" s="9">
        <f t="shared" ca="1" si="13"/>
        <v>0</v>
      </c>
    </row>
    <row r="247" spans="1:52" x14ac:dyDescent="0.25">
      <c r="A247" s="13">
        <f t="shared" si="14"/>
        <v>43115</v>
      </c>
      <c r="AX247">
        <f t="shared" si="15"/>
        <v>0</v>
      </c>
      <c r="AY247" s="9">
        <f t="shared" ca="1" si="12"/>
        <v>0</v>
      </c>
      <c r="AZ247" s="9">
        <f t="shared" ca="1" si="13"/>
        <v>0</v>
      </c>
    </row>
    <row r="248" spans="1:52" x14ac:dyDescent="0.25">
      <c r="A248" s="13">
        <f t="shared" si="14"/>
        <v>43116</v>
      </c>
      <c r="AX248">
        <f t="shared" si="15"/>
        <v>0</v>
      </c>
      <c r="AY248" s="9">
        <f t="shared" ca="1" si="12"/>
        <v>0</v>
      </c>
      <c r="AZ248" s="9">
        <f t="shared" ca="1" si="13"/>
        <v>0</v>
      </c>
    </row>
    <row r="249" spans="1:52" x14ac:dyDescent="0.25">
      <c r="A249" s="13">
        <f t="shared" si="14"/>
        <v>43117</v>
      </c>
      <c r="AX249">
        <f t="shared" si="15"/>
        <v>0</v>
      </c>
      <c r="AY249" s="9">
        <f t="shared" ca="1" si="12"/>
        <v>0</v>
      </c>
      <c r="AZ249" s="9">
        <f t="shared" ca="1" si="13"/>
        <v>0</v>
      </c>
    </row>
    <row r="250" spans="1:52" x14ac:dyDescent="0.25">
      <c r="A250" s="13">
        <f t="shared" si="14"/>
        <v>43118</v>
      </c>
      <c r="AX250">
        <f t="shared" si="15"/>
        <v>0</v>
      </c>
      <c r="AY250" s="9">
        <f t="shared" ca="1" si="12"/>
        <v>0</v>
      </c>
      <c r="AZ250" s="9">
        <f t="shared" ca="1" si="13"/>
        <v>0</v>
      </c>
    </row>
    <row r="251" spans="1:52" x14ac:dyDescent="0.25">
      <c r="A251" s="13">
        <f t="shared" si="14"/>
        <v>43119</v>
      </c>
      <c r="AX251">
        <f t="shared" si="15"/>
        <v>0</v>
      </c>
      <c r="AY251" s="9">
        <f t="shared" ca="1" si="12"/>
        <v>0</v>
      </c>
      <c r="AZ251" s="9">
        <f t="shared" ca="1" si="13"/>
        <v>0</v>
      </c>
    </row>
    <row r="252" spans="1:52" x14ac:dyDescent="0.25">
      <c r="A252" s="13">
        <f t="shared" si="14"/>
        <v>43120</v>
      </c>
      <c r="AX252">
        <f t="shared" si="15"/>
        <v>0</v>
      </c>
      <c r="AY252" s="9">
        <f t="shared" ca="1" si="12"/>
        <v>0</v>
      </c>
      <c r="AZ252" s="9">
        <f t="shared" ca="1" si="13"/>
        <v>0</v>
      </c>
    </row>
    <row r="253" spans="1:52" x14ac:dyDescent="0.25">
      <c r="A253" s="13">
        <f t="shared" si="14"/>
        <v>43121</v>
      </c>
      <c r="AX253">
        <f t="shared" si="15"/>
        <v>0</v>
      </c>
      <c r="AY253" s="9">
        <f t="shared" ca="1" si="12"/>
        <v>0</v>
      </c>
      <c r="AZ253" s="9">
        <f t="shared" ca="1" si="13"/>
        <v>0</v>
      </c>
    </row>
    <row r="254" spans="1:52" x14ac:dyDescent="0.25">
      <c r="A254" s="13">
        <f t="shared" si="14"/>
        <v>43122</v>
      </c>
      <c r="AX254">
        <f t="shared" si="15"/>
        <v>0</v>
      </c>
      <c r="AY254" s="9">
        <f t="shared" ca="1" si="12"/>
        <v>0</v>
      </c>
      <c r="AZ254" s="9">
        <f t="shared" ca="1" si="13"/>
        <v>0</v>
      </c>
    </row>
    <row r="255" spans="1:52" x14ac:dyDescent="0.25">
      <c r="A255" s="13">
        <f t="shared" si="14"/>
        <v>43123</v>
      </c>
      <c r="AX255">
        <f t="shared" si="15"/>
        <v>0</v>
      </c>
      <c r="AY255" s="9">
        <f t="shared" ca="1" si="12"/>
        <v>0</v>
      </c>
      <c r="AZ255" s="9">
        <f t="shared" ca="1" si="13"/>
        <v>0</v>
      </c>
    </row>
    <row r="256" spans="1:52" x14ac:dyDescent="0.25">
      <c r="A256" s="13">
        <f t="shared" si="14"/>
        <v>43124</v>
      </c>
      <c r="AX256">
        <f t="shared" si="15"/>
        <v>0</v>
      </c>
      <c r="AY256" s="9">
        <f t="shared" ca="1" si="12"/>
        <v>0</v>
      </c>
      <c r="AZ256" s="9">
        <f t="shared" ca="1" si="13"/>
        <v>0</v>
      </c>
    </row>
    <row r="257" spans="1:52" x14ac:dyDescent="0.25">
      <c r="A257" s="13">
        <f t="shared" si="14"/>
        <v>43125</v>
      </c>
      <c r="AX257">
        <f t="shared" si="15"/>
        <v>0</v>
      </c>
      <c r="AY257" s="9">
        <f t="shared" ca="1" si="12"/>
        <v>0</v>
      </c>
      <c r="AZ257" s="9">
        <f t="shared" ca="1" si="13"/>
        <v>0</v>
      </c>
    </row>
    <row r="258" spans="1:52" x14ac:dyDescent="0.25">
      <c r="A258" s="13">
        <f t="shared" si="14"/>
        <v>43126</v>
      </c>
      <c r="AX258">
        <f t="shared" si="15"/>
        <v>0</v>
      </c>
      <c r="AY258" s="9">
        <f t="shared" ref="AY258:AY295" ca="1" si="16">IF(MAX(-$BB$1, -(ROW() - 1)) = -$BB$1, AVERAGE(OFFSET(AX258, 0, 0, -$BB$1)), NA())</f>
        <v>0</v>
      </c>
      <c r="AZ258" s="9">
        <f t="shared" ref="AZ258:AZ295" ca="1" si="17">IF(MAX(-$BC$1, -(ROW() - 1)) = -$BC$1, _xlfn.STDEV.P(OFFSET(AX258, 0, 0, -$BC$1)), NA())</f>
        <v>0</v>
      </c>
    </row>
    <row r="259" spans="1:52" x14ac:dyDescent="0.25">
      <c r="A259" s="13">
        <f t="shared" si="14"/>
        <v>43127</v>
      </c>
      <c r="AX259">
        <f t="shared" si="15"/>
        <v>0</v>
      </c>
      <c r="AY259" s="9">
        <f t="shared" ca="1" si="16"/>
        <v>0</v>
      </c>
      <c r="AZ259" s="9">
        <f t="shared" ca="1" si="17"/>
        <v>0</v>
      </c>
    </row>
    <row r="260" spans="1:52" x14ac:dyDescent="0.25">
      <c r="A260" s="13">
        <f t="shared" ref="A260:A295" si="18">A259+1</f>
        <v>43128</v>
      </c>
      <c r="AX260">
        <f t="shared" ref="AX260:AX295" si="19">(SUM(AN259:AW259)+SUM(B260:AM260))/2</f>
        <v>0</v>
      </c>
      <c r="AY260" s="9">
        <f t="shared" ca="1" si="16"/>
        <v>0</v>
      </c>
      <c r="AZ260" s="9">
        <f t="shared" ca="1" si="17"/>
        <v>0</v>
      </c>
    </row>
    <row r="261" spans="1:52" x14ac:dyDescent="0.25">
      <c r="A261" s="13">
        <f t="shared" si="18"/>
        <v>43129</v>
      </c>
      <c r="AX261">
        <f t="shared" si="19"/>
        <v>0</v>
      </c>
      <c r="AY261" s="9">
        <f t="shared" ca="1" si="16"/>
        <v>0</v>
      </c>
      <c r="AZ261" s="9">
        <f t="shared" ca="1" si="17"/>
        <v>0</v>
      </c>
    </row>
    <row r="262" spans="1:52" x14ac:dyDescent="0.25">
      <c r="A262" s="13">
        <f t="shared" si="18"/>
        <v>43130</v>
      </c>
      <c r="AX262">
        <f t="shared" si="19"/>
        <v>0</v>
      </c>
      <c r="AY262" s="9">
        <f t="shared" ca="1" si="16"/>
        <v>0</v>
      </c>
      <c r="AZ262" s="9">
        <f t="shared" ca="1" si="17"/>
        <v>0</v>
      </c>
    </row>
    <row r="263" spans="1:52" x14ac:dyDescent="0.25">
      <c r="A263" s="13">
        <f t="shared" si="18"/>
        <v>43131</v>
      </c>
      <c r="AX263">
        <f t="shared" si="19"/>
        <v>0</v>
      </c>
      <c r="AY263" s="9">
        <f t="shared" ca="1" si="16"/>
        <v>0</v>
      </c>
      <c r="AZ263" s="9">
        <f t="shared" ca="1" si="17"/>
        <v>0</v>
      </c>
    </row>
    <row r="264" spans="1:52" x14ac:dyDescent="0.25">
      <c r="A264" s="13">
        <f t="shared" si="18"/>
        <v>43132</v>
      </c>
      <c r="AX264">
        <f t="shared" si="19"/>
        <v>0</v>
      </c>
      <c r="AY264" s="9">
        <f t="shared" ca="1" si="16"/>
        <v>0</v>
      </c>
      <c r="AZ264" s="9">
        <f t="shared" ca="1" si="17"/>
        <v>0</v>
      </c>
    </row>
    <row r="265" spans="1:52" x14ac:dyDescent="0.25">
      <c r="A265" s="13">
        <f t="shared" si="18"/>
        <v>43133</v>
      </c>
      <c r="AX265">
        <f t="shared" si="19"/>
        <v>0</v>
      </c>
      <c r="AY265" s="9">
        <f t="shared" ca="1" si="16"/>
        <v>0</v>
      </c>
      <c r="AZ265" s="9">
        <f t="shared" ca="1" si="17"/>
        <v>0</v>
      </c>
    </row>
    <row r="266" spans="1:52" x14ac:dyDescent="0.25">
      <c r="A266" s="13">
        <f t="shared" si="18"/>
        <v>43134</v>
      </c>
      <c r="AX266">
        <f t="shared" si="19"/>
        <v>0</v>
      </c>
      <c r="AY266" s="9">
        <f t="shared" ca="1" si="16"/>
        <v>0</v>
      </c>
      <c r="AZ266" s="9">
        <f t="shared" ca="1" si="17"/>
        <v>0</v>
      </c>
    </row>
    <row r="267" spans="1:52" x14ac:dyDescent="0.25">
      <c r="A267" s="13">
        <f t="shared" si="18"/>
        <v>43135</v>
      </c>
      <c r="AX267">
        <f t="shared" si="19"/>
        <v>0</v>
      </c>
      <c r="AY267" s="9">
        <f t="shared" ca="1" si="16"/>
        <v>0</v>
      </c>
      <c r="AZ267" s="9">
        <f t="shared" ca="1" si="17"/>
        <v>0</v>
      </c>
    </row>
    <row r="268" spans="1:52" x14ac:dyDescent="0.25">
      <c r="A268" s="13">
        <f t="shared" si="18"/>
        <v>43136</v>
      </c>
      <c r="AX268">
        <f t="shared" si="19"/>
        <v>0</v>
      </c>
      <c r="AY268" s="9">
        <f t="shared" ca="1" si="16"/>
        <v>0</v>
      </c>
      <c r="AZ268" s="9">
        <f t="shared" ca="1" si="17"/>
        <v>0</v>
      </c>
    </row>
    <row r="269" spans="1:52" x14ac:dyDescent="0.25">
      <c r="A269" s="13">
        <f t="shared" si="18"/>
        <v>43137</v>
      </c>
      <c r="AX269">
        <f t="shared" si="19"/>
        <v>0</v>
      </c>
      <c r="AY269" s="9">
        <f t="shared" ca="1" si="16"/>
        <v>0</v>
      </c>
      <c r="AZ269" s="9">
        <f t="shared" ca="1" si="17"/>
        <v>0</v>
      </c>
    </row>
    <row r="270" spans="1:52" x14ac:dyDescent="0.25">
      <c r="A270" s="13">
        <f t="shared" si="18"/>
        <v>43138</v>
      </c>
      <c r="AX270">
        <f t="shared" si="19"/>
        <v>0</v>
      </c>
      <c r="AY270" s="9">
        <f t="shared" ca="1" si="16"/>
        <v>0</v>
      </c>
      <c r="AZ270" s="9">
        <f t="shared" ca="1" si="17"/>
        <v>0</v>
      </c>
    </row>
    <row r="271" spans="1:52" x14ac:dyDescent="0.25">
      <c r="A271" s="13">
        <f t="shared" si="18"/>
        <v>43139</v>
      </c>
      <c r="AX271">
        <f t="shared" si="19"/>
        <v>0</v>
      </c>
      <c r="AY271" s="9">
        <f t="shared" ca="1" si="16"/>
        <v>0</v>
      </c>
      <c r="AZ271" s="9">
        <f t="shared" ca="1" si="17"/>
        <v>0</v>
      </c>
    </row>
    <row r="272" spans="1:52" x14ac:dyDescent="0.25">
      <c r="A272" s="13">
        <f t="shared" si="18"/>
        <v>43140</v>
      </c>
      <c r="AX272">
        <f t="shared" si="19"/>
        <v>0</v>
      </c>
      <c r="AY272" s="9">
        <f t="shared" ca="1" si="16"/>
        <v>0</v>
      </c>
      <c r="AZ272" s="9">
        <f t="shared" ca="1" si="17"/>
        <v>0</v>
      </c>
    </row>
    <row r="273" spans="1:52" x14ac:dyDescent="0.25">
      <c r="A273" s="13">
        <f t="shared" si="18"/>
        <v>43141</v>
      </c>
      <c r="AX273">
        <f t="shared" si="19"/>
        <v>0</v>
      </c>
      <c r="AY273" s="9">
        <f t="shared" ca="1" si="16"/>
        <v>0</v>
      </c>
      <c r="AZ273" s="9">
        <f t="shared" ca="1" si="17"/>
        <v>0</v>
      </c>
    </row>
    <row r="274" spans="1:52" x14ac:dyDescent="0.25">
      <c r="A274" s="13">
        <f t="shared" si="18"/>
        <v>43142</v>
      </c>
      <c r="AX274">
        <f t="shared" si="19"/>
        <v>0</v>
      </c>
      <c r="AY274" s="9">
        <f t="shared" ca="1" si="16"/>
        <v>0</v>
      </c>
      <c r="AZ274" s="9">
        <f t="shared" ca="1" si="17"/>
        <v>0</v>
      </c>
    </row>
    <row r="275" spans="1:52" x14ac:dyDescent="0.25">
      <c r="A275" s="13">
        <f t="shared" si="18"/>
        <v>43143</v>
      </c>
      <c r="AX275">
        <f t="shared" si="19"/>
        <v>0</v>
      </c>
      <c r="AY275" s="9">
        <f t="shared" ca="1" si="16"/>
        <v>0</v>
      </c>
      <c r="AZ275" s="9">
        <f t="shared" ca="1" si="17"/>
        <v>0</v>
      </c>
    </row>
    <row r="276" spans="1:52" x14ac:dyDescent="0.25">
      <c r="A276" s="13">
        <f t="shared" si="18"/>
        <v>43144</v>
      </c>
      <c r="AX276">
        <f t="shared" si="19"/>
        <v>0</v>
      </c>
      <c r="AY276" s="9">
        <f t="shared" ca="1" si="16"/>
        <v>0</v>
      </c>
      <c r="AZ276" s="9">
        <f t="shared" ca="1" si="17"/>
        <v>0</v>
      </c>
    </row>
    <row r="277" spans="1:52" x14ac:dyDescent="0.25">
      <c r="A277" s="13">
        <f t="shared" si="18"/>
        <v>43145</v>
      </c>
      <c r="AX277">
        <f t="shared" si="19"/>
        <v>0</v>
      </c>
      <c r="AY277" s="9">
        <f t="shared" ca="1" si="16"/>
        <v>0</v>
      </c>
      <c r="AZ277" s="9">
        <f t="shared" ca="1" si="17"/>
        <v>0</v>
      </c>
    </row>
    <row r="278" spans="1:52" x14ac:dyDescent="0.25">
      <c r="A278" s="13">
        <f t="shared" si="18"/>
        <v>43146</v>
      </c>
      <c r="AX278">
        <f t="shared" si="19"/>
        <v>0</v>
      </c>
      <c r="AY278" s="9">
        <f t="shared" ca="1" si="16"/>
        <v>0</v>
      </c>
      <c r="AZ278" s="9">
        <f t="shared" ca="1" si="17"/>
        <v>0</v>
      </c>
    </row>
    <row r="279" spans="1:52" x14ac:dyDescent="0.25">
      <c r="A279" s="13">
        <f t="shared" si="18"/>
        <v>43147</v>
      </c>
      <c r="AX279">
        <f t="shared" si="19"/>
        <v>0</v>
      </c>
      <c r="AY279" s="9">
        <f t="shared" ca="1" si="16"/>
        <v>0</v>
      </c>
      <c r="AZ279" s="9">
        <f t="shared" ca="1" si="17"/>
        <v>0</v>
      </c>
    </row>
    <row r="280" spans="1:52" x14ac:dyDescent="0.25">
      <c r="A280" s="13">
        <f t="shared" si="18"/>
        <v>43148</v>
      </c>
      <c r="AX280">
        <f t="shared" si="19"/>
        <v>0</v>
      </c>
      <c r="AY280" s="9">
        <f t="shared" ca="1" si="16"/>
        <v>0</v>
      </c>
      <c r="AZ280" s="9">
        <f t="shared" ca="1" si="17"/>
        <v>0</v>
      </c>
    </row>
    <row r="281" spans="1:52" x14ac:dyDescent="0.25">
      <c r="A281" s="13">
        <f t="shared" si="18"/>
        <v>43149</v>
      </c>
      <c r="AX281">
        <f t="shared" si="19"/>
        <v>0</v>
      </c>
      <c r="AY281" s="9">
        <f t="shared" ca="1" si="16"/>
        <v>0</v>
      </c>
      <c r="AZ281" s="9">
        <f t="shared" ca="1" si="17"/>
        <v>0</v>
      </c>
    </row>
    <row r="282" spans="1:52" x14ac:dyDescent="0.25">
      <c r="A282" s="13">
        <f t="shared" si="18"/>
        <v>43150</v>
      </c>
      <c r="AX282">
        <f t="shared" si="19"/>
        <v>0</v>
      </c>
      <c r="AY282" s="9">
        <f t="shared" ca="1" si="16"/>
        <v>0</v>
      </c>
      <c r="AZ282" s="9">
        <f t="shared" ca="1" si="17"/>
        <v>0</v>
      </c>
    </row>
    <row r="283" spans="1:52" x14ac:dyDescent="0.25">
      <c r="A283" s="13">
        <f t="shared" si="18"/>
        <v>43151</v>
      </c>
      <c r="AX283">
        <f t="shared" si="19"/>
        <v>0</v>
      </c>
      <c r="AY283" s="9">
        <f t="shared" ca="1" si="16"/>
        <v>0</v>
      </c>
      <c r="AZ283" s="9">
        <f t="shared" ca="1" si="17"/>
        <v>0</v>
      </c>
    </row>
    <row r="284" spans="1:52" x14ac:dyDescent="0.25">
      <c r="A284" s="13">
        <f t="shared" si="18"/>
        <v>43152</v>
      </c>
      <c r="AX284">
        <f t="shared" si="19"/>
        <v>0</v>
      </c>
      <c r="AY284" s="9">
        <f t="shared" ca="1" si="16"/>
        <v>0</v>
      </c>
      <c r="AZ284" s="9">
        <f t="shared" ca="1" si="17"/>
        <v>0</v>
      </c>
    </row>
    <row r="285" spans="1:52" x14ac:dyDescent="0.25">
      <c r="A285" s="13">
        <f t="shared" si="18"/>
        <v>43153</v>
      </c>
      <c r="AX285">
        <f t="shared" si="19"/>
        <v>0</v>
      </c>
      <c r="AY285" s="9">
        <f t="shared" ca="1" si="16"/>
        <v>0</v>
      </c>
      <c r="AZ285" s="9">
        <f t="shared" ca="1" si="17"/>
        <v>0</v>
      </c>
    </row>
    <row r="286" spans="1:52" x14ac:dyDescent="0.25">
      <c r="A286" s="13">
        <f t="shared" si="18"/>
        <v>43154</v>
      </c>
      <c r="AX286">
        <f t="shared" si="19"/>
        <v>0</v>
      </c>
      <c r="AY286" s="9">
        <f t="shared" ca="1" si="16"/>
        <v>0</v>
      </c>
      <c r="AZ286" s="9">
        <f t="shared" ca="1" si="17"/>
        <v>0</v>
      </c>
    </row>
    <row r="287" spans="1:52" x14ac:dyDescent="0.25">
      <c r="A287" s="13">
        <f t="shared" si="18"/>
        <v>43155</v>
      </c>
      <c r="AX287">
        <f t="shared" si="19"/>
        <v>0</v>
      </c>
      <c r="AY287" s="9">
        <f t="shared" ca="1" si="16"/>
        <v>0</v>
      </c>
      <c r="AZ287" s="9">
        <f t="shared" ca="1" si="17"/>
        <v>0</v>
      </c>
    </row>
    <row r="288" spans="1:52" x14ac:dyDescent="0.25">
      <c r="A288" s="13">
        <f t="shared" si="18"/>
        <v>43156</v>
      </c>
      <c r="AX288">
        <f t="shared" si="19"/>
        <v>0</v>
      </c>
      <c r="AY288" s="9">
        <f t="shared" ca="1" si="16"/>
        <v>0</v>
      </c>
      <c r="AZ288" s="9">
        <f t="shared" ca="1" si="17"/>
        <v>0</v>
      </c>
    </row>
    <row r="289" spans="1:52" x14ac:dyDescent="0.25">
      <c r="A289" s="13">
        <f t="shared" si="18"/>
        <v>43157</v>
      </c>
      <c r="AX289">
        <f t="shared" si="19"/>
        <v>0</v>
      </c>
      <c r="AY289" s="9">
        <f t="shared" ca="1" si="16"/>
        <v>0</v>
      </c>
      <c r="AZ289" s="9">
        <f t="shared" ca="1" si="17"/>
        <v>0</v>
      </c>
    </row>
    <row r="290" spans="1:52" x14ac:dyDescent="0.25">
      <c r="A290" s="13">
        <f t="shared" si="18"/>
        <v>43158</v>
      </c>
      <c r="AX290">
        <f t="shared" si="19"/>
        <v>0</v>
      </c>
      <c r="AY290" s="9">
        <f t="shared" ca="1" si="16"/>
        <v>0</v>
      </c>
      <c r="AZ290" s="9">
        <f t="shared" ca="1" si="17"/>
        <v>0</v>
      </c>
    </row>
    <row r="291" spans="1:52" x14ac:dyDescent="0.25">
      <c r="A291" s="13">
        <f t="shared" si="18"/>
        <v>43159</v>
      </c>
      <c r="AX291">
        <f t="shared" si="19"/>
        <v>0</v>
      </c>
      <c r="AY291" s="9">
        <f t="shared" ca="1" si="16"/>
        <v>0</v>
      </c>
      <c r="AZ291" s="9">
        <f t="shared" ca="1" si="17"/>
        <v>0</v>
      </c>
    </row>
    <row r="292" spans="1:52" x14ac:dyDescent="0.25">
      <c r="A292" s="13">
        <f t="shared" si="18"/>
        <v>43160</v>
      </c>
      <c r="AX292">
        <f t="shared" si="19"/>
        <v>0</v>
      </c>
      <c r="AY292" s="9">
        <f t="shared" ca="1" si="16"/>
        <v>0</v>
      </c>
      <c r="AZ292" s="9">
        <f t="shared" ca="1" si="17"/>
        <v>0</v>
      </c>
    </row>
    <row r="293" spans="1:52" x14ac:dyDescent="0.25">
      <c r="A293" s="13">
        <f t="shared" si="18"/>
        <v>43161</v>
      </c>
      <c r="AX293">
        <f t="shared" si="19"/>
        <v>0</v>
      </c>
      <c r="AY293" s="9">
        <f t="shared" ca="1" si="16"/>
        <v>0</v>
      </c>
      <c r="AZ293" s="9">
        <f t="shared" ca="1" si="17"/>
        <v>0</v>
      </c>
    </row>
    <row r="294" spans="1:52" x14ac:dyDescent="0.25">
      <c r="A294" s="13">
        <f t="shared" si="18"/>
        <v>43162</v>
      </c>
      <c r="AX294">
        <f t="shared" si="19"/>
        <v>0</v>
      </c>
      <c r="AY294" s="9">
        <f t="shared" ca="1" si="16"/>
        <v>0</v>
      </c>
      <c r="AZ294" s="9">
        <f t="shared" ca="1" si="17"/>
        <v>0</v>
      </c>
    </row>
    <row r="295" spans="1:52" x14ac:dyDescent="0.25">
      <c r="A295" s="13">
        <f t="shared" si="18"/>
        <v>43163</v>
      </c>
      <c r="AX295">
        <f t="shared" si="19"/>
        <v>0</v>
      </c>
      <c r="AY295" s="9">
        <f t="shared" ca="1" si="16"/>
        <v>0</v>
      </c>
      <c r="AZ295" s="9">
        <f t="shared" ca="1" si="17"/>
        <v>0</v>
      </c>
    </row>
    <row r="296" spans="1:52" x14ac:dyDescent="0.25">
      <c r="A296" s="13"/>
    </row>
    <row r="297" spans="1:52" x14ac:dyDescent="0.25">
      <c r="A297" s="13"/>
    </row>
  </sheetData>
  <conditionalFormatting sqref="AF6:AW6 B2:AW4 AA5:AW5 L6:Z6 B5:J6 L5:Y5 B7:AW31 AM56:AW56 F32:AW50 F52:AW55 F51:AM51 AR51:AW51 B52:E52 B56:E56 J56:AH56 B103:AJ103 AP103:AW103 B57:AW102 B104:AW295">
    <cfRule type="cellIs" dxfId="7" priority="8" operator="equal">
      <formula>1</formula>
    </cfRule>
  </conditionalFormatting>
  <conditionalFormatting sqref="K5">
    <cfRule type="cellIs" dxfId="6" priority="7" operator="equal">
      <formula>1</formula>
    </cfRule>
  </conditionalFormatting>
  <conditionalFormatting sqref="K6">
    <cfRule type="cellIs" dxfId="5" priority="6" operator="equal">
      <formula>1</formula>
    </cfRule>
  </conditionalFormatting>
  <conditionalFormatting sqref="B2:AW31 AM56:AW56 F32:AW50 F52:AW55 F51:AM51 AR51:AW51 B52:E52 B56:E56 J56:AH56 B103:AJ103 AP103:AW103 B57:AW102 B104:AW295">
    <cfRule type="cellIs" dxfId="4" priority="5" operator="equal">
      <formula>1</formula>
    </cfRule>
  </conditionalFormatting>
  <conditionalFormatting sqref="E39">
    <cfRule type="cellIs" dxfId="3" priority="4" operator="equal">
      <formula>1</formula>
    </cfRule>
  </conditionalFormatting>
  <conditionalFormatting sqref="E39">
    <cfRule type="cellIs" dxfId="2" priority="3" operator="equal">
      <formula>1</formula>
    </cfRule>
  </conditionalFormatting>
  <conditionalFormatting sqref="AY2:AY123">
    <cfRule type="expression" dxfId="1" priority="9">
      <formula>MAX(-$BB$1, -(ROW() - 1)) &lt;&gt; -$BB$1</formula>
    </cfRule>
  </conditionalFormatting>
  <conditionalFormatting sqref="AZ2:AZ123">
    <cfRule type="expression" dxfId="0" priority="10">
      <formula>MAX(-$BC$1, -(ROW() - 1)) &lt;&gt; -$BC$1</formula>
    </cfRule>
  </conditionalFormatting>
  <pageMargins left="0.7" right="0.7" top="0.75" bottom="0.75" header="0.3" footer="0.3"/>
  <ignoredErrors>
    <ignoredError sqref="AX5:AX3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Michael</vt:lpstr>
      <vt:lpstr>n-day avg</vt:lpstr>
      <vt:lpstr>n-day stdev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2016-11-17T00:52:27Z</dcterms:created>
  <dcterms:modified xsi:type="dcterms:W3CDTF">2017-05-16T01:14:11Z</dcterms:modified>
</cp:coreProperties>
</file>