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y Drive\GoogleDriveDocuments(10-9-17)\Manuscripts\SIFamide_LPG_IntrinsicProperties\Github\"/>
    </mc:Choice>
  </mc:AlternateContent>
  <xr:revisionPtr revIDLastSave="0" documentId="13_ncr:1_{6B282E34-CE46-43C4-809D-44175D0E1ED0}" xr6:coauthVersionLast="36" xr6:coauthVersionMax="36" xr10:uidLastSave="{00000000-0000-0000-0000-000000000000}"/>
  <bookViews>
    <workbookView xWindow="0" yWindow="0" windowWidth="19200" windowHeight="6930" activeTab="4" xr2:uid="{510CAB2F-A227-445B-B18A-E85D0481378D}"/>
  </bookViews>
  <sheets>
    <sheet name="InputResistance" sheetId="1" r:id="rId1"/>
    <sheet name="PIR_Sag" sheetId="2" r:id="rId2"/>
    <sheet name="SFA" sheetId="3" r:id="rId3"/>
    <sheet name="F-I" sheetId="4" r:id="rId4"/>
    <sheet name="LowCalcium-Vm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5" l="1"/>
  <c r="L8" i="5"/>
  <c r="K8" i="5"/>
  <c r="M7" i="5"/>
  <c r="L7" i="5"/>
  <c r="K7" i="5"/>
  <c r="G13" i="5"/>
  <c r="F13" i="5"/>
  <c r="C13" i="5"/>
  <c r="B13" i="5"/>
  <c r="G12" i="5"/>
  <c r="F12" i="5"/>
  <c r="C12" i="5"/>
  <c r="B12" i="5"/>
  <c r="H10" i="5"/>
  <c r="D10" i="5"/>
  <c r="H9" i="5"/>
  <c r="D9" i="5"/>
  <c r="H8" i="5"/>
  <c r="D8" i="5"/>
  <c r="H7" i="5"/>
  <c r="D7" i="5"/>
  <c r="H6" i="5"/>
  <c r="D6" i="5"/>
  <c r="H5" i="5"/>
  <c r="D5" i="5"/>
  <c r="D13" i="5" s="1"/>
  <c r="H12" i="5" l="1"/>
  <c r="H13" i="5"/>
  <c r="D12" i="5"/>
  <c r="T19" i="4" l="1"/>
  <c r="S19" i="4"/>
  <c r="R19" i="4"/>
  <c r="Q19" i="4"/>
  <c r="P19" i="4"/>
  <c r="O19" i="4"/>
  <c r="N19" i="4"/>
  <c r="H19" i="4"/>
  <c r="G19" i="4"/>
  <c r="F19" i="4"/>
  <c r="E19" i="4"/>
  <c r="D19" i="4"/>
  <c r="C19" i="4"/>
  <c r="B19" i="4"/>
  <c r="T18" i="4"/>
  <c r="S18" i="4"/>
  <c r="R18" i="4"/>
  <c r="Q18" i="4"/>
  <c r="P18" i="4"/>
  <c r="O18" i="4"/>
  <c r="N18" i="4"/>
  <c r="H18" i="4"/>
  <c r="G18" i="4"/>
  <c r="F18" i="4"/>
  <c r="E18" i="4"/>
  <c r="D18" i="4"/>
  <c r="C18" i="4"/>
  <c r="B18" i="4"/>
  <c r="EA143" i="3"/>
  <c r="EA142" i="3"/>
  <c r="EA141" i="3"/>
  <c r="EA140" i="3"/>
  <c r="EA139" i="3"/>
  <c r="EA138" i="3"/>
  <c r="EA137" i="3"/>
  <c r="EA136" i="3"/>
  <c r="EA135" i="3"/>
  <c r="EA134" i="3"/>
  <c r="EA133" i="3"/>
  <c r="EA132" i="3"/>
  <c r="EA131" i="3"/>
  <c r="EA130" i="3"/>
  <c r="EA129" i="3"/>
  <c r="EA128" i="3"/>
  <c r="EA127" i="3"/>
  <c r="EA126" i="3"/>
  <c r="EA125" i="3"/>
  <c r="EA124" i="3"/>
  <c r="DV124" i="3"/>
  <c r="EA123" i="3"/>
  <c r="DV123" i="3"/>
  <c r="EA122" i="3"/>
  <c r="DV122" i="3"/>
  <c r="EA121" i="3"/>
  <c r="DV121" i="3"/>
  <c r="EA120" i="3"/>
  <c r="DV120" i="3"/>
  <c r="EA119" i="3"/>
  <c r="DV119" i="3"/>
  <c r="EA118" i="3"/>
  <c r="DV118" i="3"/>
  <c r="EA117" i="3"/>
  <c r="DV117" i="3"/>
  <c r="EA116" i="3"/>
  <c r="DV116" i="3"/>
  <c r="EA115" i="3"/>
  <c r="DV115" i="3"/>
  <c r="EA114" i="3"/>
  <c r="DV114" i="3"/>
  <c r="EA113" i="3"/>
  <c r="DV113" i="3"/>
  <c r="EA112" i="3"/>
  <c r="DV112" i="3"/>
  <c r="EA111" i="3"/>
  <c r="DV111" i="3"/>
  <c r="EA110" i="3"/>
  <c r="DV110" i="3"/>
  <c r="EA109" i="3"/>
  <c r="DV109" i="3"/>
  <c r="EA108" i="3"/>
  <c r="DV108" i="3"/>
  <c r="EA107" i="3"/>
  <c r="DV107" i="3"/>
  <c r="EA106" i="3"/>
  <c r="DV106" i="3"/>
  <c r="EA105" i="3"/>
  <c r="DV105" i="3"/>
  <c r="EA104" i="3"/>
  <c r="DV104" i="3"/>
  <c r="EA103" i="3"/>
  <c r="DV103" i="3"/>
  <c r="EA102" i="3"/>
  <c r="DV102" i="3"/>
  <c r="EA101" i="3"/>
  <c r="DV101" i="3"/>
  <c r="EA100" i="3"/>
  <c r="DV100" i="3"/>
  <c r="EA99" i="3"/>
  <c r="DV99" i="3"/>
  <c r="EA98" i="3"/>
  <c r="DV98" i="3"/>
  <c r="EA97" i="3"/>
  <c r="DV97" i="3"/>
  <c r="EA96" i="3"/>
  <c r="DV96" i="3"/>
  <c r="EA95" i="3"/>
  <c r="DV95" i="3"/>
  <c r="EA94" i="3"/>
  <c r="DV94" i="3"/>
  <c r="EA93" i="3"/>
  <c r="DV93" i="3"/>
  <c r="EA92" i="3"/>
  <c r="DV92" i="3"/>
  <c r="EA91" i="3"/>
  <c r="DV91" i="3"/>
  <c r="EA90" i="3"/>
  <c r="DV90" i="3"/>
  <c r="EA89" i="3"/>
  <c r="DV89" i="3"/>
  <c r="EA88" i="3"/>
  <c r="DV88" i="3"/>
  <c r="EA87" i="3"/>
  <c r="DV87" i="3"/>
  <c r="EA86" i="3"/>
  <c r="DV86" i="3"/>
  <c r="EA85" i="3"/>
  <c r="DV85" i="3"/>
  <c r="EA84" i="3"/>
  <c r="DV84" i="3"/>
  <c r="EA83" i="3"/>
  <c r="DV83" i="3"/>
  <c r="EA82" i="3"/>
  <c r="DV82" i="3"/>
  <c r="EA81" i="3"/>
  <c r="DV81" i="3"/>
  <c r="EA80" i="3"/>
  <c r="DV80" i="3"/>
  <c r="EA79" i="3"/>
  <c r="DV79" i="3"/>
  <c r="EA78" i="3"/>
  <c r="DV78" i="3"/>
  <c r="EA77" i="3"/>
  <c r="DV77" i="3"/>
  <c r="EA76" i="3"/>
  <c r="DV76" i="3"/>
  <c r="EA75" i="3"/>
  <c r="DV75" i="3"/>
  <c r="EA74" i="3"/>
  <c r="DV74" i="3"/>
  <c r="EA73" i="3"/>
  <c r="DV73" i="3"/>
  <c r="EA72" i="3"/>
  <c r="DV72" i="3"/>
  <c r="EA71" i="3"/>
  <c r="DV71" i="3"/>
  <c r="EA70" i="3"/>
  <c r="DV70" i="3"/>
  <c r="EA69" i="3"/>
  <c r="DV69" i="3"/>
  <c r="EA68" i="3"/>
  <c r="DV68" i="3"/>
  <c r="EA67" i="3"/>
  <c r="DV67" i="3"/>
  <c r="EA66" i="3"/>
  <c r="DV66" i="3"/>
  <c r="EA65" i="3"/>
  <c r="DV65" i="3"/>
  <c r="EA64" i="3"/>
  <c r="DV64" i="3"/>
  <c r="EA63" i="3"/>
  <c r="DV63" i="3"/>
  <c r="EA62" i="3"/>
  <c r="DV62" i="3"/>
  <c r="EA61" i="3"/>
  <c r="DV61" i="3"/>
  <c r="EA60" i="3"/>
  <c r="DV60" i="3"/>
  <c r="EA59" i="3"/>
  <c r="DV59" i="3"/>
  <c r="EA58" i="3"/>
  <c r="DV58" i="3"/>
  <c r="EA57" i="3"/>
  <c r="DV57" i="3"/>
  <c r="EA56" i="3"/>
  <c r="DV56" i="3"/>
  <c r="EA55" i="3"/>
  <c r="DV55" i="3"/>
  <c r="EA54" i="3"/>
  <c r="DV54" i="3"/>
  <c r="EA53" i="3"/>
  <c r="DV53" i="3"/>
  <c r="EA52" i="3"/>
  <c r="DV52" i="3"/>
  <c r="EA51" i="3"/>
  <c r="DV51" i="3"/>
  <c r="EA50" i="3"/>
  <c r="DV50" i="3"/>
  <c r="EA49" i="3"/>
  <c r="DV49" i="3"/>
  <c r="EA48" i="3"/>
  <c r="DV48" i="3"/>
  <c r="EA47" i="3"/>
  <c r="DV47" i="3"/>
  <c r="EA46" i="3"/>
  <c r="DV46" i="3"/>
  <c r="EA45" i="3"/>
  <c r="DV45" i="3"/>
  <c r="EA44" i="3"/>
  <c r="DV44" i="3"/>
  <c r="EA43" i="3"/>
  <c r="DV43" i="3"/>
  <c r="EA42" i="3"/>
  <c r="DV42" i="3"/>
  <c r="EA41" i="3"/>
  <c r="DV41" i="3"/>
  <c r="EA40" i="3"/>
  <c r="DV40" i="3"/>
  <c r="EA39" i="3"/>
  <c r="DV39" i="3"/>
  <c r="EA38" i="3"/>
  <c r="DV38" i="3"/>
  <c r="EA37" i="3"/>
  <c r="DV37" i="3"/>
  <c r="EA36" i="3"/>
  <c r="DV36" i="3"/>
  <c r="EA35" i="3"/>
  <c r="DV35" i="3"/>
  <c r="EA34" i="3"/>
  <c r="DV34" i="3"/>
  <c r="EA33" i="3"/>
  <c r="DV33" i="3"/>
  <c r="EA32" i="3"/>
  <c r="DV32" i="3"/>
  <c r="EA31" i="3"/>
  <c r="DV31" i="3"/>
  <c r="EA30" i="3"/>
  <c r="DV30" i="3"/>
  <c r="EA29" i="3"/>
  <c r="DV29" i="3"/>
  <c r="EA28" i="3"/>
  <c r="DV28" i="3"/>
  <c r="EA27" i="3"/>
  <c r="DV27" i="3"/>
  <c r="EA26" i="3"/>
  <c r="DV26" i="3"/>
  <c r="EA25" i="3"/>
  <c r="DV25" i="3"/>
  <c r="EA24" i="3"/>
  <c r="DV24" i="3"/>
  <c r="EA23" i="3"/>
  <c r="DV23" i="3"/>
  <c r="DQ121" i="3"/>
  <c r="DQ120" i="3"/>
  <c r="DQ119" i="3"/>
  <c r="DQ118" i="3"/>
  <c r="DQ117" i="3"/>
  <c r="DQ116" i="3"/>
  <c r="DQ115" i="3"/>
  <c r="DQ114" i="3"/>
  <c r="DQ113" i="3"/>
  <c r="DQ112" i="3"/>
  <c r="DQ111" i="3"/>
  <c r="DQ110" i="3"/>
  <c r="DQ109" i="3"/>
  <c r="DQ108" i="3"/>
  <c r="DQ107" i="3"/>
  <c r="DQ106" i="3"/>
  <c r="DQ105" i="3"/>
  <c r="DQ104" i="3"/>
  <c r="DQ103" i="3"/>
  <c r="DQ102" i="3"/>
  <c r="DQ101" i="3"/>
  <c r="DQ100" i="3"/>
  <c r="DQ99" i="3"/>
  <c r="DQ98" i="3"/>
  <c r="DQ97" i="3"/>
  <c r="DQ96" i="3"/>
  <c r="DQ95" i="3"/>
  <c r="DQ94" i="3"/>
  <c r="DQ93" i="3"/>
  <c r="DQ92" i="3"/>
  <c r="DQ91" i="3"/>
  <c r="DQ90" i="3"/>
  <c r="DQ89" i="3"/>
  <c r="DQ88" i="3"/>
  <c r="DQ87" i="3"/>
  <c r="DQ86" i="3"/>
  <c r="DQ85" i="3"/>
  <c r="DQ84" i="3"/>
  <c r="DQ83" i="3"/>
  <c r="DQ82" i="3"/>
  <c r="DQ81" i="3"/>
  <c r="DQ80" i="3"/>
  <c r="DQ79" i="3"/>
  <c r="DM79" i="3"/>
  <c r="DQ78" i="3"/>
  <c r="DM78" i="3"/>
  <c r="DQ77" i="3"/>
  <c r="DM77" i="3"/>
  <c r="DQ76" i="3"/>
  <c r="DM76" i="3"/>
  <c r="DQ75" i="3"/>
  <c r="DM75" i="3"/>
  <c r="DQ74" i="3"/>
  <c r="DM74" i="3"/>
  <c r="DQ73" i="3"/>
  <c r="DM73" i="3"/>
  <c r="DQ72" i="3"/>
  <c r="DM72" i="3"/>
  <c r="DQ71" i="3"/>
  <c r="DM71" i="3"/>
  <c r="DQ70" i="3"/>
  <c r="DM70" i="3"/>
  <c r="DQ69" i="3"/>
  <c r="DM69" i="3"/>
  <c r="DQ68" i="3"/>
  <c r="DM68" i="3"/>
  <c r="DQ67" i="3"/>
  <c r="DM67" i="3"/>
  <c r="DQ66" i="3"/>
  <c r="DM66" i="3"/>
  <c r="DQ65" i="3"/>
  <c r="DM65" i="3"/>
  <c r="DQ64" i="3"/>
  <c r="DM64" i="3"/>
  <c r="DQ63" i="3"/>
  <c r="DM63" i="3"/>
  <c r="DQ62" i="3"/>
  <c r="DM62" i="3"/>
  <c r="DQ61" i="3"/>
  <c r="DM61" i="3"/>
  <c r="DQ60" i="3"/>
  <c r="DM60" i="3"/>
  <c r="DQ59" i="3"/>
  <c r="DM59" i="3"/>
  <c r="DQ58" i="3"/>
  <c r="DM58" i="3"/>
  <c r="DQ57" i="3"/>
  <c r="DM57" i="3"/>
  <c r="DQ56" i="3"/>
  <c r="DM56" i="3"/>
  <c r="DQ55" i="3"/>
  <c r="DM55" i="3"/>
  <c r="DQ54" i="3"/>
  <c r="DM54" i="3"/>
  <c r="DQ53" i="3"/>
  <c r="DM53" i="3"/>
  <c r="DQ52" i="3"/>
  <c r="DM52" i="3"/>
  <c r="DQ51" i="3"/>
  <c r="DM51" i="3"/>
  <c r="DQ50" i="3"/>
  <c r="DM50" i="3"/>
  <c r="DQ49" i="3"/>
  <c r="DM49" i="3"/>
  <c r="DQ48" i="3"/>
  <c r="DM48" i="3"/>
  <c r="DQ47" i="3"/>
  <c r="DM47" i="3"/>
  <c r="DQ46" i="3"/>
  <c r="DM46" i="3"/>
  <c r="DQ45" i="3"/>
  <c r="DM45" i="3"/>
  <c r="DQ44" i="3"/>
  <c r="DM44" i="3"/>
  <c r="DQ43" i="3"/>
  <c r="DM43" i="3"/>
  <c r="DQ42" i="3"/>
  <c r="DM42" i="3"/>
  <c r="DQ41" i="3"/>
  <c r="DM41" i="3"/>
  <c r="DQ40" i="3"/>
  <c r="DM40" i="3"/>
  <c r="DQ39" i="3"/>
  <c r="DM39" i="3"/>
  <c r="DQ38" i="3"/>
  <c r="DM38" i="3"/>
  <c r="DQ37" i="3"/>
  <c r="DM37" i="3"/>
  <c r="DQ36" i="3"/>
  <c r="DM36" i="3"/>
  <c r="DQ35" i="3"/>
  <c r="DM35" i="3"/>
  <c r="DQ34" i="3"/>
  <c r="DM34" i="3"/>
  <c r="DQ33" i="3"/>
  <c r="DM33" i="3"/>
  <c r="DQ32" i="3"/>
  <c r="DM32" i="3"/>
  <c r="DQ31" i="3"/>
  <c r="DM31" i="3"/>
  <c r="DQ30" i="3"/>
  <c r="DM30" i="3"/>
  <c r="DQ29" i="3"/>
  <c r="DM29" i="3"/>
  <c r="DQ28" i="3"/>
  <c r="DM28" i="3"/>
  <c r="DQ27" i="3"/>
  <c r="DM27" i="3"/>
  <c r="DQ26" i="3"/>
  <c r="DM26" i="3"/>
  <c r="DQ25" i="3"/>
  <c r="DM25" i="3"/>
  <c r="DQ24" i="3"/>
  <c r="DM24" i="3"/>
  <c r="DQ23" i="3"/>
  <c r="DM23" i="3"/>
  <c r="DF155" i="3"/>
  <c r="DF154" i="3"/>
  <c r="DF153" i="3"/>
  <c r="DF152" i="3"/>
  <c r="DF151" i="3"/>
  <c r="DF150" i="3"/>
  <c r="DF149" i="3"/>
  <c r="DF148" i="3"/>
  <c r="DF147" i="3"/>
  <c r="DF146" i="3"/>
  <c r="DF145" i="3"/>
  <c r="DF144" i="3"/>
  <c r="DF143" i="3"/>
  <c r="DF142" i="3"/>
  <c r="DF141" i="3"/>
  <c r="DF140" i="3"/>
  <c r="DF139" i="3"/>
  <c r="DF138" i="3"/>
  <c r="DF137" i="3"/>
  <c r="DF136" i="3"/>
  <c r="DF135" i="3"/>
  <c r="DF134" i="3"/>
  <c r="DF133" i="3"/>
  <c r="DF132" i="3"/>
  <c r="DF131" i="3"/>
  <c r="DF130" i="3"/>
  <c r="DF129" i="3"/>
  <c r="DF128" i="3"/>
  <c r="DF127" i="3"/>
  <c r="DF126" i="3"/>
  <c r="DF125" i="3"/>
  <c r="DF124" i="3"/>
  <c r="DF123" i="3"/>
  <c r="DF122" i="3"/>
  <c r="DF121" i="3"/>
  <c r="DF120" i="3"/>
  <c r="DF119" i="3"/>
  <c r="DF118" i="3"/>
  <c r="DF117" i="3"/>
  <c r="DF116" i="3"/>
  <c r="DF115" i="3"/>
  <c r="DF114" i="3"/>
  <c r="DF113" i="3"/>
  <c r="DF112" i="3"/>
  <c r="DF111" i="3"/>
  <c r="DF110" i="3"/>
  <c r="DF109" i="3"/>
  <c r="DF108" i="3"/>
  <c r="DF107" i="3"/>
  <c r="DF106" i="3"/>
  <c r="DF105" i="3"/>
  <c r="DF104" i="3"/>
  <c r="DF103" i="3"/>
  <c r="DF102" i="3"/>
  <c r="DF101" i="3"/>
  <c r="DF100" i="3"/>
  <c r="DF99" i="3"/>
  <c r="DF98" i="3"/>
  <c r="DF97" i="3"/>
  <c r="DF96" i="3"/>
  <c r="DF95" i="3"/>
  <c r="DF94" i="3"/>
  <c r="DF93" i="3"/>
  <c r="DF92" i="3"/>
  <c r="CZ92" i="3"/>
  <c r="DF91" i="3"/>
  <c r="CZ91" i="3"/>
  <c r="DF90" i="3"/>
  <c r="CZ90" i="3"/>
  <c r="DF89" i="3"/>
  <c r="CZ89" i="3"/>
  <c r="DF88" i="3"/>
  <c r="CZ88" i="3"/>
  <c r="DF87" i="3"/>
  <c r="CZ87" i="3"/>
  <c r="DF86" i="3"/>
  <c r="CZ86" i="3"/>
  <c r="DF85" i="3"/>
  <c r="CZ85" i="3"/>
  <c r="DF84" i="3"/>
  <c r="CZ84" i="3"/>
  <c r="DF83" i="3"/>
  <c r="CZ83" i="3"/>
  <c r="DF82" i="3"/>
  <c r="CZ82" i="3"/>
  <c r="DF81" i="3"/>
  <c r="CZ81" i="3"/>
  <c r="DF80" i="3"/>
  <c r="CZ80" i="3"/>
  <c r="DF79" i="3"/>
  <c r="CZ79" i="3"/>
  <c r="DF78" i="3"/>
  <c r="CZ78" i="3"/>
  <c r="DF77" i="3"/>
  <c r="CZ77" i="3"/>
  <c r="DF76" i="3"/>
  <c r="CZ76" i="3"/>
  <c r="DF75" i="3"/>
  <c r="CZ75" i="3"/>
  <c r="DF74" i="3"/>
  <c r="CZ74" i="3"/>
  <c r="DF73" i="3"/>
  <c r="CZ73" i="3"/>
  <c r="DF72" i="3"/>
  <c r="CZ72" i="3"/>
  <c r="DF71" i="3"/>
  <c r="CZ71" i="3"/>
  <c r="DF70" i="3"/>
  <c r="CZ70" i="3"/>
  <c r="DF69" i="3"/>
  <c r="CZ69" i="3"/>
  <c r="DF68" i="3"/>
  <c r="CZ68" i="3"/>
  <c r="DF67" i="3"/>
  <c r="CZ67" i="3"/>
  <c r="DF66" i="3"/>
  <c r="CZ66" i="3"/>
  <c r="DF65" i="3"/>
  <c r="CZ65" i="3"/>
  <c r="DF64" i="3"/>
  <c r="CZ64" i="3"/>
  <c r="DF63" i="3"/>
  <c r="CZ63" i="3"/>
  <c r="DF62" i="3"/>
  <c r="CZ62" i="3"/>
  <c r="DF61" i="3"/>
  <c r="CZ61" i="3"/>
  <c r="DF60" i="3"/>
  <c r="CZ60" i="3"/>
  <c r="DF59" i="3"/>
  <c r="CZ59" i="3"/>
  <c r="DF58" i="3"/>
  <c r="CZ58" i="3"/>
  <c r="DF57" i="3"/>
  <c r="CZ57" i="3"/>
  <c r="DF56" i="3"/>
  <c r="CZ56" i="3"/>
  <c r="DF55" i="3"/>
  <c r="CZ55" i="3"/>
  <c r="DF54" i="3"/>
  <c r="CZ54" i="3"/>
  <c r="DF53" i="3"/>
  <c r="CZ53" i="3"/>
  <c r="DF52" i="3"/>
  <c r="CZ52" i="3"/>
  <c r="DF51" i="3"/>
  <c r="CZ51" i="3"/>
  <c r="DF50" i="3"/>
  <c r="CZ50" i="3"/>
  <c r="DF49" i="3"/>
  <c r="CZ49" i="3"/>
  <c r="DF48" i="3"/>
  <c r="CZ48" i="3"/>
  <c r="DF47" i="3"/>
  <c r="CZ47" i="3"/>
  <c r="DF46" i="3"/>
  <c r="CZ46" i="3"/>
  <c r="DF45" i="3"/>
  <c r="CZ45" i="3"/>
  <c r="DF44" i="3"/>
  <c r="CZ44" i="3"/>
  <c r="DF43" i="3"/>
  <c r="CZ43" i="3"/>
  <c r="DF42" i="3"/>
  <c r="CZ42" i="3"/>
  <c r="DF41" i="3"/>
  <c r="CZ41" i="3"/>
  <c r="DF40" i="3"/>
  <c r="CZ40" i="3"/>
  <c r="DF39" i="3"/>
  <c r="CZ39" i="3"/>
  <c r="DF38" i="3"/>
  <c r="CZ38" i="3"/>
  <c r="DF37" i="3"/>
  <c r="CZ37" i="3"/>
  <c r="DF36" i="3"/>
  <c r="CZ36" i="3"/>
  <c r="DF35" i="3"/>
  <c r="CZ35" i="3"/>
  <c r="DF34" i="3"/>
  <c r="CZ34" i="3"/>
  <c r="DF33" i="3"/>
  <c r="CZ33" i="3"/>
  <c r="DF32" i="3"/>
  <c r="CZ32" i="3"/>
  <c r="DF31" i="3"/>
  <c r="CZ31" i="3"/>
  <c r="DF30" i="3"/>
  <c r="CZ30" i="3"/>
  <c r="DF29" i="3"/>
  <c r="CZ29" i="3"/>
  <c r="DF28" i="3"/>
  <c r="CZ28" i="3"/>
  <c r="DF27" i="3"/>
  <c r="CZ27" i="3"/>
  <c r="DF26" i="3"/>
  <c r="CZ26" i="3"/>
  <c r="DF25" i="3"/>
  <c r="CZ25" i="3"/>
  <c r="DF24" i="3"/>
  <c r="CZ24" i="3"/>
  <c r="DF23" i="3"/>
  <c r="CZ23" i="3"/>
  <c r="CQ101" i="3"/>
  <c r="CQ100" i="3"/>
  <c r="CQ99" i="3"/>
  <c r="CQ98" i="3"/>
  <c r="CQ97" i="3"/>
  <c r="CQ96" i="3"/>
  <c r="CQ95" i="3"/>
  <c r="CQ94" i="3"/>
  <c r="CQ93" i="3"/>
  <c r="CQ92" i="3"/>
  <c r="CQ91" i="3"/>
  <c r="CQ90" i="3"/>
  <c r="CQ89" i="3"/>
  <c r="CQ88" i="3"/>
  <c r="CQ87" i="3"/>
  <c r="CQ86" i="3"/>
  <c r="CQ85" i="3"/>
  <c r="CQ84" i="3"/>
  <c r="CQ83" i="3"/>
  <c r="CQ82" i="3"/>
  <c r="CQ81" i="3"/>
  <c r="CQ80" i="3"/>
  <c r="CQ79" i="3"/>
  <c r="CQ78" i="3"/>
  <c r="CQ77" i="3"/>
  <c r="CQ76" i="3"/>
  <c r="CQ75" i="3"/>
  <c r="CJ75" i="3"/>
  <c r="CQ74" i="3"/>
  <c r="CJ74" i="3"/>
  <c r="CQ73" i="3"/>
  <c r="CJ73" i="3"/>
  <c r="CQ72" i="3"/>
  <c r="CJ72" i="3"/>
  <c r="CQ71" i="3"/>
  <c r="CJ71" i="3"/>
  <c r="CQ70" i="3"/>
  <c r="CJ70" i="3"/>
  <c r="CQ69" i="3"/>
  <c r="CJ69" i="3"/>
  <c r="CQ68" i="3"/>
  <c r="CJ68" i="3"/>
  <c r="CQ67" i="3"/>
  <c r="CJ67" i="3"/>
  <c r="CQ66" i="3"/>
  <c r="CJ66" i="3"/>
  <c r="CQ65" i="3"/>
  <c r="CJ65" i="3"/>
  <c r="CQ64" i="3"/>
  <c r="CJ64" i="3"/>
  <c r="CQ63" i="3"/>
  <c r="CJ63" i="3"/>
  <c r="CQ62" i="3"/>
  <c r="CJ62" i="3"/>
  <c r="CQ61" i="3"/>
  <c r="CJ61" i="3"/>
  <c r="CQ60" i="3"/>
  <c r="CJ60" i="3"/>
  <c r="CQ59" i="3"/>
  <c r="CJ59" i="3"/>
  <c r="CQ58" i="3"/>
  <c r="CJ58" i="3"/>
  <c r="CQ57" i="3"/>
  <c r="CJ57" i="3"/>
  <c r="CQ56" i="3"/>
  <c r="CJ56" i="3"/>
  <c r="CQ55" i="3"/>
  <c r="CJ55" i="3"/>
  <c r="CQ54" i="3"/>
  <c r="CJ54" i="3"/>
  <c r="CQ53" i="3"/>
  <c r="CJ53" i="3"/>
  <c r="CQ52" i="3"/>
  <c r="CJ52" i="3"/>
  <c r="CQ51" i="3"/>
  <c r="CJ51" i="3"/>
  <c r="CQ50" i="3"/>
  <c r="CJ50" i="3"/>
  <c r="CQ49" i="3"/>
  <c r="CJ49" i="3"/>
  <c r="CQ48" i="3"/>
  <c r="CJ48" i="3"/>
  <c r="CQ47" i="3"/>
  <c r="CJ47" i="3"/>
  <c r="CQ46" i="3"/>
  <c r="CJ46" i="3"/>
  <c r="CQ45" i="3"/>
  <c r="CJ45" i="3"/>
  <c r="CQ44" i="3"/>
  <c r="CJ44" i="3"/>
  <c r="CQ43" i="3"/>
  <c r="CJ43" i="3"/>
  <c r="CQ42" i="3"/>
  <c r="CJ42" i="3"/>
  <c r="CQ41" i="3"/>
  <c r="CJ41" i="3"/>
  <c r="CQ40" i="3"/>
  <c r="CJ40" i="3"/>
  <c r="CQ39" i="3"/>
  <c r="CJ39" i="3"/>
  <c r="CQ38" i="3"/>
  <c r="CJ38" i="3"/>
  <c r="CQ37" i="3"/>
  <c r="CJ37" i="3"/>
  <c r="CQ36" i="3"/>
  <c r="CJ36" i="3"/>
  <c r="CQ35" i="3"/>
  <c r="CJ35" i="3"/>
  <c r="CQ34" i="3"/>
  <c r="CJ34" i="3"/>
  <c r="CQ33" i="3"/>
  <c r="CJ33" i="3"/>
  <c r="CQ32" i="3"/>
  <c r="CJ32" i="3"/>
  <c r="CQ31" i="3"/>
  <c r="CJ31" i="3"/>
  <c r="CQ30" i="3"/>
  <c r="CJ30" i="3"/>
  <c r="CQ29" i="3"/>
  <c r="CJ29" i="3"/>
  <c r="CQ28" i="3"/>
  <c r="CJ28" i="3"/>
  <c r="CQ27" i="3"/>
  <c r="CJ27" i="3"/>
  <c r="CQ26" i="3"/>
  <c r="CJ26" i="3"/>
  <c r="CQ25" i="3"/>
  <c r="CJ25" i="3"/>
  <c r="CQ24" i="3"/>
  <c r="CJ24" i="3"/>
  <c r="CB131" i="3"/>
  <c r="CB130" i="3"/>
  <c r="CB129" i="3"/>
  <c r="CB128" i="3"/>
  <c r="CB127" i="3"/>
  <c r="CB126" i="3"/>
  <c r="CB125" i="3"/>
  <c r="CB124" i="3"/>
  <c r="CB123" i="3"/>
  <c r="CB122" i="3"/>
  <c r="CB121" i="3"/>
  <c r="CB120" i="3"/>
  <c r="CB119" i="3"/>
  <c r="CB118" i="3"/>
  <c r="CB117" i="3"/>
  <c r="CB116" i="3"/>
  <c r="CB115" i="3"/>
  <c r="CB114" i="3"/>
  <c r="CB113" i="3"/>
  <c r="CB112" i="3"/>
  <c r="CB111" i="3"/>
  <c r="CB110" i="3"/>
  <c r="CB109" i="3"/>
  <c r="CB108" i="3"/>
  <c r="CB107" i="3"/>
  <c r="CB106" i="3"/>
  <c r="CB105" i="3"/>
  <c r="CB104" i="3"/>
  <c r="CB103" i="3"/>
  <c r="CB102" i="3"/>
  <c r="CB101" i="3"/>
  <c r="CB100" i="3"/>
  <c r="CB99" i="3"/>
  <c r="CB98" i="3"/>
  <c r="CB97" i="3"/>
  <c r="CB96" i="3"/>
  <c r="CB95" i="3"/>
  <c r="CB94" i="3"/>
  <c r="CB93" i="3"/>
  <c r="CB92" i="3"/>
  <c r="CB91" i="3"/>
  <c r="CB90" i="3"/>
  <c r="CB89" i="3"/>
  <c r="CB88" i="3"/>
  <c r="CB87" i="3"/>
  <c r="CB86" i="3"/>
  <c r="CB85" i="3"/>
  <c r="CB84" i="3"/>
  <c r="CB83" i="3"/>
  <c r="CB82" i="3"/>
  <c r="CB81" i="3"/>
  <c r="CB80" i="3"/>
  <c r="CB79" i="3"/>
  <c r="CB78" i="3"/>
  <c r="CB77" i="3"/>
  <c r="CB76" i="3"/>
  <c r="CB75" i="3"/>
  <c r="CB74" i="3"/>
  <c r="CB73" i="3"/>
  <c r="CB72" i="3"/>
  <c r="CB71" i="3"/>
  <c r="CB70" i="3"/>
  <c r="CB69" i="3"/>
  <c r="CB68" i="3"/>
  <c r="CB67" i="3"/>
  <c r="CB66" i="3"/>
  <c r="CB65" i="3"/>
  <c r="CB64" i="3"/>
  <c r="CB63" i="3"/>
  <c r="CB62" i="3"/>
  <c r="CB61" i="3"/>
  <c r="CB60" i="3"/>
  <c r="CB59" i="3"/>
  <c r="CB58" i="3"/>
  <c r="CB57" i="3"/>
  <c r="CB56" i="3"/>
  <c r="CB55" i="3"/>
  <c r="CB54" i="3"/>
  <c r="CB53" i="3"/>
  <c r="CB52" i="3"/>
  <c r="CB51" i="3"/>
  <c r="CB50" i="3"/>
  <c r="CB49" i="3"/>
  <c r="CB48" i="3"/>
  <c r="CB47" i="3"/>
  <c r="CB46" i="3"/>
  <c r="CB45" i="3"/>
  <c r="CB44" i="3"/>
  <c r="CB43" i="3"/>
  <c r="CB42" i="3"/>
  <c r="CB41" i="3"/>
  <c r="CB40" i="3"/>
  <c r="CB39" i="3"/>
  <c r="CB38" i="3"/>
  <c r="CB37" i="3"/>
  <c r="CB36" i="3"/>
  <c r="CB35" i="3"/>
  <c r="CB34" i="3"/>
  <c r="CB33" i="3"/>
  <c r="CB32" i="3"/>
  <c r="CB31" i="3"/>
  <c r="CB30" i="3"/>
  <c r="CB29" i="3"/>
  <c r="CB28" i="3"/>
  <c r="CB27" i="3"/>
  <c r="CB26" i="3"/>
  <c r="CB25" i="3"/>
  <c r="CB24" i="3"/>
  <c r="BS112" i="3"/>
  <c r="BS111" i="3"/>
  <c r="BS110" i="3"/>
  <c r="BS109" i="3"/>
  <c r="BS108" i="3"/>
  <c r="BS107" i="3"/>
  <c r="BS106" i="3"/>
  <c r="BS105" i="3"/>
  <c r="BS104" i="3"/>
  <c r="BS103" i="3"/>
  <c r="BS102" i="3"/>
  <c r="BS101" i="3"/>
  <c r="BS100" i="3"/>
  <c r="BS99" i="3"/>
  <c r="BS98" i="3"/>
  <c r="BS97" i="3"/>
  <c r="BS96" i="3"/>
  <c r="BS95" i="3"/>
  <c r="BS94" i="3"/>
  <c r="BS93" i="3"/>
  <c r="BS92" i="3"/>
  <c r="BS91" i="3"/>
  <c r="BS90" i="3"/>
  <c r="BS89" i="3"/>
  <c r="BS88" i="3"/>
  <c r="BS87" i="3"/>
  <c r="BS86" i="3"/>
  <c r="BS85" i="3"/>
  <c r="BS84" i="3"/>
  <c r="BS83" i="3"/>
  <c r="BS82" i="3"/>
  <c r="BS81" i="3"/>
  <c r="BS80" i="3"/>
  <c r="BS79" i="3"/>
  <c r="BS78" i="3"/>
  <c r="BS77" i="3"/>
  <c r="BS76" i="3"/>
  <c r="BS75" i="3"/>
  <c r="BS74" i="3"/>
  <c r="BS73" i="3"/>
  <c r="BS72" i="3"/>
  <c r="BS71" i="3"/>
  <c r="BS70" i="3"/>
  <c r="BS69" i="3"/>
  <c r="BS68" i="3"/>
  <c r="BS67" i="3"/>
  <c r="BS66" i="3"/>
  <c r="BS65" i="3"/>
  <c r="BS64" i="3"/>
  <c r="BS63" i="3"/>
  <c r="BS62" i="3"/>
  <c r="BS61" i="3"/>
  <c r="BS60" i="3"/>
  <c r="BS59" i="3"/>
  <c r="BS58" i="3"/>
  <c r="BS57" i="3"/>
  <c r="BS56" i="3"/>
  <c r="BS55" i="3"/>
  <c r="BS54" i="3"/>
  <c r="BS53" i="3"/>
  <c r="BS52" i="3"/>
  <c r="BS51" i="3"/>
  <c r="BS50" i="3"/>
  <c r="BS49" i="3"/>
  <c r="BS48" i="3"/>
  <c r="BS47" i="3"/>
  <c r="BS46" i="3"/>
  <c r="BS45" i="3"/>
  <c r="BS44" i="3"/>
  <c r="BS43" i="3"/>
  <c r="BS42" i="3"/>
  <c r="BS41" i="3"/>
  <c r="BS40" i="3"/>
  <c r="BS39" i="3"/>
  <c r="BS38" i="3"/>
  <c r="BS37" i="3"/>
  <c r="BS36" i="3"/>
  <c r="BS35" i="3"/>
  <c r="BS34" i="3"/>
  <c r="BS33" i="3"/>
  <c r="BS32" i="3"/>
  <c r="BS31" i="3"/>
  <c r="BS30" i="3"/>
  <c r="BS29" i="3"/>
  <c r="BS28" i="3"/>
  <c r="BS27" i="3"/>
  <c r="BS26" i="3"/>
  <c r="BS25" i="3"/>
  <c r="BS24" i="3"/>
  <c r="BS23" i="3"/>
  <c r="BK113" i="3"/>
  <c r="BK112" i="3"/>
  <c r="BK111" i="3"/>
  <c r="BK110" i="3"/>
  <c r="BK109" i="3"/>
  <c r="BK108" i="3"/>
  <c r="BK107" i="3"/>
  <c r="BK106" i="3"/>
  <c r="BK105" i="3"/>
  <c r="BK104" i="3"/>
  <c r="BK103" i="3"/>
  <c r="BK102" i="3"/>
  <c r="BK101" i="3"/>
  <c r="BK100" i="3"/>
  <c r="BK99" i="3"/>
  <c r="BK98" i="3"/>
  <c r="BK97" i="3"/>
  <c r="BK96" i="3"/>
  <c r="BK95" i="3"/>
  <c r="BK94" i="3"/>
  <c r="BK93" i="3"/>
  <c r="BK92" i="3"/>
  <c r="BK91" i="3"/>
  <c r="BK90" i="3"/>
  <c r="BK89" i="3"/>
  <c r="BK88" i="3"/>
  <c r="BK87" i="3"/>
  <c r="BK86" i="3"/>
  <c r="BK85" i="3"/>
  <c r="BK84" i="3"/>
  <c r="BK83" i="3"/>
  <c r="BK82" i="3"/>
  <c r="BK81" i="3"/>
  <c r="BK80" i="3"/>
  <c r="BK79" i="3"/>
  <c r="BK78" i="3"/>
  <c r="BK77" i="3"/>
  <c r="BK76" i="3"/>
  <c r="BK75" i="3"/>
  <c r="BK74" i="3"/>
  <c r="BK73" i="3"/>
  <c r="BK72" i="3"/>
  <c r="BK71" i="3"/>
  <c r="BK70" i="3"/>
  <c r="BK69" i="3"/>
  <c r="BK68" i="3"/>
  <c r="BK67" i="3"/>
  <c r="BK66" i="3"/>
  <c r="BK65" i="3"/>
  <c r="BK64" i="3"/>
  <c r="BK63" i="3"/>
  <c r="BK62" i="3"/>
  <c r="BD62" i="3"/>
  <c r="BK61" i="3"/>
  <c r="BD61" i="3"/>
  <c r="BK60" i="3"/>
  <c r="BD60" i="3"/>
  <c r="BK59" i="3"/>
  <c r="BD59" i="3"/>
  <c r="BK58" i="3"/>
  <c r="BD58" i="3"/>
  <c r="BK57" i="3"/>
  <c r="BD57" i="3"/>
  <c r="BK56" i="3"/>
  <c r="BD56" i="3"/>
  <c r="BK55" i="3"/>
  <c r="BD55" i="3"/>
  <c r="BK54" i="3"/>
  <c r="BD54" i="3"/>
  <c r="BK53" i="3"/>
  <c r="BD53" i="3"/>
  <c r="BK52" i="3"/>
  <c r="BD52" i="3"/>
  <c r="BK51" i="3"/>
  <c r="BD51" i="3"/>
  <c r="BK50" i="3"/>
  <c r="BD50" i="3"/>
  <c r="BK49" i="3"/>
  <c r="BD49" i="3"/>
  <c r="BK48" i="3"/>
  <c r="BD48" i="3"/>
  <c r="BK47" i="3"/>
  <c r="BD47" i="3"/>
  <c r="BK46" i="3"/>
  <c r="BD46" i="3"/>
  <c r="BK45" i="3"/>
  <c r="BD45" i="3"/>
  <c r="BK44" i="3"/>
  <c r="BD44" i="3"/>
  <c r="BK43" i="3"/>
  <c r="BD43" i="3"/>
  <c r="BK42" i="3"/>
  <c r="BD42" i="3"/>
  <c r="BK41" i="3"/>
  <c r="BD41" i="3"/>
  <c r="BK40" i="3"/>
  <c r="BD40" i="3"/>
  <c r="BK39" i="3"/>
  <c r="BD39" i="3"/>
  <c r="BK38" i="3"/>
  <c r="BD38" i="3"/>
  <c r="BK37" i="3"/>
  <c r="BD37" i="3"/>
  <c r="BK36" i="3"/>
  <c r="BD36" i="3"/>
  <c r="BK35" i="3"/>
  <c r="BD35" i="3"/>
  <c r="BK34" i="3"/>
  <c r="BD34" i="3"/>
  <c r="BK33" i="3"/>
  <c r="BD33" i="3"/>
  <c r="BK32" i="3"/>
  <c r="BD32" i="3"/>
  <c r="BK31" i="3"/>
  <c r="BD31" i="3"/>
  <c r="BK30" i="3"/>
  <c r="BD30" i="3"/>
  <c r="BK29" i="3"/>
  <c r="BD29" i="3"/>
  <c r="BK28" i="3"/>
  <c r="BD28" i="3"/>
  <c r="BK27" i="3"/>
  <c r="BD27" i="3"/>
  <c r="BK26" i="3"/>
  <c r="BD26" i="3"/>
  <c r="BK25" i="3"/>
  <c r="BD25" i="3"/>
  <c r="BK24" i="3"/>
  <c r="BD24" i="3"/>
  <c r="BK23" i="3"/>
  <c r="BD23" i="3"/>
  <c r="AV115" i="3"/>
  <c r="AV114" i="3"/>
  <c r="AV113" i="3"/>
  <c r="AV112" i="3"/>
  <c r="AV111" i="3"/>
  <c r="AV110" i="3"/>
  <c r="AV109" i="3"/>
  <c r="AV108" i="3"/>
  <c r="AV107" i="3"/>
  <c r="AV106" i="3"/>
  <c r="AV105" i="3"/>
  <c r="AV104" i="3"/>
  <c r="AV103" i="3"/>
  <c r="AV102" i="3"/>
  <c r="AV101" i="3"/>
  <c r="AV100" i="3"/>
  <c r="AV99" i="3"/>
  <c r="AV98" i="3"/>
  <c r="AV97" i="3"/>
  <c r="AV96" i="3"/>
  <c r="AV95" i="3"/>
  <c r="AV94" i="3"/>
  <c r="AV93" i="3"/>
  <c r="AV92" i="3"/>
  <c r="AV91" i="3"/>
  <c r="AV90" i="3"/>
  <c r="AV89" i="3"/>
  <c r="AV88" i="3"/>
  <c r="AV87" i="3"/>
  <c r="AV86" i="3"/>
  <c r="AV85" i="3"/>
  <c r="AV84" i="3"/>
  <c r="AV83" i="3"/>
  <c r="AV82" i="3"/>
  <c r="AV81" i="3"/>
  <c r="AV80" i="3"/>
  <c r="AV79" i="3"/>
  <c r="AV78" i="3"/>
  <c r="AV77" i="3"/>
  <c r="AV76" i="3"/>
  <c r="AV75" i="3"/>
  <c r="AV74" i="3"/>
  <c r="AV73" i="3"/>
  <c r="AV72" i="3"/>
  <c r="AV71" i="3"/>
  <c r="AV70" i="3"/>
  <c r="AV69" i="3"/>
  <c r="AV68" i="3"/>
  <c r="AV67" i="3"/>
  <c r="AV66" i="3"/>
  <c r="AV65" i="3"/>
  <c r="AV64" i="3"/>
  <c r="AV63" i="3"/>
  <c r="AV62" i="3"/>
  <c r="AV61" i="3"/>
  <c r="AV60" i="3"/>
  <c r="AV59" i="3"/>
  <c r="AV58" i="3"/>
  <c r="AV57" i="3"/>
  <c r="AV56" i="3"/>
  <c r="AV55" i="3"/>
  <c r="AV54" i="3"/>
  <c r="AV53" i="3"/>
  <c r="AV52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N96" i="3"/>
  <c r="AN95" i="3"/>
  <c r="AN94" i="3"/>
  <c r="AN93" i="3"/>
  <c r="AN92" i="3"/>
  <c r="AN91" i="3"/>
  <c r="AN90" i="3"/>
  <c r="AN89" i="3"/>
  <c r="AN88" i="3"/>
  <c r="AN87" i="3"/>
  <c r="AN86" i="3"/>
  <c r="AN85" i="3"/>
  <c r="AN84" i="3"/>
  <c r="AN83" i="3"/>
  <c r="AN82" i="3"/>
  <c r="AN81" i="3"/>
  <c r="AN80" i="3"/>
  <c r="AN79" i="3"/>
  <c r="AN78" i="3"/>
  <c r="AN77" i="3"/>
  <c r="AN76" i="3"/>
  <c r="AN75" i="3"/>
  <c r="AN74" i="3"/>
  <c r="AN73" i="3"/>
  <c r="AN72" i="3"/>
  <c r="AN71" i="3"/>
  <c r="AN70" i="3"/>
  <c r="AN69" i="3"/>
  <c r="AN68" i="3"/>
  <c r="AN67" i="3"/>
  <c r="AN66" i="3"/>
  <c r="AN65" i="3"/>
  <c r="AN64" i="3"/>
  <c r="AN63" i="3"/>
  <c r="AN62" i="3"/>
  <c r="AN61" i="3"/>
  <c r="AN60" i="3"/>
  <c r="AN59" i="3"/>
  <c r="AN58" i="3"/>
  <c r="AN57" i="3"/>
  <c r="AN56" i="3"/>
  <c r="AN55" i="3"/>
  <c r="AN54" i="3"/>
  <c r="AN53" i="3"/>
  <c r="AN52" i="3"/>
  <c r="AN51" i="3"/>
  <c r="AN50" i="3"/>
  <c r="AN49" i="3"/>
  <c r="AN48" i="3"/>
  <c r="AN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E13" i="3"/>
  <c r="D13" i="3"/>
  <c r="C13" i="3"/>
  <c r="B13" i="3"/>
  <c r="E12" i="3"/>
  <c r="D12" i="3"/>
  <c r="C12" i="3"/>
  <c r="B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D29" i="2"/>
  <c r="E29" i="2"/>
  <c r="E28" i="2"/>
  <c r="E27" i="2"/>
  <c r="E26" i="2"/>
  <c r="E25" i="2"/>
  <c r="E24" i="2"/>
  <c r="E23" i="2"/>
  <c r="E22" i="2"/>
  <c r="D28" i="2"/>
  <c r="D27" i="2"/>
  <c r="D26" i="2"/>
  <c r="D25" i="2"/>
  <c r="D24" i="2"/>
  <c r="D23" i="2"/>
  <c r="D22" i="2"/>
  <c r="C29" i="2"/>
  <c r="C28" i="2"/>
  <c r="C27" i="2"/>
  <c r="C26" i="2"/>
  <c r="C25" i="2"/>
  <c r="C24" i="2"/>
  <c r="C23" i="2"/>
  <c r="C22" i="2"/>
  <c r="B22" i="2"/>
  <c r="P18" i="2"/>
  <c r="F18" i="2"/>
  <c r="P17" i="2"/>
  <c r="F17" i="2"/>
  <c r="B29" i="2" s="1"/>
  <c r="P16" i="2"/>
  <c r="F16" i="2"/>
  <c r="P15" i="2"/>
  <c r="F15" i="2"/>
  <c r="B28" i="2" s="1"/>
  <c r="P14" i="2"/>
  <c r="F14" i="2"/>
  <c r="P13" i="2"/>
  <c r="F13" i="2"/>
  <c r="B27" i="2" s="1"/>
  <c r="P12" i="2"/>
  <c r="F12" i="2"/>
  <c r="P11" i="2"/>
  <c r="F11" i="2"/>
  <c r="B26" i="2" s="1"/>
  <c r="P10" i="2"/>
  <c r="F10" i="2"/>
  <c r="P9" i="2"/>
  <c r="F9" i="2"/>
  <c r="B25" i="2" s="1"/>
  <c r="P8" i="2"/>
  <c r="F8" i="2"/>
  <c r="P7" i="2"/>
  <c r="F7" i="2"/>
  <c r="B24" i="2" s="1"/>
  <c r="P6" i="2"/>
  <c r="F6" i="2"/>
  <c r="P5" i="2"/>
  <c r="F5" i="2"/>
  <c r="B23" i="2" s="1"/>
  <c r="P4" i="2"/>
  <c r="F4" i="2"/>
  <c r="P3" i="2"/>
  <c r="F3" i="2"/>
  <c r="E14" i="1"/>
  <c r="E13" i="1"/>
  <c r="E12" i="1"/>
  <c r="E11" i="1"/>
  <c r="E10" i="1"/>
  <c r="E9" i="1"/>
  <c r="E8" i="1"/>
  <c r="E7" i="1"/>
  <c r="E6" i="1"/>
  <c r="E5" i="1"/>
  <c r="E4" i="1"/>
  <c r="L5" i="1"/>
  <c r="L16" i="1" s="1"/>
  <c r="L6" i="1"/>
  <c r="L7" i="1"/>
  <c r="L8" i="1"/>
  <c r="L9" i="1"/>
  <c r="L10" i="1"/>
  <c r="L11" i="1"/>
  <c r="L12" i="1"/>
  <c r="L13" i="1"/>
  <c r="L14" i="1"/>
  <c r="L4" i="1"/>
  <c r="K17" i="1"/>
  <c r="J17" i="1"/>
  <c r="K16" i="1"/>
  <c r="J16" i="1"/>
  <c r="E17" i="1"/>
  <c r="E16" i="1"/>
  <c r="D17" i="1"/>
  <c r="C17" i="1"/>
  <c r="D16" i="1"/>
  <c r="C16" i="1"/>
  <c r="F13" i="3" l="1"/>
  <c r="F12" i="3"/>
  <c r="G13" i="3"/>
  <c r="G12" i="3"/>
  <c r="E30" i="2"/>
  <c r="D30" i="2"/>
  <c r="F26" i="2"/>
  <c r="G28" i="2"/>
  <c r="G25" i="2"/>
  <c r="C30" i="2"/>
  <c r="B30" i="2"/>
  <c r="G23" i="2"/>
  <c r="G27" i="2"/>
  <c r="F27" i="2"/>
  <c r="F29" i="2"/>
  <c r="F28" i="2"/>
  <c r="G29" i="2"/>
  <c r="F24" i="2"/>
  <c r="F23" i="2"/>
  <c r="F25" i="2"/>
  <c r="F22" i="2"/>
  <c r="G22" i="2"/>
  <c r="G24" i="2"/>
  <c r="G26" i="2"/>
  <c r="B31" i="2"/>
  <c r="C31" i="2"/>
  <c r="D31" i="2"/>
  <c r="E31" i="2"/>
  <c r="L17" i="1"/>
  <c r="G31" i="2" l="1"/>
  <c r="G30" i="2"/>
  <c r="F31" i="2"/>
  <c r="F30" i="2"/>
</calcChain>
</file>

<file path=xl/sharedStrings.xml><?xml version="1.0" encoding="utf-8"?>
<sst xmlns="http://schemas.openxmlformats.org/spreadsheetml/2006/main" count="377" uniqueCount="114">
  <si>
    <r>
      <rPr>
        <b/>
        <u/>
        <sz val="12"/>
        <color theme="1"/>
        <rFont val="Calibri"/>
        <family val="2"/>
      </rPr>
      <t>PTX:PD</t>
    </r>
    <r>
      <rPr>
        <b/>
        <u/>
        <vertAlign val="subscript"/>
        <sz val="12"/>
        <color theme="1"/>
        <rFont val="Calibri"/>
        <family val="2"/>
      </rPr>
      <t>hype</t>
    </r>
  </si>
  <si>
    <t>Experiment</t>
  </si>
  <si>
    <t>Time in file</t>
  </si>
  <si>
    <t>Initial Vm</t>
  </si>
  <si>
    <t>Trough Vm</t>
  </si>
  <si>
    <t>Method</t>
  </si>
  <si>
    <t>RRS_092520-03</t>
  </si>
  <si>
    <t>TECC</t>
  </si>
  <si>
    <t>RRS_103020-04</t>
  </si>
  <si>
    <t>RRS_042221-04</t>
  </si>
  <si>
    <t>DMB_RRS_081321-05</t>
  </si>
  <si>
    <t>DMB_RRS_srf091321_07</t>
  </si>
  <si>
    <t>RRS_081420-02</t>
  </si>
  <si>
    <t>DCC</t>
  </si>
  <si>
    <t>RRS_011921-03</t>
  </si>
  <si>
    <t>RRS_012121-01</t>
  </si>
  <si>
    <t>RRS_012621-01</t>
  </si>
  <si>
    <t>RRS_012821-01</t>
  </si>
  <si>
    <t>RRS_061721-03</t>
  </si>
  <si>
    <t>Average</t>
  </si>
  <si>
    <t>SEM</t>
  </si>
  <si>
    <t>Ri PTX</t>
  </si>
  <si>
    <r>
      <rPr>
        <b/>
        <u/>
        <sz val="12"/>
        <color theme="1"/>
        <rFont val="Calibri"/>
        <family val="2"/>
      </rPr>
      <t>PTX:PD</t>
    </r>
    <r>
      <rPr>
        <b/>
        <u/>
        <vertAlign val="subscript"/>
        <sz val="12"/>
        <color theme="1"/>
        <rFont val="Calibri"/>
        <family val="2"/>
      </rPr>
      <t xml:space="preserve">hype </t>
    </r>
    <r>
      <rPr>
        <b/>
        <u/>
        <sz val="12"/>
        <color theme="1"/>
        <rFont val="Calibri"/>
        <family val="2"/>
      </rPr>
      <t>SIFamide</t>
    </r>
  </si>
  <si>
    <t>RRS_081420-03</t>
  </si>
  <si>
    <t>Ri SIF</t>
  </si>
  <si>
    <t>All -1nA DC current injection measurments from initial to trough Vm</t>
  </si>
  <si>
    <t>Averages</t>
  </si>
  <si>
    <r>
      <rPr>
        <b/>
        <u/>
        <sz val="12"/>
        <color theme="1"/>
        <rFont val="Calibri"/>
        <family val="2"/>
      </rPr>
      <t>PTX:PD</t>
    </r>
    <r>
      <rPr>
        <b/>
        <u/>
        <vertAlign val="subscript"/>
        <sz val="12"/>
        <color theme="1"/>
        <rFont val="Calibri"/>
        <family val="2"/>
      </rPr>
      <t>hype</t>
    </r>
    <r>
      <rPr>
        <b/>
        <u/>
        <sz val="12"/>
        <color theme="1"/>
        <rFont val="Calibri"/>
        <family val="2"/>
      </rPr>
      <t xml:space="preserve"> SIFamide</t>
    </r>
  </si>
  <si>
    <t>Δ Vm (sag)</t>
  </si>
  <si>
    <t>Area Curve</t>
  </si>
  <si>
    <t>% Change sag</t>
  </si>
  <si>
    <t>% Change Curve Area</t>
  </si>
  <si>
    <t>RRS_091120-02</t>
  </si>
  <si>
    <t>RRS_092520-01</t>
  </si>
  <si>
    <t>RRS_112020-02</t>
  </si>
  <si>
    <t>RRS_122220-03</t>
  </si>
  <si>
    <t>Trough Vm End</t>
  </si>
  <si>
    <t>Area under Curve</t>
  </si>
  <si>
    <t>092520-01</t>
  </si>
  <si>
    <t>112020-02</t>
  </si>
  <si>
    <t>112020-03</t>
  </si>
  <si>
    <t>122220-03</t>
  </si>
  <si>
    <t>011921-03</t>
  </si>
  <si>
    <t>012121-01</t>
  </si>
  <si>
    <t>012621-01</t>
  </si>
  <si>
    <t>012821-01</t>
  </si>
  <si>
    <t>061721-03</t>
  </si>
  <si>
    <t>Filename:  E:\RRS_012821\RRS_012821-01.smrx   Spikechannel:  LPG</t>
  </si>
  <si>
    <t xml:space="preserve">Start of Analysis(sec):  3002.5     End of Analysis(sec):  3007.73 </t>
  </si>
  <si>
    <t xml:space="preserve">Start of Analysis(sec):  3754.59     End of Analysis(sec):  3759.6 </t>
  </si>
  <si>
    <t xml:space="preserve">These are the instantaneous firing frequencies (Hz):  </t>
  </si>
  <si>
    <t>Time</t>
  </si>
  <si>
    <t>ISI</t>
  </si>
  <si>
    <t>File Time</t>
  </si>
  <si>
    <t>SIFamide</t>
  </si>
  <si>
    <t>Vm</t>
  </si>
  <si>
    <t>ISI Slope</t>
  </si>
  <si>
    <t>Vm difference</t>
  </si>
  <si>
    <t>% Change ISI slope</t>
  </si>
  <si>
    <t>RRS_031621-03</t>
  </si>
  <si>
    <t>Saline</t>
  </si>
  <si>
    <t>Filename:  E:\RRS_081420\RRS_081420-03.smrx   Spikechannel:  Memory</t>
  </si>
  <si>
    <t xml:space="preserve">Start of Analysis(sec):  426.395     End of Analysis(sec):  431.432 </t>
  </si>
  <si>
    <t>Filename:  E:\RRS_081420\RRS_081420-02.smrx   Spikechannel:  Memory</t>
  </si>
  <si>
    <t xml:space="preserve">Start of Analysis(sec):  552.823     End of Analysis(sec):  564.141 </t>
  </si>
  <si>
    <t xml:space="preserve"> </t>
  </si>
  <si>
    <t>PTX</t>
  </si>
  <si>
    <t>Filename:  E:\RRS_092520\RRS_092520-01.smrx   Spikechannel:  Memory</t>
  </si>
  <si>
    <t xml:space="preserve">Start of Analysis(sec):  2049.24     End of Analysis(sec):  2054.26 </t>
  </si>
  <si>
    <t xml:space="preserve">Start of Analysis(sec):  3323.15     End of Analysis(sec):  3330.63 </t>
  </si>
  <si>
    <t>Filename:  G:\Shared drives\Blitz Lab\RyanSnyderExperiments\Experiments\2020\RRS_122220\RRS_122220-03.smrx   Spikechannel:  LPG</t>
  </si>
  <si>
    <t xml:space="preserve">Start of Analysis(sec):  358.859     End of Analysis(sec):  365.33 </t>
  </si>
  <si>
    <t xml:space="preserve">Start of Analysis(sec):  1248.11     End of Analysis(sec):  1253.36 </t>
  </si>
  <si>
    <t>Filename:  G:\Shared drives\Blitz Lab\RyanSnyderExperiments\Experiments\2021\RRS_011921\RRS_011921-03.smrx   Spikechannel:  LPG</t>
  </si>
  <si>
    <t xml:space="preserve">Start of Analysis(sec):  612.429     End of Analysis(sec):  617.382 </t>
  </si>
  <si>
    <t xml:space="preserve">Start of Analysis(sec):  1743.13     End of Analysis(sec):  1748.68 </t>
  </si>
  <si>
    <t>Filename:  G:\Shared drives\Blitz Lab\RyanSnyderExperiments\Experiments\2021\RRS_012121\RRS_012121-01.smrx   Spikechannel:  Memory</t>
  </si>
  <si>
    <t xml:space="preserve">Start of Analysis(sec):  3149.32     End of Analysis(sec):  3154.43 </t>
  </si>
  <si>
    <t>Filename:  G:\Shared drives\Blitz Lab\RyanSnyderExperiments\Experiments\2021\RRS_012121\RRS_012121-01.smrx   Spikechannel:  LPG</t>
  </si>
  <si>
    <t xml:space="preserve">Start of Analysis(sec):  4263.92     End of Analysis(sec):  4268.95 </t>
  </si>
  <si>
    <t>Filename:  E:\RRS_012621\RRS_012621-01.smrx   Spikechannel:  LPG</t>
  </si>
  <si>
    <t xml:space="preserve">Start of Analysis(sec):  2970.7     End of Analysis(sec):  2975.68 </t>
  </si>
  <si>
    <t xml:space="preserve">Start of Analysis(sec):  4393.44     End of Analysis(sec):  4398.42 </t>
  </si>
  <si>
    <t>PTX SIFamide</t>
  </si>
  <si>
    <t>Filename:  E:\RRS_031621\RRS_031621-03.smrx   Spikechannel:  LPG</t>
  </si>
  <si>
    <t xml:space="preserve">Start of Analysis(sec):  1172.89     End of Analysis(sec):  1177.94 </t>
  </si>
  <si>
    <t xml:space="preserve">Start of Analysis(sec):  2194.86     End of Analysis(sec):  2199.87 </t>
  </si>
  <si>
    <t>Filename:  E:\RRS_061721\RRS_061721-03.smrx   Spikechannel:  LPG</t>
  </si>
  <si>
    <t xml:space="preserve">Start of Analysis(sec):  500.952     End of Analysis(sec):  505.975 </t>
  </si>
  <si>
    <t xml:space="preserve">Start of Analysis(sec):  1460.44     End of Analysis(sec):  1465.45 </t>
  </si>
  <si>
    <t>Current (nA)</t>
  </si>
  <si>
    <t>Expt</t>
  </si>
  <si>
    <t>RRS_040821-03</t>
  </si>
  <si>
    <t>Trough Vm's</t>
  </si>
  <si>
    <t>PTX SIF (Vm)</t>
  </si>
  <si>
    <t>Low-Calcium SIF (Vm)</t>
  </si>
  <si>
    <t>Onset (mV)</t>
  </si>
  <si>
    <t>Steady State (mV)</t>
  </si>
  <si>
    <t>Change</t>
  </si>
  <si>
    <t>LPG</t>
  </si>
  <si>
    <t>RRS_042221-01,03,05</t>
  </si>
  <si>
    <t>RRS_051121-01,02,04</t>
  </si>
  <si>
    <t>RRS_051321-01,02,05</t>
  </si>
  <si>
    <t>RRS_052721-02</t>
  </si>
  <si>
    <t>RRS_060921-01,03,04,05</t>
  </si>
  <si>
    <t>RRS_061421-01,02,03</t>
  </si>
  <si>
    <t>PDon</t>
  </si>
  <si>
    <t>PDhype</t>
  </si>
  <si>
    <t>Δ Vm Onset SIF v LC SIF</t>
  </si>
  <si>
    <t>Δ Vm SIF</t>
  </si>
  <si>
    <t>Δ Vm LC SIF</t>
  </si>
  <si>
    <t>RRS_100920-01,02,03</t>
  </si>
  <si>
    <t>RRS_031621-03,05,06</t>
  </si>
  <si>
    <t>RRS_040821-03,04,05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</si>
</sst>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b/>
      <u/>
      <vertAlign val="subscript"/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i/>
      <sz val="12"/>
      <color theme="1"/>
      <name val="Calibri"/>
      <family val="2"/>
    </font>
    <font>
      <i/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</font>
    <font>
      <b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/>
    <xf numFmtId="0" fontId="5" fillId="0" borderId="0" xfId="0" applyFont="1"/>
    <xf numFmtId="0" fontId="1" fillId="0" borderId="0" xfId="0" applyFont="1" applyBorder="1"/>
    <xf numFmtId="0" fontId="6" fillId="0" borderId="0" xfId="0" applyFont="1" applyAlignment="1"/>
    <xf numFmtId="0" fontId="6" fillId="0" borderId="0" xfId="0" applyFo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2" fillId="0" borderId="0" xfId="0" applyFont="1"/>
    <xf numFmtId="0" fontId="10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Fill="1" applyAlignment="1"/>
    <xf numFmtId="0" fontId="9" fillId="0" borderId="0" xfId="0" applyFont="1" applyFill="1" applyAlignment="1"/>
    <xf numFmtId="0" fontId="11" fillId="0" borderId="0" xfId="0" applyFont="1"/>
    <xf numFmtId="0" fontId="12" fillId="0" borderId="0" xfId="0" applyFont="1" applyAlignment="1"/>
    <xf numFmtId="0" fontId="13" fillId="0" borderId="0" xfId="0" applyFont="1"/>
    <xf numFmtId="0" fontId="14" fillId="0" borderId="0" xfId="0" applyFont="1" applyFill="1" applyAlignment="1"/>
    <xf numFmtId="0" fontId="6" fillId="0" borderId="0" xfId="0" applyFont="1" applyFill="1"/>
    <xf numFmtId="0" fontId="15" fillId="0" borderId="1" xfId="0" applyFont="1" applyBorder="1"/>
    <xf numFmtId="0" fontId="5" fillId="0" borderId="1" xfId="0" applyFont="1" applyBorder="1"/>
    <xf numFmtId="0" fontId="15" fillId="0" borderId="0" xfId="0" applyFont="1"/>
    <xf numFmtId="0" fontId="16" fillId="0" borderId="0" xfId="0" applyFont="1"/>
    <xf numFmtId="0" fontId="5" fillId="0" borderId="0" xfId="0" applyFont="1" applyAlignment="1"/>
    <xf numFmtId="0" fontId="17" fillId="0" borderId="1" xfId="0" applyFont="1" applyBorder="1"/>
    <xf numFmtId="0" fontId="17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/>
    <xf numFmtId="0" fontId="0" fillId="0" borderId="0" xfId="0" applyFont="1" applyFill="1" applyAlignme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0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21" fillId="2" borderId="0" xfId="0" applyFont="1" applyFill="1"/>
    <xf numFmtId="0" fontId="1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ISIs across 1nA 5s pulse in PTX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7.891170466436793E-6"/>
                  <c:y val="0.22382374500484736"/>
                </c:manualLayout>
              </c:layout>
              <c:numFmt formatCode="General" sourceLinked="0"/>
            </c:trendlineLbl>
          </c:trendline>
          <c:xVal>
            <c:numRef>
              <c:f>'[1]081420'!$L$34:$L$104</c:f>
              <c:numCache>
                <c:formatCode>General</c:formatCode>
                <c:ptCount val="71"/>
                <c:pt idx="0">
                  <c:v>0</c:v>
                </c:pt>
                <c:pt idx="1">
                  <c:v>4.2000000000030013E-2</c:v>
                </c:pt>
                <c:pt idx="2">
                  <c:v>8.6000000000012733E-2</c:v>
                </c:pt>
                <c:pt idx="3">
                  <c:v>0.1330000000000382</c:v>
                </c:pt>
                <c:pt idx="4">
                  <c:v>0.18000000000006366</c:v>
                </c:pt>
                <c:pt idx="5">
                  <c:v>0.22400000000004638</c:v>
                </c:pt>
                <c:pt idx="6">
                  <c:v>0.2720000000000482</c:v>
                </c:pt>
                <c:pt idx="7">
                  <c:v>0.31800000000009732</c:v>
                </c:pt>
                <c:pt idx="8">
                  <c:v>0.37000000000000455</c:v>
                </c:pt>
                <c:pt idx="9">
                  <c:v>0.42000000000007276</c:v>
                </c:pt>
                <c:pt idx="10">
                  <c:v>0.47100000000000364</c:v>
                </c:pt>
                <c:pt idx="11">
                  <c:v>0.52400000000000091</c:v>
                </c:pt>
                <c:pt idx="12">
                  <c:v>0.57400000000006912</c:v>
                </c:pt>
                <c:pt idx="13">
                  <c:v>0.62999999999999545</c:v>
                </c:pt>
                <c:pt idx="14">
                  <c:v>0.68200000000001637</c:v>
                </c:pt>
                <c:pt idx="15">
                  <c:v>0.74200000000007549</c:v>
                </c:pt>
                <c:pt idx="16">
                  <c:v>0.80000000000006821</c:v>
                </c:pt>
                <c:pt idx="17">
                  <c:v>0.86000000000001364</c:v>
                </c:pt>
                <c:pt idx="18">
                  <c:v>0.91800000000000637</c:v>
                </c:pt>
                <c:pt idx="19">
                  <c:v>0.97599999999999909</c:v>
                </c:pt>
                <c:pt idx="20">
                  <c:v>1.0380000000000109</c:v>
                </c:pt>
                <c:pt idx="21">
                  <c:v>1.0950000000000273</c:v>
                </c:pt>
                <c:pt idx="22">
                  <c:v>1.1539999999999964</c:v>
                </c:pt>
                <c:pt idx="23">
                  <c:v>1.2140000000000555</c:v>
                </c:pt>
                <c:pt idx="24">
                  <c:v>1.2770000000000437</c:v>
                </c:pt>
                <c:pt idx="25">
                  <c:v>1.3360000000000127</c:v>
                </c:pt>
                <c:pt idx="26">
                  <c:v>1.4000000000000909</c:v>
                </c:pt>
                <c:pt idx="27">
                  <c:v>1.4610000000000127</c:v>
                </c:pt>
                <c:pt idx="28">
                  <c:v>1.5289999999999964</c:v>
                </c:pt>
                <c:pt idx="29">
                  <c:v>1.5910000000000082</c:v>
                </c:pt>
                <c:pt idx="30">
                  <c:v>1.6600000000000819</c:v>
                </c:pt>
                <c:pt idx="31">
                  <c:v>1.7290000000000418</c:v>
                </c:pt>
                <c:pt idx="32">
                  <c:v>1.7950000000000728</c:v>
                </c:pt>
                <c:pt idx="33">
                  <c:v>1.8720000000000709</c:v>
                </c:pt>
                <c:pt idx="34">
                  <c:v>1.9390000000000782</c:v>
                </c:pt>
                <c:pt idx="35">
                  <c:v>2.0170000000000528</c:v>
                </c:pt>
                <c:pt idx="36">
                  <c:v>2.0890000000000555</c:v>
                </c:pt>
                <c:pt idx="37">
                  <c:v>2.1600000000000819</c:v>
                </c:pt>
                <c:pt idx="38">
                  <c:v>2.2340000000000373</c:v>
                </c:pt>
                <c:pt idx="39">
                  <c:v>2.3000000000000682</c:v>
                </c:pt>
                <c:pt idx="40">
                  <c:v>2.3799999999999955</c:v>
                </c:pt>
                <c:pt idx="41">
                  <c:v>2.4560000000000173</c:v>
                </c:pt>
                <c:pt idx="42">
                  <c:v>2.5300000000000864</c:v>
                </c:pt>
                <c:pt idx="43">
                  <c:v>2.6070000000000846</c:v>
                </c:pt>
                <c:pt idx="44">
                  <c:v>2.6750000000000682</c:v>
                </c:pt>
                <c:pt idx="45">
                  <c:v>2.7490000000000236</c:v>
                </c:pt>
                <c:pt idx="46">
                  <c:v>2.8170000000000073</c:v>
                </c:pt>
                <c:pt idx="47">
                  <c:v>2.8970000000000482</c:v>
                </c:pt>
                <c:pt idx="48">
                  <c:v>2.9690000000000509</c:v>
                </c:pt>
                <c:pt idx="49">
                  <c:v>3.0550000000000637</c:v>
                </c:pt>
                <c:pt idx="50">
                  <c:v>3.1299999999999955</c:v>
                </c:pt>
                <c:pt idx="51">
                  <c:v>3.2119999999999891</c:v>
                </c:pt>
                <c:pt idx="52">
                  <c:v>3.2889999999999873</c:v>
                </c:pt>
                <c:pt idx="53">
                  <c:v>3.3659999999999854</c:v>
                </c:pt>
                <c:pt idx="54">
                  <c:v>3.4480000000000928</c:v>
                </c:pt>
                <c:pt idx="55">
                  <c:v>3.5210000000000719</c:v>
                </c:pt>
                <c:pt idx="56">
                  <c:v>3.6070000000000846</c:v>
                </c:pt>
                <c:pt idx="57">
                  <c:v>3.6870000000000118</c:v>
                </c:pt>
                <c:pt idx="58">
                  <c:v>3.7770000000000437</c:v>
                </c:pt>
                <c:pt idx="59">
                  <c:v>3.86099999999999</c:v>
                </c:pt>
                <c:pt idx="60">
                  <c:v>3.9360000000000355</c:v>
                </c:pt>
                <c:pt idx="61">
                  <c:v>4.0230000000000246</c:v>
                </c:pt>
                <c:pt idx="62">
                  <c:v>4.1040000000000418</c:v>
                </c:pt>
                <c:pt idx="63">
                  <c:v>4.1970000000000027</c:v>
                </c:pt>
                <c:pt idx="64">
                  <c:v>4.2850000000000819</c:v>
                </c:pt>
                <c:pt idx="65">
                  <c:v>4.3590000000000373</c:v>
                </c:pt>
                <c:pt idx="66">
                  <c:v>4.4510000000000218</c:v>
                </c:pt>
                <c:pt idx="67">
                  <c:v>4.5289999999999964</c:v>
                </c:pt>
                <c:pt idx="68">
                  <c:v>4.625</c:v>
                </c:pt>
                <c:pt idx="69">
                  <c:v>4.7119999999999891</c:v>
                </c:pt>
                <c:pt idx="70">
                  <c:v>4.8079999999999927</c:v>
                </c:pt>
              </c:numCache>
            </c:numRef>
          </c:xVal>
          <c:yVal>
            <c:numRef>
              <c:f>'[1]081420'!$M$34:$M$104</c:f>
              <c:numCache>
                <c:formatCode>General</c:formatCode>
                <c:ptCount val="71"/>
                <c:pt idx="0">
                  <c:v>4.2118999999999997E-2</c:v>
                </c:pt>
                <c:pt idx="1">
                  <c:v>4.3896999999999999E-2</c:v>
                </c:pt>
                <c:pt idx="2">
                  <c:v>4.7018999999999998E-2</c:v>
                </c:pt>
                <c:pt idx="3">
                  <c:v>4.7222E-2</c:v>
                </c:pt>
                <c:pt idx="4">
                  <c:v>4.3638000000000003E-2</c:v>
                </c:pt>
                <c:pt idx="5">
                  <c:v>4.7781999999999998E-2</c:v>
                </c:pt>
                <c:pt idx="6">
                  <c:v>4.6011000000000003E-2</c:v>
                </c:pt>
                <c:pt idx="7">
                  <c:v>5.2290000000000003E-2</c:v>
                </c:pt>
                <c:pt idx="8">
                  <c:v>5.0105999999999998E-2</c:v>
                </c:pt>
                <c:pt idx="9">
                  <c:v>5.1022999999999999E-2</c:v>
                </c:pt>
                <c:pt idx="10">
                  <c:v>5.2724E-2</c:v>
                </c:pt>
                <c:pt idx="11">
                  <c:v>5.0666000000000003E-2</c:v>
                </c:pt>
                <c:pt idx="12">
                  <c:v>5.5747999999999999E-2</c:v>
                </c:pt>
                <c:pt idx="13">
                  <c:v>5.1275000000000001E-2</c:v>
                </c:pt>
                <c:pt idx="14">
                  <c:v>6.0739000000000001E-2</c:v>
                </c:pt>
                <c:pt idx="15">
                  <c:v>5.7764000000000003E-2</c:v>
                </c:pt>
                <c:pt idx="16">
                  <c:v>5.9653999999999999E-2</c:v>
                </c:pt>
                <c:pt idx="17">
                  <c:v>5.8141999999999999E-2</c:v>
                </c:pt>
                <c:pt idx="18">
                  <c:v>5.8064999999999999E-2</c:v>
                </c:pt>
                <c:pt idx="19">
                  <c:v>6.2615000000000004E-2</c:v>
                </c:pt>
                <c:pt idx="20">
                  <c:v>5.6077000000000002E-2</c:v>
                </c:pt>
                <c:pt idx="21">
                  <c:v>5.9513999999999997E-2</c:v>
                </c:pt>
                <c:pt idx="22">
                  <c:v>5.9611999999999998E-2</c:v>
                </c:pt>
                <c:pt idx="23">
                  <c:v>6.3714000000000007E-2</c:v>
                </c:pt>
                <c:pt idx="24">
                  <c:v>5.8219E-2</c:v>
                </c:pt>
                <c:pt idx="25">
                  <c:v>6.4652000000000001E-2</c:v>
                </c:pt>
                <c:pt idx="26">
                  <c:v>6.0332999999999998E-2</c:v>
                </c:pt>
                <c:pt idx="27">
                  <c:v>6.8158999999999997E-2</c:v>
                </c:pt>
                <c:pt idx="28">
                  <c:v>6.1970999999999998E-2</c:v>
                </c:pt>
                <c:pt idx="29">
                  <c:v>6.9524000000000002E-2</c:v>
                </c:pt>
                <c:pt idx="30">
                  <c:v>6.9181000000000006E-2</c:v>
                </c:pt>
                <c:pt idx="31">
                  <c:v>6.5975000000000006E-2</c:v>
                </c:pt>
                <c:pt idx="32">
                  <c:v>7.6573000000000002E-2</c:v>
                </c:pt>
                <c:pt idx="33">
                  <c:v>6.7137000000000002E-2</c:v>
                </c:pt>
                <c:pt idx="34">
                  <c:v>7.8077999999999995E-2</c:v>
                </c:pt>
                <c:pt idx="35">
                  <c:v>7.1484000000000006E-2</c:v>
                </c:pt>
                <c:pt idx="36">
                  <c:v>7.1476999999999999E-2</c:v>
                </c:pt>
                <c:pt idx="37">
                  <c:v>7.3345999999999995E-2</c:v>
                </c:pt>
                <c:pt idx="38">
                  <c:v>6.6562999999999997E-2</c:v>
                </c:pt>
                <c:pt idx="39">
                  <c:v>8.0380999999999994E-2</c:v>
                </c:pt>
                <c:pt idx="40">
                  <c:v>7.5179999999999997E-2</c:v>
                </c:pt>
                <c:pt idx="41">
                  <c:v>7.3955000000000007E-2</c:v>
                </c:pt>
                <c:pt idx="42">
                  <c:v>7.7168E-2</c:v>
                </c:pt>
                <c:pt idx="43">
                  <c:v>6.7746000000000001E-2</c:v>
                </c:pt>
                <c:pt idx="44">
                  <c:v>7.4690000000000006E-2</c:v>
                </c:pt>
                <c:pt idx="45">
                  <c:v>6.7409999999999998E-2</c:v>
                </c:pt>
                <c:pt idx="46">
                  <c:v>8.0500000000000002E-2</c:v>
                </c:pt>
                <c:pt idx="47">
                  <c:v>7.2023000000000004E-2</c:v>
                </c:pt>
                <c:pt idx="48">
                  <c:v>8.5582000000000005E-2</c:v>
                </c:pt>
                <c:pt idx="49">
                  <c:v>7.5131000000000003E-2</c:v>
                </c:pt>
                <c:pt idx="50">
                  <c:v>8.1655000000000005E-2</c:v>
                </c:pt>
                <c:pt idx="51">
                  <c:v>7.7035000000000006E-2</c:v>
                </c:pt>
                <c:pt idx="52">
                  <c:v>7.7013999999999999E-2</c:v>
                </c:pt>
                <c:pt idx="53">
                  <c:v>8.2508999999999999E-2</c:v>
                </c:pt>
                <c:pt idx="54">
                  <c:v>7.3191999999999993E-2</c:v>
                </c:pt>
                <c:pt idx="55">
                  <c:v>8.5302000000000003E-2</c:v>
                </c:pt>
                <c:pt idx="56">
                  <c:v>8.0878000000000005E-2</c:v>
                </c:pt>
                <c:pt idx="57">
                  <c:v>8.9529999999999998E-2</c:v>
                </c:pt>
                <c:pt idx="58">
                  <c:v>8.3860000000000004E-2</c:v>
                </c:pt>
                <c:pt idx="59">
                  <c:v>7.4857999999999994E-2</c:v>
                </c:pt>
                <c:pt idx="60">
                  <c:v>8.7479000000000001E-2</c:v>
                </c:pt>
                <c:pt idx="61">
                  <c:v>8.0402000000000001E-2</c:v>
                </c:pt>
                <c:pt idx="62">
                  <c:v>9.2960000000000001E-2</c:v>
                </c:pt>
                <c:pt idx="63">
                  <c:v>8.8452000000000003E-2</c:v>
                </c:pt>
                <c:pt idx="64">
                  <c:v>7.4088000000000001E-2</c:v>
                </c:pt>
                <c:pt idx="65">
                  <c:v>9.2169000000000001E-2</c:v>
                </c:pt>
                <c:pt idx="66">
                  <c:v>7.7630000000000005E-2</c:v>
                </c:pt>
                <c:pt idx="67">
                  <c:v>9.5809000000000005E-2</c:v>
                </c:pt>
                <c:pt idx="68">
                  <c:v>8.7108000000000005E-2</c:v>
                </c:pt>
                <c:pt idx="69">
                  <c:v>9.6088999999999994E-2</c:v>
                </c:pt>
                <c:pt idx="70">
                  <c:v>9.4093999999999997E-2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90-486C-B491-CBB0AAAB0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07622"/>
        <c:axId val="1860780794"/>
      </c:scatterChart>
      <c:valAx>
        <c:axId val="159207622"/>
        <c:scaling>
          <c:orientation val="minMax"/>
          <c:max val="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0780794"/>
        <c:crosses val="autoZero"/>
        <c:crossBetween val="midCat"/>
      </c:valAx>
      <c:valAx>
        <c:axId val="1860780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20762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ISIs across 1.5nA 5s pulse in SIFamide</a:t>
            </a:r>
          </a:p>
        </c:rich>
      </c:tx>
      <c:layout>
        <c:manualLayout>
          <c:xMode val="edge"/>
          <c:yMode val="edge"/>
          <c:x val="0.21968724947766402"/>
          <c:y val="1.889603042012918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trendline>
            <c:spPr>
              <a:ln w="3810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6.2865181068052769E-3"/>
                  <c:y val="0.19706131328178572"/>
                </c:manualLayout>
              </c:layout>
              <c:numFmt formatCode="General" sourceLinked="0"/>
            </c:trendlineLbl>
          </c:trendline>
          <c:xVal>
            <c:numRef>
              <c:f>'[1]012121'!$AI$39:$AI$146</c:f>
              <c:numCache>
                <c:formatCode>General</c:formatCode>
                <c:ptCount val="108"/>
                <c:pt idx="0">
                  <c:v>0</c:v>
                </c:pt>
                <c:pt idx="1">
                  <c:v>3.999999999996362E-2</c:v>
                </c:pt>
                <c:pt idx="2">
                  <c:v>7.999999999992724E-2</c:v>
                </c:pt>
                <c:pt idx="3">
                  <c:v>0.11999999999989086</c:v>
                </c:pt>
                <c:pt idx="4">
                  <c:v>0.17000000000007276</c:v>
                </c:pt>
                <c:pt idx="5">
                  <c:v>0.21000000000003638</c:v>
                </c:pt>
                <c:pt idx="6">
                  <c:v>0.25</c:v>
                </c:pt>
                <c:pt idx="7">
                  <c:v>0.2999999999992724</c:v>
                </c:pt>
                <c:pt idx="8">
                  <c:v>0.34000000000014552</c:v>
                </c:pt>
                <c:pt idx="9">
                  <c:v>0.38999999999941792</c:v>
                </c:pt>
                <c:pt idx="10">
                  <c:v>0.42999999999938154</c:v>
                </c:pt>
                <c:pt idx="11">
                  <c:v>0.46999999999934516</c:v>
                </c:pt>
                <c:pt idx="12">
                  <c:v>0.51999999999952706</c:v>
                </c:pt>
                <c:pt idx="13">
                  <c:v>0.55999999999949068</c:v>
                </c:pt>
                <c:pt idx="14">
                  <c:v>0.60999999999967258</c:v>
                </c:pt>
                <c:pt idx="15">
                  <c:v>0.6499999999996362</c:v>
                </c:pt>
                <c:pt idx="16">
                  <c:v>0.68999999999959982</c:v>
                </c:pt>
                <c:pt idx="17">
                  <c:v>0.73999999999978172</c:v>
                </c:pt>
                <c:pt idx="18">
                  <c:v>0.77999999999974534</c:v>
                </c:pt>
                <c:pt idx="19">
                  <c:v>0.82999999999992724</c:v>
                </c:pt>
                <c:pt idx="20">
                  <c:v>0.86999999999989086</c:v>
                </c:pt>
                <c:pt idx="21">
                  <c:v>0.92000000000007276</c:v>
                </c:pt>
                <c:pt idx="22">
                  <c:v>0.96000000000003638</c:v>
                </c:pt>
                <c:pt idx="23">
                  <c:v>1.0099999999993088</c:v>
                </c:pt>
                <c:pt idx="24">
                  <c:v>1.0499999999992724</c:v>
                </c:pt>
                <c:pt idx="25">
                  <c:v>1.0999999999994543</c:v>
                </c:pt>
                <c:pt idx="26">
                  <c:v>1.1399999999994179</c:v>
                </c:pt>
                <c:pt idx="27">
                  <c:v>1.1899999999995998</c:v>
                </c:pt>
                <c:pt idx="28">
                  <c:v>1.2299999999995634</c:v>
                </c:pt>
                <c:pt idx="29">
                  <c:v>1.2699999999995271</c:v>
                </c:pt>
                <c:pt idx="30">
                  <c:v>1.3099999999994907</c:v>
                </c:pt>
                <c:pt idx="31">
                  <c:v>1.3599999999996726</c:v>
                </c:pt>
                <c:pt idx="32">
                  <c:v>1.3999999999996362</c:v>
                </c:pt>
                <c:pt idx="33">
                  <c:v>1.4399999999995998</c:v>
                </c:pt>
                <c:pt idx="34">
                  <c:v>1.4899999999997817</c:v>
                </c:pt>
                <c:pt idx="35">
                  <c:v>1.5299999999997453</c:v>
                </c:pt>
                <c:pt idx="36">
                  <c:v>1.569999999999709</c:v>
                </c:pt>
                <c:pt idx="37">
                  <c:v>1.6199999999998909</c:v>
                </c:pt>
                <c:pt idx="38">
                  <c:v>1.6599999999998545</c:v>
                </c:pt>
                <c:pt idx="39">
                  <c:v>1.7100000000000364</c:v>
                </c:pt>
                <c:pt idx="40">
                  <c:v>1.75</c:v>
                </c:pt>
                <c:pt idx="41">
                  <c:v>1.7899999999999636</c:v>
                </c:pt>
                <c:pt idx="42">
                  <c:v>1.8400000000001455</c:v>
                </c:pt>
                <c:pt idx="43">
                  <c:v>1.8800000000001091</c:v>
                </c:pt>
                <c:pt idx="44">
                  <c:v>1.9200000000000728</c:v>
                </c:pt>
                <c:pt idx="45">
                  <c:v>1.9699999999993452</c:v>
                </c:pt>
                <c:pt idx="46">
                  <c:v>2.0099999999993088</c:v>
                </c:pt>
                <c:pt idx="47">
                  <c:v>2.0499999999992724</c:v>
                </c:pt>
                <c:pt idx="48">
                  <c:v>2.0999999999994543</c:v>
                </c:pt>
                <c:pt idx="49">
                  <c:v>2.1499999999996362</c:v>
                </c:pt>
                <c:pt idx="50">
                  <c:v>2.1899999999995998</c:v>
                </c:pt>
                <c:pt idx="51">
                  <c:v>2.2299999999995634</c:v>
                </c:pt>
                <c:pt idx="52">
                  <c:v>2.2799999999997453</c:v>
                </c:pt>
                <c:pt idx="53">
                  <c:v>2.319999999999709</c:v>
                </c:pt>
                <c:pt idx="54">
                  <c:v>2.3699999999998909</c:v>
                </c:pt>
                <c:pt idx="55">
                  <c:v>2.4099999999998545</c:v>
                </c:pt>
                <c:pt idx="56">
                  <c:v>2.4600000000000364</c:v>
                </c:pt>
                <c:pt idx="57">
                  <c:v>2.5099999999993088</c:v>
                </c:pt>
                <c:pt idx="58">
                  <c:v>2.5499999999992724</c:v>
                </c:pt>
                <c:pt idx="59">
                  <c:v>2.5999999999994543</c:v>
                </c:pt>
                <c:pt idx="60">
                  <c:v>2.6499999999996362</c:v>
                </c:pt>
                <c:pt idx="61">
                  <c:v>2.6899999999995998</c:v>
                </c:pt>
                <c:pt idx="62">
                  <c:v>2.7299999999995634</c:v>
                </c:pt>
                <c:pt idx="63">
                  <c:v>2.7799999999997453</c:v>
                </c:pt>
                <c:pt idx="64">
                  <c:v>2.8400000000001455</c:v>
                </c:pt>
                <c:pt idx="65">
                  <c:v>2.8800000000001091</c:v>
                </c:pt>
                <c:pt idx="66">
                  <c:v>2.9299999999993815</c:v>
                </c:pt>
                <c:pt idx="67">
                  <c:v>2.9799999999995634</c:v>
                </c:pt>
                <c:pt idx="68">
                  <c:v>3.0299999999997453</c:v>
                </c:pt>
                <c:pt idx="69">
                  <c:v>3.069999999999709</c:v>
                </c:pt>
                <c:pt idx="70">
                  <c:v>3.1199999999998909</c:v>
                </c:pt>
                <c:pt idx="71">
                  <c:v>3.1700000000000728</c:v>
                </c:pt>
                <c:pt idx="72">
                  <c:v>3.2100000000000364</c:v>
                </c:pt>
                <c:pt idx="73">
                  <c:v>3.2599999999993088</c:v>
                </c:pt>
                <c:pt idx="74">
                  <c:v>3.3099999999994907</c:v>
                </c:pt>
                <c:pt idx="75">
                  <c:v>3.3499999999994543</c:v>
                </c:pt>
                <c:pt idx="76">
                  <c:v>3.3999999999996362</c:v>
                </c:pt>
                <c:pt idx="77">
                  <c:v>3.4499999999998181</c:v>
                </c:pt>
                <c:pt idx="78">
                  <c:v>3.5</c:v>
                </c:pt>
                <c:pt idx="79">
                  <c:v>3.5499999999992724</c:v>
                </c:pt>
                <c:pt idx="80">
                  <c:v>3.5999999999994543</c:v>
                </c:pt>
                <c:pt idx="81">
                  <c:v>3.6399999999994179</c:v>
                </c:pt>
                <c:pt idx="82">
                  <c:v>3.6899999999995998</c:v>
                </c:pt>
                <c:pt idx="83">
                  <c:v>3.7399999999997817</c:v>
                </c:pt>
                <c:pt idx="84">
                  <c:v>3.7899999999999636</c:v>
                </c:pt>
                <c:pt idx="85">
                  <c:v>3.8400000000001455</c:v>
                </c:pt>
                <c:pt idx="86">
                  <c:v>3.8800000000001091</c:v>
                </c:pt>
                <c:pt idx="87">
                  <c:v>3.9299999999993815</c:v>
                </c:pt>
                <c:pt idx="88">
                  <c:v>3.9799999999995634</c:v>
                </c:pt>
                <c:pt idx="89">
                  <c:v>4.0299999999997453</c:v>
                </c:pt>
                <c:pt idx="90">
                  <c:v>4.0799999999999272</c:v>
                </c:pt>
                <c:pt idx="91">
                  <c:v>4.1300000000001091</c:v>
                </c:pt>
                <c:pt idx="92">
                  <c:v>4.1799999999993815</c:v>
                </c:pt>
                <c:pt idx="93">
                  <c:v>4.2299999999995634</c:v>
                </c:pt>
                <c:pt idx="94">
                  <c:v>4.2699999999995271</c:v>
                </c:pt>
                <c:pt idx="95">
                  <c:v>4.319999999999709</c:v>
                </c:pt>
                <c:pt idx="96">
                  <c:v>4.3800000000001091</c:v>
                </c:pt>
                <c:pt idx="97">
                  <c:v>4.4299999999993815</c:v>
                </c:pt>
                <c:pt idx="98">
                  <c:v>4.4699999999993452</c:v>
                </c:pt>
                <c:pt idx="99">
                  <c:v>4.5199999999995271</c:v>
                </c:pt>
                <c:pt idx="100">
                  <c:v>4.5799999999999272</c:v>
                </c:pt>
                <c:pt idx="101">
                  <c:v>4.6199999999998909</c:v>
                </c:pt>
                <c:pt idx="102">
                  <c:v>4.6700000000000728</c:v>
                </c:pt>
                <c:pt idx="103">
                  <c:v>4.7199999999993452</c:v>
                </c:pt>
                <c:pt idx="104">
                  <c:v>4.7699999999995271</c:v>
                </c:pt>
                <c:pt idx="105">
                  <c:v>4.819999999999709</c:v>
                </c:pt>
                <c:pt idx="106">
                  <c:v>4.8699999999998909</c:v>
                </c:pt>
                <c:pt idx="107">
                  <c:v>4.9200000000000728</c:v>
                </c:pt>
              </c:numCache>
            </c:numRef>
          </c:xVal>
          <c:yVal>
            <c:numRef>
              <c:f>'[1]012121'!$AJ$39:$AJ$146</c:f>
              <c:numCache>
                <c:formatCode>General</c:formatCode>
                <c:ptCount val="108"/>
                <c:pt idx="0">
                  <c:v>3.6449000000000002E-2</c:v>
                </c:pt>
                <c:pt idx="1">
                  <c:v>4.0306000000000002E-2</c:v>
                </c:pt>
                <c:pt idx="2">
                  <c:v>4.1013000000000001E-2</c:v>
                </c:pt>
                <c:pt idx="3">
                  <c:v>4.4366000000000003E-2</c:v>
                </c:pt>
                <c:pt idx="4">
                  <c:v>4.2742000000000002E-2</c:v>
                </c:pt>
                <c:pt idx="5">
                  <c:v>4.2819000000000003E-2</c:v>
                </c:pt>
                <c:pt idx="6">
                  <c:v>4.6073999999999997E-2</c:v>
                </c:pt>
                <c:pt idx="7">
                  <c:v>4.4687999999999999E-2</c:v>
                </c:pt>
                <c:pt idx="8">
                  <c:v>4.3679999999999997E-2</c:v>
                </c:pt>
                <c:pt idx="9">
                  <c:v>4.5129000000000002E-2</c:v>
                </c:pt>
                <c:pt idx="10">
                  <c:v>4.2462E-2</c:v>
                </c:pt>
                <c:pt idx="11">
                  <c:v>4.5913000000000002E-2</c:v>
                </c:pt>
                <c:pt idx="12">
                  <c:v>4.4338000000000002E-2</c:v>
                </c:pt>
                <c:pt idx="13">
                  <c:v>4.1930000000000002E-2</c:v>
                </c:pt>
                <c:pt idx="14">
                  <c:v>4.5073000000000002E-2</c:v>
                </c:pt>
                <c:pt idx="15">
                  <c:v>4.1195000000000002E-2</c:v>
                </c:pt>
                <c:pt idx="16">
                  <c:v>4.6059999999999997E-2</c:v>
                </c:pt>
                <c:pt idx="17">
                  <c:v>4.3435000000000001E-2</c:v>
                </c:pt>
                <c:pt idx="18">
                  <c:v>4.6487000000000001E-2</c:v>
                </c:pt>
                <c:pt idx="19">
                  <c:v>4.4345000000000002E-2</c:v>
                </c:pt>
                <c:pt idx="20">
                  <c:v>4.6732000000000003E-2</c:v>
                </c:pt>
                <c:pt idx="21">
                  <c:v>4.4568999999999998E-2</c:v>
                </c:pt>
                <c:pt idx="22">
                  <c:v>4.4540999999999997E-2</c:v>
                </c:pt>
                <c:pt idx="23">
                  <c:v>4.3826999999999998E-2</c:v>
                </c:pt>
                <c:pt idx="24">
                  <c:v>4.4975000000000001E-2</c:v>
                </c:pt>
                <c:pt idx="25">
                  <c:v>4.3645000000000003E-2</c:v>
                </c:pt>
                <c:pt idx="26">
                  <c:v>4.5857000000000002E-2</c:v>
                </c:pt>
                <c:pt idx="27">
                  <c:v>4.0676999999999998E-2</c:v>
                </c:pt>
                <c:pt idx="28">
                  <c:v>4.5115000000000002E-2</c:v>
                </c:pt>
                <c:pt idx="29">
                  <c:v>4.0851999999999999E-2</c:v>
                </c:pt>
                <c:pt idx="30">
                  <c:v>4.487E-2</c:v>
                </c:pt>
                <c:pt idx="31">
                  <c:v>4.3819999999999998E-2</c:v>
                </c:pt>
                <c:pt idx="32">
                  <c:v>4.1937000000000002E-2</c:v>
                </c:pt>
                <c:pt idx="33">
                  <c:v>4.5576999999999999E-2</c:v>
                </c:pt>
                <c:pt idx="34">
                  <c:v>4.0089E-2</c:v>
                </c:pt>
                <c:pt idx="35">
                  <c:v>4.4114E-2</c:v>
                </c:pt>
                <c:pt idx="36">
                  <c:v>4.5569999999999999E-2</c:v>
                </c:pt>
                <c:pt idx="37">
                  <c:v>4.0606999999999997E-2</c:v>
                </c:pt>
                <c:pt idx="38">
                  <c:v>4.6150999999999998E-2</c:v>
                </c:pt>
                <c:pt idx="39">
                  <c:v>4.3196999999999999E-2</c:v>
                </c:pt>
                <c:pt idx="40">
                  <c:v>4.3147999999999999E-2</c:v>
                </c:pt>
                <c:pt idx="41">
                  <c:v>4.5920000000000002E-2</c:v>
                </c:pt>
                <c:pt idx="42">
                  <c:v>4.2930999999999997E-2</c:v>
                </c:pt>
                <c:pt idx="43">
                  <c:v>4.2616000000000001E-2</c:v>
                </c:pt>
                <c:pt idx="44">
                  <c:v>4.5303999999999997E-2</c:v>
                </c:pt>
                <c:pt idx="45">
                  <c:v>4.4603999999999998E-2</c:v>
                </c:pt>
                <c:pt idx="46">
                  <c:v>4.0327000000000002E-2</c:v>
                </c:pt>
                <c:pt idx="47">
                  <c:v>4.5003000000000001E-2</c:v>
                </c:pt>
                <c:pt idx="48">
                  <c:v>4.5478999999999999E-2</c:v>
                </c:pt>
                <c:pt idx="49">
                  <c:v>4.1069000000000001E-2</c:v>
                </c:pt>
                <c:pt idx="50">
                  <c:v>4.5892000000000002E-2</c:v>
                </c:pt>
                <c:pt idx="51">
                  <c:v>4.6850999999999997E-2</c:v>
                </c:pt>
                <c:pt idx="52">
                  <c:v>4.3414000000000001E-2</c:v>
                </c:pt>
                <c:pt idx="53">
                  <c:v>4.4135000000000001E-2</c:v>
                </c:pt>
                <c:pt idx="54">
                  <c:v>4.7453000000000002E-2</c:v>
                </c:pt>
                <c:pt idx="55">
                  <c:v>4.8090000000000001E-2</c:v>
                </c:pt>
                <c:pt idx="56">
                  <c:v>4.3568000000000003E-2</c:v>
                </c:pt>
                <c:pt idx="57">
                  <c:v>4.4989000000000001E-2</c:v>
                </c:pt>
                <c:pt idx="58">
                  <c:v>4.8509999999999998E-2</c:v>
                </c:pt>
                <c:pt idx="59">
                  <c:v>4.7893999999999999E-2</c:v>
                </c:pt>
                <c:pt idx="60">
                  <c:v>4.3358000000000001E-2</c:v>
                </c:pt>
                <c:pt idx="61">
                  <c:v>4.4016E-2</c:v>
                </c:pt>
                <c:pt idx="62">
                  <c:v>4.7586000000000003E-2</c:v>
                </c:pt>
                <c:pt idx="63">
                  <c:v>5.4432000000000001E-2</c:v>
                </c:pt>
                <c:pt idx="64">
                  <c:v>4.6585000000000001E-2</c:v>
                </c:pt>
                <c:pt idx="65">
                  <c:v>4.4429000000000003E-2</c:v>
                </c:pt>
                <c:pt idx="66">
                  <c:v>4.8944000000000001E-2</c:v>
                </c:pt>
                <c:pt idx="67">
                  <c:v>4.8951000000000001E-2</c:v>
                </c:pt>
                <c:pt idx="68">
                  <c:v>4.6311999999999999E-2</c:v>
                </c:pt>
                <c:pt idx="69">
                  <c:v>4.4666999999999998E-2</c:v>
                </c:pt>
                <c:pt idx="70">
                  <c:v>4.9672000000000001E-2</c:v>
                </c:pt>
                <c:pt idx="71">
                  <c:v>4.8916000000000001E-2</c:v>
                </c:pt>
                <c:pt idx="72">
                  <c:v>4.5892000000000002E-2</c:v>
                </c:pt>
                <c:pt idx="73">
                  <c:v>4.5234000000000003E-2</c:v>
                </c:pt>
                <c:pt idx="74">
                  <c:v>4.8853000000000001E-2</c:v>
                </c:pt>
                <c:pt idx="75">
                  <c:v>4.9525E-2</c:v>
                </c:pt>
                <c:pt idx="76">
                  <c:v>4.5836000000000002E-2</c:v>
                </c:pt>
                <c:pt idx="77">
                  <c:v>4.5017000000000001E-2</c:v>
                </c:pt>
                <c:pt idx="78">
                  <c:v>4.9952000000000003E-2</c:v>
                </c:pt>
                <c:pt idx="79">
                  <c:v>5.0042999999999997E-2</c:v>
                </c:pt>
                <c:pt idx="80">
                  <c:v>4.8104000000000001E-2</c:v>
                </c:pt>
                <c:pt idx="81">
                  <c:v>4.5199000000000003E-2</c:v>
                </c:pt>
                <c:pt idx="82">
                  <c:v>5.0875999999999998E-2</c:v>
                </c:pt>
                <c:pt idx="83">
                  <c:v>4.9917000000000003E-2</c:v>
                </c:pt>
                <c:pt idx="84">
                  <c:v>4.8544999999999998E-2</c:v>
                </c:pt>
                <c:pt idx="85">
                  <c:v>4.4996000000000001E-2</c:v>
                </c:pt>
                <c:pt idx="86">
                  <c:v>5.0805999999999997E-2</c:v>
                </c:pt>
                <c:pt idx="87">
                  <c:v>5.0301999999999999E-2</c:v>
                </c:pt>
                <c:pt idx="88">
                  <c:v>4.5401999999999998E-2</c:v>
                </c:pt>
                <c:pt idx="89">
                  <c:v>4.6655000000000002E-2</c:v>
                </c:pt>
                <c:pt idx="90">
                  <c:v>5.1261000000000001E-2</c:v>
                </c:pt>
                <c:pt idx="91">
                  <c:v>5.0980999999999999E-2</c:v>
                </c:pt>
                <c:pt idx="92">
                  <c:v>4.7095999999999999E-2</c:v>
                </c:pt>
                <c:pt idx="93">
                  <c:v>4.7830999999999999E-2</c:v>
                </c:pt>
                <c:pt idx="94">
                  <c:v>5.1554999999999997E-2</c:v>
                </c:pt>
                <c:pt idx="95">
                  <c:v>5.2569999999999999E-2</c:v>
                </c:pt>
                <c:pt idx="96">
                  <c:v>4.8411999999999997E-2</c:v>
                </c:pt>
                <c:pt idx="97">
                  <c:v>4.6227999999999998E-2</c:v>
                </c:pt>
                <c:pt idx="98">
                  <c:v>5.2373999999999997E-2</c:v>
                </c:pt>
                <c:pt idx="99">
                  <c:v>5.2164000000000002E-2</c:v>
                </c:pt>
                <c:pt idx="100">
                  <c:v>4.7830999999999999E-2</c:v>
                </c:pt>
                <c:pt idx="101">
                  <c:v>4.5534999999999999E-2</c:v>
                </c:pt>
                <c:pt idx="102">
                  <c:v>5.0638000000000002E-2</c:v>
                </c:pt>
                <c:pt idx="103">
                  <c:v>5.2513999999999998E-2</c:v>
                </c:pt>
                <c:pt idx="104">
                  <c:v>4.7620999999999997E-2</c:v>
                </c:pt>
                <c:pt idx="105">
                  <c:v>4.7088999999999999E-2</c:v>
                </c:pt>
                <c:pt idx="106">
                  <c:v>5.2206000000000002E-2</c:v>
                </c:pt>
                <c:pt idx="107">
                  <c:v>5.4788999999999997E-2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9-4922-8CD6-DBF7C42EF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341793"/>
        <c:axId val="613398534"/>
      </c:scatterChart>
      <c:valAx>
        <c:axId val="1843341793"/>
        <c:scaling>
          <c:orientation val="minMax"/>
          <c:max val="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3398534"/>
        <c:crosses val="autoZero"/>
        <c:crossBetween val="midCat"/>
      </c:valAx>
      <c:valAx>
        <c:axId val="613398534"/>
        <c:scaling>
          <c:orientation val="minMax"/>
          <c:max val="9.0000000000000024E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334179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ISIs across 1.5nA 5s pulse in PTX</a:t>
            </a:r>
          </a:p>
        </c:rich>
      </c:tx>
      <c:layout>
        <c:manualLayout>
          <c:xMode val="edge"/>
          <c:yMode val="edge"/>
          <c:x val="0.21968724947766402"/>
          <c:y val="1.88960304201291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44656917885266"/>
          <c:y val="0.14573673870333989"/>
          <c:w val="0.80966713344505403"/>
          <c:h val="0.67979054189935495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'[1]012621'!$AJ$34:$AJ$85</c:f>
              <c:numCache>
                <c:formatCode>General</c:formatCode>
                <c:ptCount val="52"/>
                <c:pt idx="0">
                  <c:v>0</c:v>
                </c:pt>
                <c:pt idx="1">
                  <c:v>4.0000000000418368E-2</c:v>
                </c:pt>
                <c:pt idx="2">
                  <c:v>0.1000000000003638</c:v>
                </c:pt>
                <c:pt idx="3">
                  <c:v>0.15000000000009095</c:v>
                </c:pt>
                <c:pt idx="4">
                  <c:v>0.21000000000003638</c:v>
                </c:pt>
                <c:pt idx="5">
                  <c:v>0.26999999999998181</c:v>
                </c:pt>
                <c:pt idx="6">
                  <c:v>0.33000000000038199</c:v>
                </c:pt>
                <c:pt idx="7">
                  <c:v>0.40000000000009095</c:v>
                </c:pt>
                <c:pt idx="8">
                  <c:v>0.46000000000003638</c:v>
                </c:pt>
                <c:pt idx="9">
                  <c:v>0.53000000000020009</c:v>
                </c:pt>
                <c:pt idx="10">
                  <c:v>0.6000000000003638</c:v>
                </c:pt>
                <c:pt idx="11">
                  <c:v>0.68000000000029104</c:v>
                </c:pt>
                <c:pt idx="12">
                  <c:v>0.75</c:v>
                </c:pt>
                <c:pt idx="13">
                  <c:v>0.82000000000016371</c:v>
                </c:pt>
                <c:pt idx="14">
                  <c:v>0.91000000000030923</c:v>
                </c:pt>
                <c:pt idx="15">
                  <c:v>0.99000000000023647</c:v>
                </c:pt>
                <c:pt idx="16">
                  <c:v>1.0700000000001637</c:v>
                </c:pt>
                <c:pt idx="17">
                  <c:v>1.1300000000001091</c:v>
                </c:pt>
                <c:pt idx="18">
                  <c:v>1.2200000000002547</c:v>
                </c:pt>
                <c:pt idx="19">
                  <c:v>1.3100000000004002</c:v>
                </c:pt>
                <c:pt idx="20">
                  <c:v>1.4000000000000909</c:v>
                </c:pt>
                <c:pt idx="21">
                  <c:v>1.4700000000002547</c:v>
                </c:pt>
                <c:pt idx="22">
                  <c:v>1.580000000000382</c:v>
                </c:pt>
                <c:pt idx="23">
                  <c:v>1.6700000000000728</c:v>
                </c:pt>
                <c:pt idx="24">
                  <c:v>1.7600000000002183</c:v>
                </c:pt>
                <c:pt idx="25">
                  <c:v>1.8500000000003638</c:v>
                </c:pt>
                <c:pt idx="26">
                  <c:v>1.9500000000002728</c:v>
                </c:pt>
                <c:pt idx="27">
                  <c:v>2.0500000000001819</c:v>
                </c:pt>
                <c:pt idx="28">
                  <c:v>2.1500000000000909</c:v>
                </c:pt>
                <c:pt idx="29">
                  <c:v>2.25</c:v>
                </c:pt>
                <c:pt idx="30">
                  <c:v>2.3400000000001455</c:v>
                </c:pt>
                <c:pt idx="31">
                  <c:v>2.4600000000000364</c:v>
                </c:pt>
                <c:pt idx="32">
                  <c:v>2.5700000000001637</c:v>
                </c:pt>
                <c:pt idx="33">
                  <c:v>2.680000000000291</c:v>
                </c:pt>
                <c:pt idx="34">
                  <c:v>2.7800000000002001</c:v>
                </c:pt>
                <c:pt idx="35">
                  <c:v>2.8600000000001273</c:v>
                </c:pt>
                <c:pt idx="36">
                  <c:v>2.9800000000000182</c:v>
                </c:pt>
                <c:pt idx="37">
                  <c:v>3.080000000000382</c:v>
                </c:pt>
                <c:pt idx="38">
                  <c:v>3.1900000000000546</c:v>
                </c:pt>
                <c:pt idx="39">
                  <c:v>3.2800000000002001</c:v>
                </c:pt>
                <c:pt idx="40">
                  <c:v>3.4200000000000728</c:v>
                </c:pt>
                <c:pt idx="41">
                  <c:v>3.5400000000004184</c:v>
                </c:pt>
                <c:pt idx="42">
                  <c:v>3.6600000000003092</c:v>
                </c:pt>
                <c:pt idx="43">
                  <c:v>3.7800000000002001</c:v>
                </c:pt>
                <c:pt idx="44">
                  <c:v>3.9000000000000909</c:v>
                </c:pt>
                <c:pt idx="45">
                  <c:v>4.0100000000002183</c:v>
                </c:pt>
                <c:pt idx="46">
                  <c:v>4.1400000000003274</c:v>
                </c:pt>
                <c:pt idx="47">
                  <c:v>4.2699999999999818</c:v>
                </c:pt>
                <c:pt idx="48">
                  <c:v>4.4100000000003092</c:v>
                </c:pt>
                <c:pt idx="49">
                  <c:v>4.5300000000002001</c:v>
                </c:pt>
                <c:pt idx="50">
                  <c:v>4.6400000000003274</c:v>
                </c:pt>
                <c:pt idx="51">
                  <c:v>4.75</c:v>
                </c:pt>
              </c:numCache>
            </c:numRef>
          </c:xVal>
          <c:yVal>
            <c:numRef>
              <c:f>'[1]012621'!$AK$34:$AK$85</c:f>
              <c:numCache>
                <c:formatCode>General</c:formatCode>
                <c:ptCount val="52"/>
                <c:pt idx="0">
                  <c:v>4.3309E-2</c:v>
                </c:pt>
                <c:pt idx="1">
                  <c:v>5.2864000000000001E-2</c:v>
                </c:pt>
                <c:pt idx="2">
                  <c:v>5.2269000000000003E-2</c:v>
                </c:pt>
                <c:pt idx="3">
                  <c:v>6.3923999999999995E-2</c:v>
                </c:pt>
                <c:pt idx="4">
                  <c:v>6.0144000000000003E-2</c:v>
                </c:pt>
                <c:pt idx="5">
                  <c:v>6.1221999999999999E-2</c:v>
                </c:pt>
                <c:pt idx="6">
                  <c:v>6.1872999999999997E-2</c:v>
                </c:pt>
                <c:pt idx="7">
                  <c:v>6.1691000000000003E-2</c:v>
                </c:pt>
                <c:pt idx="8">
                  <c:v>6.8935999999999997E-2</c:v>
                </c:pt>
                <c:pt idx="9">
                  <c:v>7.3779999999999998E-2</c:v>
                </c:pt>
                <c:pt idx="10">
                  <c:v>7.8547000000000006E-2</c:v>
                </c:pt>
                <c:pt idx="11">
                  <c:v>7.5656000000000001E-2</c:v>
                </c:pt>
                <c:pt idx="12">
                  <c:v>7.0511000000000004E-2</c:v>
                </c:pt>
                <c:pt idx="13">
                  <c:v>8.3552000000000001E-2</c:v>
                </c:pt>
                <c:pt idx="14">
                  <c:v>8.1934999999999994E-2</c:v>
                </c:pt>
                <c:pt idx="15">
                  <c:v>7.5025999999999995E-2</c:v>
                </c:pt>
                <c:pt idx="16">
                  <c:v>6.8879999999999997E-2</c:v>
                </c:pt>
                <c:pt idx="17">
                  <c:v>8.9621000000000006E-2</c:v>
                </c:pt>
                <c:pt idx="18">
                  <c:v>8.8039000000000006E-2</c:v>
                </c:pt>
                <c:pt idx="19">
                  <c:v>8.5526000000000005E-2</c:v>
                </c:pt>
                <c:pt idx="20">
                  <c:v>7.6909000000000005E-2</c:v>
                </c:pt>
                <c:pt idx="21">
                  <c:v>0.101717</c:v>
                </c:pt>
                <c:pt idx="22">
                  <c:v>9.4660999999999995E-2</c:v>
                </c:pt>
                <c:pt idx="23">
                  <c:v>8.6876999999999996E-2</c:v>
                </c:pt>
                <c:pt idx="24">
                  <c:v>9.0264999999999998E-2</c:v>
                </c:pt>
                <c:pt idx="25">
                  <c:v>9.8336000000000007E-2</c:v>
                </c:pt>
                <c:pt idx="26">
                  <c:v>0.10288600000000001</c:v>
                </c:pt>
                <c:pt idx="27">
                  <c:v>0.100842</c:v>
                </c:pt>
                <c:pt idx="28">
                  <c:v>0.101836</c:v>
                </c:pt>
                <c:pt idx="29">
                  <c:v>8.6001999999999995E-2</c:v>
                </c:pt>
                <c:pt idx="30">
                  <c:v>0.119756</c:v>
                </c:pt>
                <c:pt idx="31">
                  <c:v>0.115024</c:v>
                </c:pt>
                <c:pt idx="32">
                  <c:v>0.107765</c:v>
                </c:pt>
                <c:pt idx="33">
                  <c:v>0.10477599999999999</c:v>
                </c:pt>
                <c:pt idx="34">
                  <c:v>7.8357999999999997E-2</c:v>
                </c:pt>
                <c:pt idx="35">
                  <c:v>0.11562600000000001</c:v>
                </c:pt>
                <c:pt idx="36">
                  <c:v>0.105532</c:v>
                </c:pt>
                <c:pt idx="37">
                  <c:v>0.106708</c:v>
                </c:pt>
                <c:pt idx="38">
                  <c:v>8.7625999999999996E-2</c:v>
                </c:pt>
                <c:pt idx="39">
                  <c:v>0.13988100000000001</c:v>
                </c:pt>
                <c:pt idx="40">
                  <c:v>0.120918</c:v>
                </c:pt>
                <c:pt idx="41">
                  <c:v>0.12266100000000001</c:v>
                </c:pt>
                <c:pt idx="42">
                  <c:v>0.115136</c:v>
                </c:pt>
                <c:pt idx="43">
                  <c:v>0.122017</c:v>
                </c:pt>
                <c:pt idx="44">
                  <c:v>0.11354</c:v>
                </c:pt>
                <c:pt idx="45">
                  <c:v>0.124474</c:v>
                </c:pt>
                <c:pt idx="46">
                  <c:v>0.134876</c:v>
                </c:pt>
                <c:pt idx="47">
                  <c:v>0.13742399999999999</c:v>
                </c:pt>
                <c:pt idx="48">
                  <c:v>0.117411</c:v>
                </c:pt>
                <c:pt idx="49">
                  <c:v>0.11027099999999999</c:v>
                </c:pt>
                <c:pt idx="50">
                  <c:v>0.117201</c:v>
                </c:pt>
                <c:pt idx="51">
                  <c:v>0.13843900000000001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E-4972-841B-1FAE63EE9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12402"/>
        <c:axId val="317690432"/>
      </c:scatterChart>
      <c:valAx>
        <c:axId val="344012402"/>
        <c:scaling>
          <c:orientation val="minMax"/>
          <c:max val="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7690432"/>
        <c:crosses val="autoZero"/>
        <c:crossBetween val="midCat"/>
      </c:valAx>
      <c:valAx>
        <c:axId val="317690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401240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ISIs across 1.5nA 5s pulse in SIFamide</a:t>
            </a:r>
          </a:p>
        </c:rich>
      </c:tx>
      <c:layout>
        <c:manualLayout>
          <c:xMode val="edge"/>
          <c:yMode val="edge"/>
          <c:x val="0.21968724947766402"/>
          <c:y val="1.889603042012918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'[1]012621'!$AU$34:$AU$111</c:f>
              <c:numCache>
                <c:formatCode>General</c:formatCode>
                <c:ptCount val="78"/>
                <c:pt idx="0">
                  <c:v>0</c:v>
                </c:pt>
                <c:pt idx="1">
                  <c:v>3.0000000000654836E-2</c:v>
                </c:pt>
                <c:pt idx="2">
                  <c:v>7.0000000000618456E-2</c:v>
                </c:pt>
                <c:pt idx="3">
                  <c:v>0.12000000000080036</c:v>
                </c:pt>
                <c:pt idx="4">
                  <c:v>0.16000000000076398</c:v>
                </c:pt>
                <c:pt idx="5">
                  <c:v>0.2000000000007276</c:v>
                </c:pt>
                <c:pt idx="6">
                  <c:v>0.25</c:v>
                </c:pt>
                <c:pt idx="7">
                  <c:v>0.3000000000001819</c:v>
                </c:pt>
                <c:pt idx="8">
                  <c:v>0.34000000000014552</c:v>
                </c:pt>
                <c:pt idx="9">
                  <c:v>0.39000000000032742</c:v>
                </c:pt>
                <c:pt idx="10">
                  <c:v>0.44000000000050932</c:v>
                </c:pt>
                <c:pt idx="11">
                  <c:v>0.49000000000069122</c:v>
                </c:pt>
                <c:pt idx="12">
                  <c:v>0.53000000000065484</c:v>
                </c:pt>
                <c:pt idx="13">
                  <c:v>0.58000000000083674</c:v>
                </c:pt>
                <c:pt idx="14">
                  <c:v>0.63000000000010914</c:v>
                </c:pt>
                <c:pt idx="15">
                  <c:v>0.68000000000029104</c:v>
                </c:pt>
                <c:pt idx="16">
                  <c:v>0.73000000000047294</c:v>
                </c:pt>
                <c:pt idx="17">
                  <c:v>0.78000000000065484</c:v>
                </c:pt>
                <c:pt idx="18">
                  <c:v>0.83000000000083674</c:v>
                </c:pt>
                <c:pt idx="19">
                  <c:v>0.88000000000010914</c:v>
                </c:pt>
                <c:pt idx="20">
                  <c:v>0.93000000000029104</c:v>
                </c:pt>
                <c:pt idx="21">
                  <c:v>0.98000000000047294</c:v>
                </c:pt>
                <c:pt idx="22">
                  <c:v>1.0300000000006548</c:v>
                </c:pt>
                <c:pt idx="23">
                  <c:v>1.0900000000001455</c:v>
                </c:pt>
                <c:pt idx="24">
                  <c:v>1.1400000000003274</c:v>
                </c:pt>
                <c:pt idx="25">
                  <c:v>1.180000000000291</c:v>
                </c:pt>
                <c:pt idx="26">
                  <c:v>1.2400000000006912</c:v>
                </c:pt>
                <c:pt idx="27">
                  <c:v>1.2900000000008731</c:v>
                </c:pt>
                <c:pt idx="28">
                  <c:v>1.3400000000001455</c:v>
                </c:pt>
                <c:pt idx="29">
                  <c:v>1.3900000000003274</c:v>
                </c:pt>
                <c:pt idx="30">
                  <c:v>1.4500000000007276</c:v>
                </c:pt>
                <c:pt idx="31">
                  <c:v>1.5</c:v>
                </c:pt>
                <c:pt idx="32">
                  <c:v>1.5500000000001819</c:v>
                </c:pt>
                <c:pt idx="33">
                  <c:v>1.6100000000005821</c:v>
                </c:pt>
                <c:pt idx="34">
                  <c:v>1.660000000000764</c:v>
                </c:pt>
                <c:pt idx="35">
                  <c:v>1.7200000000002547</c:v>
                </c:pt>
                <c:pt idx="36">
                  <c:v>1.7700000000004366</c:v>
                </c:pt>
                <c:pt idx="37">
                  <c:v>1.8200000000006185</c:v>
                </c:pt>
                <c:pt idx="38">
                  <c:v>1.8800000000001091</c:v>
                </c:pt>
                <c:pt idx="39">
                  <c:v>1.930000000000291</c:v>
                </c:pt>
                <c:pt idx="40">
                  <c:v>1.9800000000004729</c:v>
                </c:pt>
                <c:pt idx="41">
                  <c:v>2.0400000000008731</c:v>
                </c:pt>
                <c:pt idx="42">
                  <c:v>2.1000000000003638</c:v>
                </c:pt>
                <c:pt idx="43">
                  <c:v>2.1500000000005457</c:v>
                </c:pt>
                <c:pt idx="44">
                  <c:v>2.2000000000007276</c:v>
                </c:pt>
                <c:pt idx="45">
                  <c:v>2.2600000000002183</c:v>
                </c:pt>
                <c:pt idx="46">
                  <c:v>2.3300000000008367</c:v>
                </c:pt>
                <c:pt idx="47">
                  <c:v>2.3900000000003274</c:v>
                </c:pt>
                <c:pt idx="48">
                  <c:v>2.4400000000005093</c:v>
                </c:pt>
                <c:pt idx="49">
                  <c:v>2.5</c:v>
                </c:pt>
                <c:pt idx="50">
                  <c:v>2.5700000000006185</c:v>
                </c:pt>
                <c:pt idx="51">
                  <c:v>2.6300000000001091</c:v>
                </c:pt>
                <c:pt idx="52">
                  <c:v>2.6900000000005093</c:v>
                </c:pt>
                <c:pt idx="53">
                  <c:v>2.7600000000002183</c:v>
                </c:pt>
                <c:pt idx="54">
                  <c:v>2.8300000000008367</c:v>
                </c:pt>
                <c:pt idx="55">
                  <c:v>2.9000000000005457</c:v>
                </c:pt>
                <c:pt idx="56">
                  <c:v>2.9600000000000364</c:v>
                </c:pt>
                <c:pt idx="57">
                  <c:v>3.0300000000006548</c:v>
                </c:pt>
                <c:pt idx="58">
                  <c:v>3.1100000000005821</c:v>
                </c:pt>
                <c:pt idx="59">
                  <c:v>3.1700000000000728</c:v>
                </c:pt>
                <c:pt idx="60">
                  <c:v>3.25</c:v>
                </c:pt>
                <c:pt idx="61">
                  <c:v>3.3300000000008367</c:v>
                </c:pt>
                <c:pt idx="62">
                  <c:v>3.4200000000000728</c:v>
                </c:pt>
                <c:pt idx="63">
                  <c:v>3.4900000000006912</c:v>
                </c:pt>
                <c:pt idx="64">
                  <c:v>3.5800000000008367</c:v>
                </c:pt>
                <c:pt idx="65">
                  <c:v>3.660000000000764</c:v>
                </c:pt>
                <c:pt idx="66">
                  <c:v>3.7400000000006912</c:v>
                </c:pt>
                <c:pt idx="67">
                  <c:v>3.8300000000008367</c:v>
                </c:pt>
                <c:pt idx="68">
                  <c:v>3.9200000000000728</c:v>
                </c:pt>
                <c:pt idx="69">
                  <c:v>4.0100000000002183</c:v>
                </c:pt>
                <c:pt idx="70">
                  <c:v>4.1100000000005821</c:v>
                </c:pt>
                <c:pt idx="71">
                  <c:v>4.180000000000291</c:v>
                </c:pt>
                <c:pt idx="72">
                  <c:v>4.2800000000006548</c:v>
                </c:pt>
                <c:pt idx="73">
                  <c:v>4.3700000000008004</c:v>
                </c:pt>
                <c:pt idx="74">
                  <c:v>4.4700000000002547</c:v>
                </c:pt>
                <c:pt idx="75">
                  <c:v>4.5900000000001455</c:v>
                </c:pt>
                <c:pt idx="76">
                  <c:v>4.680000000000291</c:v>
                </c:pt>
                <c:pt idx="77">
                  <c:v>4.7900000000008731</c:v>
                </c:pt>
              </c:numCache>
            </c:numRef>
          </c:xVal>
          <c:yVal>
            <c:numRef>
              <c:f>'[1]012621'!$AV$34:$AV$111</c:f>
              <c:numCache>
                <c:formatCode>General</c:formatCode>
                <c:ptCount val="78"/>
                <c:pt idx="0">
                  <c:v>3.5595000000000002E-2</c:v>
                </c:pt>
                <c:pt idx="1">
                  <c:v>3.6421000000000002E-2</c:v>
                </c:pt>
                <c:pt idx="2">
                  <c:v>4.6487000000000001E-2</c:v>
                </c:pt>
                <c:pt idx="3">
                  <c:v>4.0067999999999999E-2</c:v>
                </c:pt>
                <c:pt idx="4">
                  <c:v>4.8558999999999998E-2</c:v>
                </c:pt>
                <c:pt idx="5">
                  <c:v>4.2602000000000001E-2</c:v>
                </c:pt>
                <c:pt idx="6">
                  <c:v>4.9049000000000002E-2</c:v>
                </c:pt>
                <c:pt idx="7">
                  <c:v>4.4317000000000002E-2</c:v>
                </c:pt>
                <c:pt idx="8">
                  <c:v>5.0266999999999999E-2</c:v>
                </c:pt>
                <c:pt idx="9">
                  <c:v>4.4996000000000001E-2</c:v>
                </c:pt>
                <c:pt idx="10">
                  <c:v>5.0868999999999998E-2</c:v>
                </c:pt>
                <c:pt idx="11">
                  <c:v>4.4380000000000003E-2</c:v>
                </c:pt>
                <c:pt idx="12">
                  <c:v>5.1855999999999999E-2</c:v>
                </c:pt>
                <c:pt idx="13">
                  <c:v>4.4750999999999999E-2</c:v>
                </c:pt>
                <c:pt idx="14">
                  <c:v>5.1338000000000002E-2</c:v>
                </c:pt>
                <c:pt idx="15">
                  <c:v>5.1387000000000002E-2</c:v>
                </c:pt>
                <c:pt idx="16">
                  <c:v>4.8586999999999998E-2</c:v>
                </c:pt>
                <c:pt idx="17">
                  <c:v>5.2262000000000003E-2</c:v>
                </c:pt>
                <c:pt idx="18">
                  <c:v>4.5199000000000003E-2</c:v>
                </c:pt>
                <c:pt idx="19">
                  <c:v>5.3844000000000003E-2</c:v>
                </c:pt>
                <c:pt idx="20">
                  <c:v>5.3150999999999997E-2</c:v>
                </c:pt>
                <c:pt idx="21">
                  <c:v>4.7460000000000002E-2</c:v>
                </c:pt>
                <c:pt idx="22">
                  <c:v>5.5286000000000002E-2</c:v>
                </c:pt>
                <c:pt idx="23">
                  <c:v>5.2906000000000002E-2</c:v>
                </c:pt>
                <c:pt idx="24">
                  <c:v>4.6494000000000001E-2</c:v>
                </c:pt>
                <c:pt idx="25">
                  <c:v>5.3283999999999998E-2</c:v>
                </c:pt>
                <c:pt idx="26">
                  <c:v>5.5230000000000001E-2</c:v>
                </c:pt>
                <c:pt idx="27">
                  <c:v>4.6346999999999999E-2</c:v>
                </c:pt>
                <c:pt idx="28">
                  <c:v>5.4467000000000002E-2</c:v>
                </c:pt>
                <c:pt idx="29">
                  <c:v>5.4991999999999999E-2</c:v>
                </c:pt>
                <c:pt idx="30">
                  <c:v>4.879E-2</c:v>
                </c:pt>
                <c:pt idx="31">
                  <c:v>5.1799999999999999E-2</c:v>
                </c:pt>
                <c:pt idx="32">
                  <c:v>5.7868999999999997E-2</c:v>
                </c:pt>
                <c:pt idx="33">
                  <c:v>5.5916E-2</c:v>
                </c:pt>
                <c:pt idx="34">
                  <c:v>5.2892000000000002E-2</c:v>
                </c:pt>
                <c:pt idx="35">
                  <c:v>5.0070999999999997E-2</c:v>
                </c:pt>
                <c:pt idx="36">
                  <c:v>5.6763000000000001E-2</c:v>
                </c:pt>
                <c:pt idx="37">
                  <c:v>5.8015999999999998E-2</c:v>
                </c:pt>
                <c:pt idx="38">
                  <c:v>5.1722999999999998E-2</c:v>
                </c:pt>
                <c:pt idx="39">
                  <c:v>5.1540999999999997E-2</c:v>
                </c:pt>
                <c:pt idx="40">
                  <c:v>5.7189999999999998E-2</c:v>
                </c:pt>
                <c:pt idx="41">
                  <c:v>5.8387000000000001E-2</c:v>
                </c:pt>
                <c:pt idx="42">
                  <c:v>5.4488000000000002E-2</c:v>
                </c:pt>
                <c:pt idx="43">
                  <c:v>4.9972999999999997E-2</c:v>
                </c:pt>
                <c:pt idx="44">
                  <c:v>5.9702999999999999E-2</c:v>
                </c:pt>
                <c:pt idx="45">
                  <c:v>6.2096999999999999E-2</c:v>
                </c:pt>
                <c:pt idx="46">
                  <c:v>6.0900000000000003E-2</c:v>
                </c:pt>
                <c:pt idx="47">
                  <c:v>5.2003000000000001E-2</c:v>
                </c:pt>
                <c:pt idx="48">
                  <c:v>6.3E-2</c:v>
                </c:pt>
                <c:pt idx="49">
                  <c:v>6.7179000000000003E-2</c:v>
                </c:pt>
                <c:pt idx="50">
                  <c:v>6.3244999999999996E-2</c:v>
                </c:pt>
                <c:pt idx="51">
                  <c:v>5.7043000000000003E-2</c:v>
                </c:pt>
                <c:pt idx="52">
                  <c:v>6.7347000000000004E-2</c:v>
                </c:pt>
                <c:pt idx="53">
                  <c:v>7.3199E-2</c:v>
                </c:pt>
                <c:pt idx="54">
                  <c:v>6.7319000000000004E-2</c:v>
                </c:pt>
                <c:pt idx="55">
                  <c:v>6.1102999999999998E-2</c:v>
                </c:pt>
                <c:pt idx="56">
                  <c:v>7.3255000000000001E-2</c:v>
                </c:pt>
                <c:pt idx="57">
                  <c:v>7.5684000000000001E-2</c:v>
                </c:pt>
                <c:pt idx="58">
                  <c:v>6.5617999999999996E-2</c:v>
                </c:pt>
                <c:pt idx="59">
                  <c:v>7.4879000000000001E-2</c:v>
                </c:pt>
                <c:pt idx="60">
                  <c:v>8.4973000000000007E-2</c:v>
                </c:pt>
                <c:pt idx="61">
                  <c:v>8.4994E-2</c:v>
                </c:pt>
                <c:pt idx="62">
                  <c:v>7.2498999999999994E-2</c:v>
                </c:pt>
                <c:pt idx="63">
                  <c:v>8.8164999999999993E-2</c:v>
                </c:pt>
                <c:pt idx="64">
                  <c:v>8.1487000000000004E-2</c:v>
                </c:pt>
                <c:pt idx="65">
                  <c:v>8.3327999999999999E-2</c:v>
                </c:pt>
                <c:pt idx="66">
                  <c:v>8.7387999999999993E-2</c:v>
                </c:pt>
                <c:pt idx="67">
                  <c:v>8.7639999999999996E-2</c:v>
                </c:pt>
                <c:pt idx="68">
                  <c:v>8.7122000000000005E-2</c:v>
                </c:pt>
                <c:pt idx="69">
                  <c:v>0.101031</c:v>
                </c:pt>
                <c:pt idx="70">
                  <c:v>7.1911000000000003E-2</c:v>
                </c:pt>
                <c:pt idx="71">
                  <c:v>9.7517000000000006E-2</c:v>
                </c:pt>
                <c:pt idx="72">
                  <c:v>9.7369999999999998E-2</c:v>
                </c:pt>
                <c:pt idx="73">
                  <c:v>9.9756999999999998E-2</c:v>
                </c:pt>
                <c:pt idx="74">
                  <c:v>0.115521</c:v>
                </c:pt>
                <c:pt idx="75">
                  <c:v>8.8724999999999998E-2</c:v>
                </c:pt>
                <c:pt idx="76">
                  <c:v>0.114457</c:v>
                </c:pt>
                <c:pt idx="77">
                  <c:v>9.0314000000000005E-2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E6-4B2D-A35F-D18822E5A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031517"/>
        <c:axId val="1949644627"/>
      </c:scatterChart>
      <c:valAx>
        <c:axId val="1628031517"/>
        <c:scaling>
          <c:orientation val="minMax"/>
          <c:max val="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9644627"/>
        <c:crosses val="autoZero"/>
        <c:crossBetween val="midCat"/>
      </c:valAx>
      <c:valAx>
        <c:axId val="1949644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803151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ISIs across 2nA 5s pulse in SIFamide</a:t>
            </a:r>
          </a:p>
        </c:rich>
      </c:tx>
      <c:layout>
        <c:manualLayout>
          <c:xMode val="edge"/>
          <c:yMode val="edge"/>
          <c:x val="0.21968724947766402"/>
          <c:y val="1.88960304201291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76789956151624"/>
          <c:y val="0.1173873873873874"/>
          <c:w val="0.87085227848002678"/>
          <c:h val="0.7552753540942517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'[1]012821'!$AU$36:$AU$168</c:f>
              <c:numCache>
                <c:formatCode>General</c:formatCode>
                <c:ptCount val="133"/>
                <c:pt idx="0">
                  <c:v>0</c:v>
                </c:pt>
                <c:pt idx="1">
                  <c:v>2.9999999999745341E-2</c:v>
                </c:pt>
                <c:pt idx="2">
                  <c:v>5.999999999994543E-2</c:v>
                </c:pt>
                <c:pt idx="3">
                  <c:v>9.9999999999909051E-2</c:v>
                </c:pt>
                <c:pt idx="4">
                  <c:v>0.13999999999987267</c:v>
                </c:pt>
                <c:pt idx="5">
                  <c:v>0.17999999999983629</c:v>
                </c:pt>
                <c:pt idx="6">
                  <c:v>0.21000000000003638</c:v>
                </c:pt>
                <c:pt idx="7">
                  <c:v>0.25</c:v>
                </c:pt>
                <c:pt idx="8">
                  <c:v>0.28999999999996362</c:v>
                </c:pt>
                <c:pt idx="9">
                  <c:v>0.32999999999992724</c:v>
                </c:pt>
                <c:pt idx="10">
                  <c:v>0.35999999999967258</c:v>
                </c:pt>
                <c:pt idx="11">
                  <c:v>0.40000000000009095</c:v>
                </c:pt>
                <c:pt idx="12">
                  <c:v>0.44000000000005457</c:v>
                </c:pt>
                <c:pt idx="13">
                  <c:v>0.46999999999979991</c:v>
                </c:pt>
                <c:pt idx="14">
                  <c:v>0.50999999999976353</c:v>
                </c:pt>
                <c:pt idx="15">
                  <c:v>0.53999999999996362</c:v>
                </c:pt>
                <c:pt idx="16">
                  <c:v>0.57999999999992724</c:v>
                </c:pt>
                <c:pt idx="17">
                  <c:v>0.60999999999967258</c:v>
                </c:pt>
                <c:pt idx="18">
                  <c:v>0.65000000000009095</c:v>
                </c:pt>
                <c:pt idx="19">
                  <c:v>0.67999999999983629</c:v>
                </c:pt>
                <c:pt idx="20">
                  <c:v>0.71999999999979991</c:v>
                </c:pt>
                <c:pt idx="21">
                  <c:v>0.75</c:v>
                </c:pt>
                <c:pt idx="22">
                  <c:v>0.77999999999974534</c:v>
                </c:pt>
                <c:pt idx="23">
                  <c:v>0.81999999999970896</c:v>
                </c:pt>
                <c:pt idx="24">
                  <c:v>0.84999999999990905</c:v>
                </c:pt>
                <c:pt idx="25">
                  <c:v>0.88999999999987267</c:v>
                </c:pt>
                <c:pt idx="26">
                  <c:v>0.92000000000007276</c:v>
                </c:pt>
                <c:pt idx="27">
                  <c:v>0.96000000000003638</c:v>
                </c:pt>
                <c:pt idx="28">
                  <c:v>0.98999999999978172</c:v>
                </c:pt>
                <c:pt idx="29">
                  <c:v>1.0199999999999818</c:v>
                </c:pt>
                <c:pt idx="30">
                  <c:v>1.0599999999999454</c:v>
                </c:pt>
                <c:pt idx="31">
                  <c:v>1.0899999999996908</c:v>
                </c:pt>
                <c:pt idx="32">
                  <c:v>1.1299999999996544</c:v>
                </c:pt>
                <c:pt idx="33">
                  <c:v>1.1599999999998545</c:v>
                </c:pt>
                <c:pt idx="34">
                  <c:v>1.1900000000000546</c:v>
                </c:pt>
                <c:pt idx="35">
                  <c:v>1.2300000000000182</c:v>
                </c:pt>
                <c:pt idx="36">
                  <c:v>1.2599999999997635</c:v>
                </c:pt>
                <c:pt idx="37">
                  <c:v>1.2999999999997272</c:v>
                </c:pt>
                <c:pt idx="38">
                  <c:v>1.3299999999999272</c:v>
                </c:pt>
                <c:pt idx="39">
                  <c:v>1.3599999999996726</c:v>
                </c:pt>
                <c:pt idx="40">
                  <c:v>1.4000000000000909</c:v>
                </c:pt>
                <c:pt idx="41">
                  <c:v>1.4299999999998363</c:v>
                </c:pt>
                <c:pt idx="42">
                  <c:v>1.4699999999997999</c:v>
                </c:pt>
                <c:pt idx="43">
                  <c:v>1.5</c:v>
                </c:pt>
                <c:pt idx="44">
                  <c:v>1.5399999999999636</c:v>
                </c:pt>
                <c:pt idx="45">
                  <c:v>1.569999999999709</c:v>
                </c:pt>
                <c:pt idx="46">
                  <c:v>1.6099999999996726</c:v>
                </c:pt>
                <c:pt idx="47">
                  <c:v>1.6399999999998727</c:v>
                </c:pt>
                <c:pt idx="48">
                  <c:v>1.6799999999998363</c:v>
                </c:pt>
                <c:pt idx="49">
                  <c:v>1.7100000000000364</c:v>
                </c:pt>
                <c:pt idx="50">
                  <c:v>1.75</c:v>
                </c:pt>
                <c:pt idx="51">
                  <c:v>1.7799999999997453</c:v>
                </c:pt>
                <c:pt idx="52">
                  <c:v>1.819999999999709</c:v>
                </c:pt>
                <c:pt idx="53">
                  <c:v>1.8499999999999091</c:v>
                </c:pt>
                <c:pt idx="54">
                  <c:v>1.8899999999998727</c:v>
                </c:pt>
                <c:pt idx="55">
                  <c:v>1.9200000000000728</c:v>
                </c:pt>
                <c:pt idx="56">
                  <c:v>1.9600000000000364</c:v>
                </c:pt>
                <c:pt idx="57">
                  <c:v>2</c:v>
                </c:pt>
                <c:pt idx="58">
                  <c:v>2.0299999999997453</c:v>
                </c:pt>
                <c:pt idx="59">
                  <c:v>2.069999999999709</c:v>
                </c:pt>
                <c:pt idx="60">
                  <c:v>2.0999999999999091</c:v>
                </c:pt>
                <c:pt idx="61">
                  <c:v>2.1299999999996544</c:v>
                </c:pt>
                <c:pt idx="62">
                  <c:v>2.1700000000000728</c:v>
                </c:pt>
                <c:pt idx="63">
                  <c:v>2.2100000000000364</c:v>
                </c:pt>
                <c:pt idx="64">
                  <c:v>2.25</c:v>
                </c:pt>
                <c:pt idx="65">
                  <c:v>2.2799999999997453</c:v>
                </c:pt>
                <c:pt idx="66">
                  <c:v>2.319999999999709</c:v>
                </c:pt>
                <c:pt idx="67">
                  <c:v>2.3599999999996726</c:v>
                </c:pt>
                <c:pt idx="68">
                  <c:v>2.3899999999998727</c:v>
                </c:pt>
                <c:pt idx="69">
                  <c:v>2.4299999999998363</c:v>
                </c:pt>
                <c:pt idx="70">
                  <c:v>2.4600000000000364</c:v>
                </c:pt>
                <c:pt idx="71">
                  <c:v>2.5</c:v>
                </c:pt>
                <c:pt idx="72">
                  <c:v>2.5399999999999636</c:v>
                </c:pt>
                <c:pt idx="73">
                  <c:v>2.5799999999999272</c:v>
                </c:pt>
                <c:pt idx="74">
                  <c:v>2.6199999999998909</c:v>
                </c:pt>
                <c:pt idx="75">
                  <c:v>2.6500000000000909</c:v>
                </c:pt>
                <c:pt idx="76">
                  <c:v>2.6900000000000546</c:v>
                </c:pt>
                <c:pt idx="77">
                  <c:v>2.7199999999997999</c:v>
                </c:pt>
                <c:pt idx="78">
                  <c:v>2.7599999999997635</c:v>
                </c:pt>
                <c:pt idx="79">
                  <c:v>2.7999999999997272</c:v>
                </c:pt>
                <c:pt idx="80">
                  <c:v>2.8399999999996908</c:v>
                </c:pt>
                <c:pt idx="81">
                  <c:v>2.8799999999996544</c:v>
                </c:pt>
                <c:pt idx="82">
                  <c:v>2.9200000000000728</c:v>
                </c:pt>
                <c:pt idx="83">
                  <c:v>2.9499999999998181</c:v>
                </c:pt>
                <c:pt idx="84">
                  <c:v>2.9899999999997817</c:v>
                </c:pt>
                <c:pt idx="85">
                  <c:v>3.0299999999997453</c:v>
                </c:pt>
                <c:pt idx="86">
                  <c:v>3.069999999999709</c:v>
                </c:pt>
                <c:pt idx="87">
                  <c:v>3.1099999999996726</c:v>
                </c:pt>
                <c:pt idx="88">
                  <c:v>3.1500000000000909</c:v>
                </c:pt>
                <c:pt idx="89">
                  <c:v>3.1900000000000546</c:v>
                </c:pt>
                <c:pt idx="90">
                  <c:v>3.2199999999997999</c:v>
                </c:pt>
                <c:pt idx="91">
                  <c:v>3.2599999999997635</c:v>
                </c:pt>
                <c:pt idx="92">
                  <c:v>3.2999999999997272</c:v>
                </c:pt>
                <c:pt idx="93">
                  <c:v>3.3399999999996908</c:v>
                </c:pt>
                <c:pt idx="94">
                  <c:v>3.3799999999996544</c:v>
                </c:pt>
                <c:pt idx="95">
                  <c:v>3.4200000000000728</c:v>
                </c:pt>
                <c:pt idx="96">
                  <c:v>3.4600000000000364</c:v>
                </c:pt>
                <c:pt idx="97">
                  <c:v>3.5</c:v>
                </c:pt>
                <c:pt idx="98">
                  <c:v>3.5299999999997453</c:v>
                </c:pt>
                <c:pt idx="99">
                  <c:v>3.569999999999709</c:v>
                </c:pt>
                <c:pt idx="100">
                  <c:v>3.6099999999996726</c:v>
                </c:pt>
                <c:pt idx="101">
                  <c:v>3.6500000000000909</c:v>
                </c:pt>
                <c:pt idx="102">
                  <c:v>3.6999999999998181</c:v>
                </c:pt>
                <c:pt idx="103">
                  <c:v>3.7300000000000182</c:v>
                </c:pt>
                <c:pt idx="104">
                  <c:v>3.7699999999999818</c:v>
                </c:pt>
                <c:pt idx="105">
                  <c:v>3.8099999999999454</c:v>
                </c:pt>
                <c:pt idx="106">
                  <c:v>3.8499999999999091</c:v>
                </c:pt>
                <c:pt idx="107">
                  <c:v>3.9000000000000909</c:v>
                </c:pt>
                <c:pt idx="108">
                  <c:v>3.9400000000000546</c:v>
                </c:pt>
                <c:pt idx="109">
                  <c:v>3.9800000000000182</c:v>
                </c:pt>
                <c:pt idx="110">
                  <c:v>4.0099999999997635</c:v>
                </c:pt>
                <c:pt idx="111">
                  <c:v>4.0499999999997272</c:v>
                </c:pt>
                <c:pt idx="112">
                  <c:v>4.0899999999996908</c:v>
                </c:pt>
                <c:pt idx="113">
                  <c:v>4.1399999999998727</c:v>
                </c:pt>
                <c:pt idx="114">
                  <c:v>4.1799999999998363</c:v>
                </c:pt>
                <c:pt idx="115">
                  <c:v>4.2199999999997999</c:v>
                </c:pt>
                <c:pt idx="116">
                  <c:v>4.2599999999997635</c:v>
                </c:pt>
                <c:pt idx="117">
                  <c:v>4.2999999999997272</c:v>
                </c:pt>
                <c:pt idx="118">
                  <c:v>4.3399999999996908</c:v>
                </c:pt>
                <c:pt idx="119">
                  <c:v>4.3799999999996544</c:v>
                </c:pt>
                <c:pt idx="120">
                  <c:v>4.4299999999998363</c:v>
                </c:pt>
                <c:pt idx="121">
                  <c:v>4.4699999999997999</c:v>
                </c:pt>
                <c:pt idx="122">
                  <c:v>4.5099999999997635</c:v>
                </c:pt>
                <c:pt idx="123">
                  <c:v>4.5499999999997272</c:v>
                </c:pt>
                <c:pt idx="124">
                  <c:v>4.5899999999996908</c:v>
                </c:pt>
                <c:pt idx="125">
                  <c:v>4.6299999999996544</c:v>
                </c:pt>
                <c:pt idx="126">
                  <c:v>4.6799999999998363</c:v>
                </c:pt>
                <c:pt idx="127">
                  <c:v>4.7199999999997999</c:v>
                </c:pt>
                <c:pt idx="128">
                  <c:v>4.75</c:v>
                </c:pt>
                <c:pt idx="129">
                  <c:v>4.7999999999997272</c:v>
                </c:pt>
                <c:pt idx="130">
                  <c:v>4.8399999999996908</c:v>
                </c:pt>
                <c:pt idx="131">
                  <c:v>4.8799999999996544</c:v>
                </c:pt>
                <c:pt idx="132">
                  <c:v>4.9200000000000728</c:v>
                </c:pt>
              </c:numCache>
            </c:numRef>
          </c:xVal>
          <c:yVal>
            <c:numRef>
              <c:f>'[1]012821'!$AV$36:$AV$168</c:f>
              <c:numCache>
                <c:formatCode>General</c:formatCode>
                <c:ptCount val="133"/>
                <c:pt idx="0">
                  <c:v>3.3061E-2</c:v>
                </c:pt>
                <c:pt idx="1">
                  <c:v>3.3243000000000002E-2</c:v>
                </c:pt>
                <c:pt idx="2">
                  <c:v>3.8794000000000002E-2</c:v>
                </c:pt>
                <c:pt idx="3">
                  <c:v>3.6007999999999998E-2</c:v>
                </c:pt>
                <c:pt idx="4">
                  <c:v>4.0711999999999998E-2</c:v>
                </c:pt>
                <c:pt idx="5">
                  <c:v>3.5784000000000003E-2</c:v>
                </c:pt>
                <c:pt idx="6">
                  <c:v>3.9466000000000001E-2</c:v>
                </c:pt>
                <c:pt idx="7">
                  <c:v>3.7968000000000002E-2</c:v>
                </c:pt>
                <c:pt idx="8">
                  <c:v>3.7268000000000003E-2</c:v>
                </c:pt>
                <c:pt idx="9">
                  <c:v>3.4355999999999998E-2</c:v>
                </c:pt>
                <c:pt idx="10">
                  <c:v>3.7666999999999999E-2</c:v>
                </c:pt>
                <c:pt idx="11">
                  <c:v>3.6393000000000002E-2</c:v>
                </c:pt>
                <c:pt idx="12">
                  <c:v>3.4811000000000002E-2</c:v>
                </c:pt>
                <c:pt idx="13">
                  <c:v>3.6148E-2</c:v>
                </c:pt>
                <c:pt idx="14">
                  <c:v>3.4460999999999999E-2</c:v>
                </c:pt>
                <c:pt idx="15">
                  <c:v>3.5749000000000003E-2</c:v>
                </c:pt>
                <c:pt idx="16">
                  <c:v>3.4502999999999999E-2</c:v>
                </c:pt>
                <c:pt idx="17">
                  <c:v>3.3487999999999997E-2</c:v>
                </c:pt>
                <c:pt idx="18">
                  <c:v>3.5651000000000002E-2</c:v>
                </c:pt>
                <c:pt idx="19">
                  <c:v>3.5469000000000001E-2</c:v>
                </c:pt>
                <c:pt idx="20">
                  <c:v>3.2920999999999999E-2</c:v>
                </c:pt>
                <c:pt idx="21">
                  <c:v>3.4299999999999997E-2</c:v>
                </c:pt>
                <c:pt idx="22">
                  <c:v>3.5895999999999997E-2</c:v>
                </c:pt>
                <c:pt idx="23">
                  <c:v>3.4153000000000003E-2</c:v>
                </c:pt>
                <c:pt idx="24">
                  <c:v>3.2815999999999998E-2</c:v>
                </c:pt>
                <c:pt idx="25">
                  <c:v>3.4594E-2</c:v>
                </c:pt>
                <c:pt idx="26">
                  <c:v>3.5146999999999998E-2</c:v>
                </c:pt>
                <c:pt idx="27">
                  <c:v>3.3494999999999997E-2</c:v>
                </c:pt>
                <c:pt idx="28">
                  <c:v>3.2368000000000001E-2</c:v>
                </c:pt>
                <c:pt idx="29">
                  <c:v>3.4285999999999997E-2</c:v>
                </c:pt>
                <c:pt idx="30">
                  <c:v>3.5518000000000001E-2</c:v>
                </c:pt>
                <c:pt idx="31">
                  <c:v>3.3859E-2</c:v>
                </c:pt>
                <c:pt idx="32">
                  <c:v>3.3571999999999998E-2</c:v>
                </c:pt>
                <c:pt idx="33">
                  <c:v>3.2389000000000001E-2</c:v>
                </c:pt>
                <c:pt idx="34">
                  <c:v>3.4209000000000003E-2</c:v>
                </c:pt>
                <c:pt idx="35">
                  <c:v>3.4615E-2</c:v>
                </c:pt>
                <c:pt idx="36">
                  <c:v>3.4958000000000003E-2</c:v>
                </c:pt>
                <c:pt idx="37">
                  <c:v>3.4811000000000002E-2</c:v>
                </c:pt>
                <c:pt idx="38">
                  <c:v>3.3487999999999997E-2</c:v>
                </c:pt>
                <c:pt idx="39">
                  <c:v>3.3355000000000003E-2</c:v>
                </c:pt>
                <c:pt idx="40">
                  <c:v>3.4558999999999999E-2</c:v>
                </c:pt>
                <c:pt idx="41">
                  <c:v>3.6246E-2</c:v>
                </c:pt>
                <c:pt idx="42">
                  <c:v>3.5567000000000001E-2</c:v>
                </c:pt>
                <c:pt idx="43">
                  <c:v>3.4250999999999997E-2</c:v>
                </c:pt>
                <c:pt idx="44">
                  <c:v>3.4636E-2</c:v>
                </c:pt>
                <c:pt idx="45">
                  <c:v>3.3376000000000003E-2</c:v>
                </c:pt>
                <c:pt idx="46">
                  <c:v>3.4083000000000002E-2</c:v>
                </c:pt>
                <c:pt idx="47">
                  <c:v>3.5385E-2</c:v>
                </c:pt>
                <c:pt idx="48">
                  <c:v>3.6679999999999997E-2</c:v>
                </c:pt>
                <c:pt idx="49">
                  <c:v>3.5951999999999998E-2</c:v>
                </c:pt>
                <c:pt idx="50">
                  <c:v>3.4076000000000002E-2</c:v>
                </c:pt>
                <c:pt idx="51">
                  <c:v>3.3999000000000001E-2</c:v>
                </c:pt>
                <c:pt idx="52">
                  <c:v>3.4299999999999997E-2</c:v>
                </c:pt>
                <c:pt idx="53">
                  <c:v>3.5230999999999998E-2</c:v>
                </c:pt>
                <c:pt idx="54">
                  <c:v>3.6119999999999999E-2</c:v>
                </c:pt>
                <c:pt idx="55">
                  <c:v>3.7107000000000001E-2</c:v>
                </c:pt>
                <c:pt idx="56">
                  <c:v>3.6372000000000002E-2</c:v>
                </c:pt>
                <c:pt idx="57">
                  <c:v>3.6477000000000002E-2</c:v>
                </c:pt>
                <c:pt idx="58">
                  <c:v>3.4118000000000002E-2</c:v>
                </c:pt>
                <c:pt idx="59">
                  <c:v>3.4006000000000002E-2</c:v>
                </c:pt>
                <c:pt idx="60">
                  <c:v>3.5062999999999997E-2</c:v>
                </c:pt>
                <c:pt idx="61">
                  <c:v>3.6246E-2</c:v>
                </c:pt>
                <c:pt idx="62">
                  <c:v>3.7491999999999998E-2</c:v>
                </c:pt>
                <c:pt idx="63">
                  <c:v>3.7701999999999999E-2</c:v>
                </c:pt>
                <c:pt idx="64">
                  <c:v>3.7842000000000001E-2</c:v>
                </c:pt>
                <c:pt idx="65">
                  <c:v>3.6526000000000003E-2</c:v>
                </c:pt>
                <c:pt idx="66">
                  <c:v>3.4825000000000002E-2</c:v>
                </c:pt>
                <c:pt idx="67">
                  <c:v>3.5455E-2</c:v>
                </c:pt>
                <c:pt idx="68">
                  <c:v>3.5083999999999997E-2</c:v>
                </c:pt>
                <c:pt idx="69">
                  <c:v>3.7603999999999999E-2</c:v>
                </c:pt>
                <c:pt idx="70">
                  <c:v>4.0018999999999999E-2</c:v>
                </c:pt>
                <c:pt idx="71">
                  <c:v>3.8773000000000002E-2</c:v>
                </c:pt>
                <c:pt idx="72">
                  <c:v>3.7926000000000001E-2</c:v>
                </c:pt>
                <c:pt idx="73">
                  <c:v>3.7128000000000001E-2</c:v>
                </c:pt>
                <c:pt idx="74">
                  <c:v>3.5888999999999997E-2</c:v>
                </c:pt>
                <c:pt idx="75">
                  <c:v>3.4481999999999999E-2</c:v>
                </c:pt>
                <c:pt idx="76">
                  <c:v>3.7058000000000001E-2</c:v>
                </c:pt>
                <c:pt idx="77">
                  <c:v>3.9305E-2</c:v>
                </c:pt>
                <c:pt idx="78">
                  <c:v>3.9662000000000003E-2</c:v>
                </c:pt>
                <c:pt idx="79">
                  <c:v>3.9115999999999998E-2</c:v>
                </c:pt>
                <c:pt idx="80">
                  <c:v>3.7079000000000001E-2</c:v>
                </c:pt>
                <c:pt idx="81">
                  <c:v>3.8240999999999997E-2</c:v>
                </c:pt>
                <c:pt idx="82">
                  <c:v>3.4699000000000001E-2</c:v>
                </c:pt>
                <c:pt idx="83">
                  <c:v>3.6589000000000003E-2</c:v>
                </c:pt>
                <c:pt idx="84">
                  <c:v>3.8954999999999997E-2</c:v>
                </c:pt>
                <c:pt idx="85">
                  <c:v>3.9073999999999998E-2</c:v>
                </c:pt>
                <c:pt idx="86">
                  <c:v>4.1034000000000001E-2</c:v>
                </c:pt>
                <c:pt idx="87">
                  <c:v>3.8640000000000001E-2</c:v>
                </c:pt>
                <c:pt idx="88">
                  <c:v>3.9031999999999997E-2</c:v>
                </c:pt>
                <c:pt idx="89">
                  <c:v>3.7744E-2</c:v>
                </c:pt>
                <c:pt idx="90">
                  <c:v>3.6770999999999998E-2</c:v>
                </c:pt>
                <c:pt idx="91">
                  <c:v>3.8261999999999997E-2</c:v>
                </c:pt>
                <c:pt idx="92">
                  <c:v>4.0257000000000001E-2</c:v>
                </c:pt>
                <c:pt idx="93">
                  <c:v>4.0117E-2</c:v>
                </c:pt>
                <c:pt idx="94">
                  <c:v>3.9571000000000002E-2</c:v>
                </c:pt>
                <c:pt idx="95">
                  <c:v>4.018E-2</c:v>
                </c:pt>
                <c:pt idx="96">
                  <c:v>3.6658999999999997E-2</c:v>
                </c:pt>
                <c:pt idx="97">
                  <c:v>3.7772E-2</c:v>
                </c:pt>
                <c:pt idx="98">
                  <c:v>3.9822999999999997E-2</c:v>
                </c:pt>
                <c:pt idx="99">
                  <c:v>4.0992000000000001E-2</c:v>
                </c:pt>
                <c:pt idx="100">
                  <c:v>4.0446000000000003E-2</c:v>
                </c:pt>
                <c:pt idx="101">
                  <c:v>4.0467000000000003E-2</c:v>
                </c:pt>
                <c:pt idx="102">
                  <c:v>3.9150999999999998E-2</c:v>
                </c:pt>
                <c:pt idx="103">
                  <c:v>3.7603999999999999E-2</c:v>
                </c:pt>
                <c:pt idx="104">
                  <c:v>3.8507E-2</c:v>
                </c:pt>
                <c:pt idx="105">
                  <c:v>4.2188999999999997E-2</c:v>
                </c:pt>
                <c:pt idx="106">
                  <c:v>4.2237999999999998E-2</c:v>
                </c:pt>
                <c:pt idx="107">
                  <c:v>4.0292000000000001E-2</c:v>
                </c:pt>
                <c:pt idx="108">
                  <c:v>4.0599999999999997E-2</c:v>
                </c:pt>
                <c:pt idx="109">
                  <c:v>3.8191999999999997E-2</c:v>
                </c:pt>
                <c:pt idx="110">
                  <c:v>3.9115999999999998E-2</c:v>
                </c:pt>
                <c:pt idx="111">
                  <c:v>4.0844999999999999E-2</c:v>
                </c:pt>
                <c:pt idx="112">
                  <c:v>4.2812000000000003E-2</c:v>
                </c:pt>
                <c:pt idx="113">
                  <c:v>4.2237999999999998E-2</c:v>
                </c:pt>
                <c:pt idx="114">
                  <c:v>3.9920999999999998E-2</c:v>
                </c:pt>
                <c:pt idx="115">
                  <c:v>3.9808999999999997E-2</c:v>
                </c:pt>
                <c:pt idx="116">
                  <c:v>3.8415999999999999E-2</c:v>
                </c:pt>
                <c:pt idx="117">
                  <c:v>4.2335999999999999E-2</c:v>
                </c:pt>
                <c:pt idx="118">
                  <c:v>4.3196999999999999E-2</c:v>
                </c:pt>
                <c:pt idx="119">
                  <c:v>4.2377999999999999E-2</c:v>
                </c:pt>
                <c:pt idx="120">
                  <c:v>4.1174000000000002E-2</c:v>
                </c:pt>
                <c:pt idx="121">
                  <c:v>3.9697000000000003E-2</c:v>
                </c:pt>
                <c:pt idx="122">
                  <c:v>4.0543999999999997E-2</c:v>
                </c:pt>
                <c:pt idx="123">
                  <c:v>4.1027000000000001E-2</c:v>
                </c:pt>
                <c:pt idx="124">
                  <c:v>4.3526000000000002E-2</c:v>
                </c:pt>
                <c:pt idx="125">
                  <c:v>4.4170000000000001E-2</c:v>
                </c:pt>
                <c:pt idx="126">
                  <c:v>3.9787999999999997E-2</c:v>
                </c:pt>
                <c:pt idx="127">
                  <c:v>3.9361E-2</c:v>
                </c:pt>
                <c:pt idx="128">
                  <c:v>4.1076000000000001E-2</c:v>
                </c:pt>
                <c:pt idx="129">
                  <c:v>4.2167999999999997E-2</c:v>
                </c:pt>
                <c:pt idx="130">
                  <c:v>4.3945999999999999E-2</c:v>
                </c:pt>
                <c:pt idx="131">
                  <c:v>4.2286999999999998E-2</c:v>
                </c:pt>
                <c:pt idx="132">
                  <c:v>4.0648999999999998E-2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B-4BC5-BA82-E889BF6A4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422266"/>
        <c:axId val="1358549056"/>
      </c:scatterChart>
      <c:valAx>
        <c:axId val="1256422266"/>
        <c:scaling>
          <c:orientation val="minMax"/>
          <c:max val="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8549056"/>
        <c:crosses val="autoZero"/>
        <c:crossBetween val="midCat"/>
      </c:valAx>
      <c:valAx>
        <c:axId val="1358549056"/>
        <c:scaling>
          <c:orientation val="minMax"/>
          <c:max val="0.120000000000000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64222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ISIs across 1.5nA 5s pulse in PTX</a:t>
            </a:r>
          </a:p>
        </c:rich>
      </c:tx>
      <c:layout>
        <c:manualLayout>
          <c:xMode val="edge"/>
          <c:yMode val="edge"/>
          <c:x val="0.21968724947766402"/>
          <c:y val="1.889603042012918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'[1]012821'!$AJ$36:$AJ$105</c:f>
              <c:numCache>
                <c:formatCode>General</c:formatCode>
                <c:ptCount val="70"/>
                <c:pt idx="0">
                  <c:v>0</c:v>
                </c:pt>
                <c:pt idx="1">
                  <c:v>3.999999999996362E-2</c:v>
                </c:pt>
                <c:pt idx="2">
                  <c:v>7.999999999992724E-2</c:v>
                </c:pt>
                <c:pt idx="3">
                  <c:v>0.11999999999989086</c:v>
                </c:pt>
                <c:pt idx="4">
                  <c:v>0.17000000000007276</c:v>
                </c:pt>
                <c:pt idx="5">
                  <c:v>0.22000000000025466</c:v>
                </c:pt>
                <c:pt idx="6">
                  <c:v>0.26999999999998181</c:v>
                </c:pt>
                <c:pt idx="7">
                  <c:v>0.32000000000016371</c:v>
                </c:pt>
                <c:pt idx="8">
                  <c:v>0.36999999999989086</c:v>
                </c:pt>
                <c:pt idx="9">
                  <c:v>0.42000000000007276</c:v>
                </c:pt>
                <c:pt idx="10">
                  <c:v>0.47000000000025466</c:v>
                </c:pt>
                <c:pt idx="11">
                  <c:v>0.53000000000020009</c:v>
                </c:pt>
                <c:pt idx="12">
                  <c:v>0.57999999999992724</c:v>
                </c:pt>
                <c:pt idx="13">
                  <c:v>0.63000000000010914</c:v>
                </c:pt>
                <c:pt idx="14">
                  <c:v>0.67999999999983629</c:v>
                </c:pt>
                <c:pt idx="15">
                  <c:v>0.74000000000023647</c:v>
                </c:pt>
                <c:pt idx="16">
                  <c:v>0.8000000000001819</c:v>
                </c:pt>
                <c:pt idx="17">
                  <c:v>0.84999999999990905</c:v>
                </c:pt>
                <c:pt idx="18">
                  <c:v>0.90000000000009095</c:v>
                </c:pt>
                <c:pt idx="19">
                  <c:v>0.96000000000003638</c:v>
                </c:pt>
                <c:pt idx="20">
                  <c:v>1.0199999999999818</c:v>
                </c:pt>
                <c:pt idx="21">
                  <c:v>1.0900000000001455</c:v>
                </c:pt>
                <c:pt idx="22">
                  <c:v>1.1500000000000909</c:v>
                </c:pt>
                <c:pt idx="23">
                  <c:v>1.1999999999998181</c:v>
                </c:pt>
                <c:pt idx="24">
                  <c:v>1.2699999999999818</c:v>
                </c:pt>
                <c:pt idx="25">
                  <c:v>1.3400000000001455</c:v>
                </c:pt>
                <c:pt idx="26">
                  <c:v>1.4000000000000909</c:v>
                </c:pt>
                <c:pt idx="27">
                  <c:v>1.4800000000000182</c:v>
                </c:pt>
                <c:pt idx="28">
                  <c:v>1.5500000000001819</c:v>
                </c:pt>
                <c:pt idx="29">
                  <c:v>1.6199999999998909</c:v>
                </c:pt>
                <c:pt idx="30">
                  <c:v>1.6999999999998181</c:v>
                </c:pt>
                <c:pt idx="31">
                  <c:v>1.7699999999999818</c:v>
                </c:pt>
                <c:pt idx="32">
                  <c:v>1.8400000000001455</c:v>
                </c:pt>
                <c:pt idx="33">
                  <c:v>1.9200000000000728</c:v>
                </c:pt>
                <c:pt idx="34">
                  <c:v>1.9800000000000182</c:v>
                </c:pt>
                <c:pt idx="35">
                  <c:v>2.0599999999999454</c:v>
                </c:pt>
                <c:pt idx="36">
                  <c:v>2.1300000000001091</c:v>
                </c:pt>
                <c:pt idx="37">
                  <c:v>2.1999999999998181</c:v>
                </c:pt>
                <c:pt idx="38">
                  <c:v>2.2800000000002001</c:v>
                </c:pt>
                <c:pt idx="39">
                  <c:v>2.3499999999999091</c:v>
                </c:pt>
                <c:pt idx="40">
                  <c:v>2.4299999999998363</c:v>
                </c:pt>
                <c:pt idx="41">
                  <c:v>2.5</c:v>
                </c:pt>
                <c:pt idx="42">
                  <c:v>2.5700000000001637</c:v>
                </c:pt>
                <c:pt idx="43">
                  <c:v>2.6500000000000909</c:v>
                </c:pt>
                <c:pt idx="44">
                  <c:v>2.7200000000002547</c:v>
                </c:pt>
                <c:pt idx="45">
                  <c:v>2.8099999999999454</c:v>
                </c:pt>
                <c:pt idx="46">
                  <c:v>2.8899999999998727</c:v>
                </c:pt>
                <c:pt idx="47">
                  <c:v>2.9600000000000364</c:v>
                </c:pt>
                <c:pt idx="48">
                  <c:v>3.0500000000001819</c:v>
                </c:pt>
                <c:pt idx="49">
                  <c:v>3.1399999999998727</c:v>
                </c:pt>
                <c:pt idx="50">
                  <c:v>3.2100000000000364</c:v>
                </c:pt>
                <c:pt idx="51">
                  <c:v>3.3000000000001819</c:v>
                </c:pt>
                <c:pt idx="52">
                  <c:v>3.3800000000001091</c:v>
                </c:pt>
                <c:pt idx="53">
                  <c:v>3.4499999999998181</c:v>
                </c:pt>
                <c:pt idx="54">
                  <c:v>3.5399999999999636</c:v>
                </c:pt>
                <c:pt idx="55">
                  <c:v>3.6199999999998909</c:v>
                </c:pt>
                <c:pt idx="56">
                  <c:v>3.6900000000000546</c:v>
                </c:pt>
                <c:pt idx="57">
                  <c:v>3.7800000000002001</c:v>
                </c:pt>
                <c:pt idx="58">
                  <c:v>3.8699999999998909</c:v>
                </c:pt>
                <c:pt idx="59">
                  <c:v>3.9400000000000546</c:v>
                </c:pt>
                <c:pt idx="60">
                  <c:v>4.0300000000002001</c:v>
                </c:pt>
                <c:pt idx="61">
                  <c:v>4.1199999999998909</c:v>
                </c:pt>
                <c:pt idx="62">
                  <c:v>4.1900000000000546</c:v>
                </c:pt>
                <c:pt idx="63">
                  <c:v>4.2899999999999636</c:v>
                </c:pt>
                <c:pt idx="64">
                  <c:v>4.3800000000001091</c:v>
                </c:pt>
                <c:pt idx="65">
                  <c:v>4.4600000000000364</c:v>
                </c:pt>
                <c:pt idx="66">
                  <c:v>4.5599999999999454</c:v>
                </c:pt>
                <c:pt idx="67">
                  <c:v>4.6500000000000909</c:v>
                </c:pt>
                <c:pt idx="68">
                  <c:v>4.7200000000002547</c:v>
                </c:pt>
                <c:pt idx="69">
                  <c:v>4.8299999999999272</c:v>
                </c:pt>
              </c:numCache>
            </c:numRef>
          </c:xVal>
          <c:yVal>
            <c:numRef>
              <c:f>'[1]012821'!$AK$36:$AK$105</c:f>
              <c:numCache>
                <c:formatCode>General</c:formatCode>
                <c:ptCount val="70"/>
                <c:pt idx="0">
                  <c:v>3.6463000000000002E-2</c:v>
                </c:pt>
                <c:pt idx="1">
                  <c:v>3.8450999999999999E-2</c:v>
                </c:pt>
                <c:pt idx="2">
                  <c:v>4.8846000000000001E-2</c:v>
                </c:pt>
                <c:pt idx="3">
                  <c:v>4.7088999999999999E-2</c:v>
                </c:pt>
                <c:pt idx="4">
                  <c:v>4.7018999999999998E-2</c:v>
                </c:pt>
                <c:pt idx="5">
                  <c:v>5.1589999999999997E-2</c:v>
                </c:pt>
                <c:pt idx="6">
                  <c:v>4.8370000000000003E-2</c:v>
                </c:pt>
                <c:pt idx="7">
                  <c:v>5.1078999999999999E-2</c:v>
                </c:pt>
                <c:pt idx="8">
                  <c:v>5.3143999999999997E-2</c:v>
                </c:pt>
                <c:pt idx="9">
                  <c:v>4.7816999999999998E-2</c:v>
                </c:pt>
                <c:pt idx="10">
                  <c:v>5.5167000000000001E-2</c:v>
                </c:pt>
                <c:pt idx="11">
                  <c:v>5.4348E-2</c:v>
                </c:pt>
                <c:pt idx="12">
                  <c:v>4.7355000000000001E-2</c:v>
                </c:pt>
                <c:pt idx="13">
                  <c:v>5.7203999999999998E-2</c:v>
                </c:pt>
                <c:pt idx="14">
                  <c:v>5.4439000000000001E-2</c:v>
                </c:pt>
                <c:pt idx="15">
                  <c:v>5.9450999999999997E-2</c:v>
                </c:pt>
                <c:pt idx="16">
                  <c:v>5.6042000000000002E-2</c:v>
                </c:pt>
                <c:pt idx="17">
                  <c:v>4.9595E-2</c:v>
                </c:pt>
                <c:pt idx="18">
                  <c:v>5.9562999999999998E-2</c:v>
                </c:pt>
                <c:pt idx="19">
                  <c:v>5.7175999999999998E-2</c:v>
                </c:pt>
                <c:pt idx="20">
                  <c:v>6.4133999999999997E-2</c:v>
                </c:pt>
                <c:pt idx="21">
                  <c:v>6.1102999999999998E-2</c:v>
                </c:pt>
                <c:pt idx="22">
                  <c:v>5.3830000000000003E-2</c:v>
                </c:pt>
                <c:pt idx="23">
                  <c:v>7.0223999999999995E-2</c:v>
                </c:pt>
                <c:pt idx="24">
                  <c:v>6.6850000000000007E-2</c:v>
                </c:pt>
                <c:pt idx="25">
                  <c:v>6.6192000000000001E-2</c:v>
                </c:pt>
                <c:pt idx="26">
                  <c:v>7.3583999999999997E-2</c:v>
                </c:pt>
                <c:pt idx="27">
                  <c:v>7.1582000000000007E-2</c:v>
                </c:pt>
                <c:pt idx="28">
                  <c:v>7.1981000000000003E-2</c:v>
                </c:pt>
                <c:pt idx="29">
                  <c:v>7.5816999999999996E-2</c:v>
                </c:pt>
                <c:pt idx="30">
                  <c:v>6.9482000000000002E-2</c:v>
                </c:pt>
                <c:pt idx="31">
                  <c:v>7.8147999999999995E-2</c:v>
                </c:pt>
                <c:pt idx="32">
                  <c:v>7.4116000000000001E-2</c:v>
                </c:pt>
                <c:pt idx="33">
                  <c:v>6.4638000000000001E-2</c:v>
                </c:pt>
                <c:pt idx="34">
                  <c:v>7.9142000000000004E-2</c:v>
                </c:pt>
                <c:pt idx="35">
                  <c:v>7.1561E-2</c:v>
                </c:pt>
                <c:pt idx="36">
                  <c:v>6.7213999999999996E-2</c:v>
                </c:pt>
                <c:pt idx="37">
                  <c:v>7.5656000000000001E-2</c:v>
                </c:pt>
                <c:pt idx="38">
                  <c:v>6.9412000000000001E-2</c:v>
                </c:pt>
                <c:pt idx="39">
                  <c:v>8.0940999999999999E-2</c:v>
                </c:pt>
                <c:pt idx="40">
                  <c:v>7.3233999999999994E-2</c:v>
                </c:pt>
                <c:pt idx="41">
                  <c:v>6.8138000000000004E-2</c:v>
                </c:pt>
                <c:pt idx="42">
                  <c:v>8.1767000000000006E-2</c:v>
                </c:pt>
                <c:pt idx="43">
                  <c:v>7.2758000000000003E-2</c:v>
                </c:pt>
                <c:pt idx="44">
                  <c:v>8.5260000000000002E-2</c:v>
                </c:pt>
                <c:pt idx="45">
                  <c:v>8.1591999999999998E-2</c:v>
                </c:pt>
                <c:pt idx="46">
                  <c:v>7.4416999999999997E-2</c:v>
                </c:pt>
                <c:pt idx="47">
                  <c:v>9.0985999999999997E-2</c:v>
                </c:pt>
                <c:pt idx="48">
                  <c:v>8.1361000000000003E-2</c:v>
                </c:pt>
                <c:pt idx="49">
                  <c:v>7.6244000000000006E-2</c:v>
                </c:pt>
                <c:pt idx="50">
                  <c:v>8.9844999999999994E-2</c:v>
                </c:pt>
                <c:pt idx="51">
                  <c:v>7.9078999999999997E-2</c:v>
                </c:pt>
                <c:pt idx="52">
                  <c:v>6.5597000000000003E-2</c:v>
                </c:pt>
                <c:pt idx="53">
                  <c:v>8.9900999999999995E-2</c:v>
                </c:pt>
                <c:pt idx="54">
                  <c:v>8.6506E-2</c:v>
                </c:pt>
                <c:pt idx="55">
                  <c:v>6.6744999999999999E-2</c:v>
                </c:pt>
                <c:pt idx="56">
                  <c:v>9.3863000000000002E-2</c:v>
                </c:pt>
                <c:pt idx="57">
                  <c:v>8.4769999999999998E-2</c:v>
                </c:pt>
                <c:pt idx="58">
                  <c:v>6.6430000000000003E-2</c:v>
                </c:pt>
                <c:pt idx="59">
                  <c:v>9.5893000000000006E-2</c:v>
                </c:pt>
                <c:pt idx="60">
                  <c:v>8.4847000000000006E-2</c:v>
                </c:pt>
                <c:pt idx="61">
                  <c:v>7.6467999999999994E-2</c:v>
                </c:pt>
                <c:pt idx="62">
                  <c:v>9.7664000000000001E-2</c:v>
                </c:pt>
                <c:pt idx="63">
                  <c:v>8.8312000000000002E-2</c:v>
                </c:pt>
                <c:pt idx="64">
                  <c:v>8.5064000000000001E-2</c:v>
                </c:pt>
                <c:pt idx="65">
                  <c:v>9.6452999999999997E-2</c:v>
                </c:pt>
                <c:pt idx="66">
                  <c:v>9.2960000000000001E-2</c:v>
                </c:pt>
                <c:pt idx="67">
                  <c:v>6.9670999999999997E-2</c:v>
                </c:pt>
                <c:pt idx="68">
                  <c:v>0.103313</c:v>
                </c:pt>
                <c:pt idx="69">
                  <c:v>9.2231999999999995E-2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6B-4D81-9AA4-837845E98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79377"/>
        <c:axId val="1860204685"/>
      </c:scatterChart>
      <c:valAx>
        <c:axId val="2097579377"/>
        <c:scaling>
          <c:orientation val="minMax"/>
          <c:max val="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0204685"/>
        <c:crosses val="autoZero"/>
        <c:crossBetween val="midCat"/>
      </c:valAx>
      <c:valAx>
        <c:axId val="1860204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757937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ISIs across 1.5nA 5s pulse in PTX</a:t>
            </a:r>
          </a:p>
        </c:rich>
      </c:tx>
      <c:layout>
        <c:manualLayout>
          <c:xMode val="edge"/>
          <c:yMode val="edge"/>
          <c:x val="0.21968724947766402"/>
          <c:y val="1.889603042012918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5.1696601650283912E-2"/>
                  <c:y val="0.39333640727341512"/>
                </c:manualLayout>
              </c:layout>
              <c:numFmt formatCode="General" sourceLinked="0"/>
            </c:trendlineLbl>
          </c:trendline>
          <c:xVal>
            <c:numRef>
              <c:f>'[1]031621'!$AH$38:$AH$94</c:f>
              <c:numCache>
                <c:formatCode>General</c:formatCode>
                <c:ptCount val="57"/>
                <c:pt idx="0">
                  <c:v>0</c:v>
                </c:pt>
                <c:pt idx="1">
                  <c:v>4.9999999999954525E-2</c:v>
                </c:pt>
                <c:pt idx="2">
                  <c:v>0.11999999999989086</c:v>
                </c:pt>
                <c:pt idx="3">
                  <c:v>0.17999999999983629</c:v>
                </c:pt>
                <c:pt idx="4">
                  <c:v>0.24000000000000909</c:v>
                </c:pt>
                <c:pt idx="5">
                  <c:v>0.29999999999995453</c:v>
                </c:pt>
                <c:pt idx="6">
                  <c:v>0.35999999999989996</c:v>
                </c:pt>
                <c:pt idx="7">
                  <c:v>0.41999999999984539</c:v>
                </c:pt>
                <c:pt idx="8">
                  <c:v>0.48000000000001819</c:v>
                </c:pt>
                <c:pt idx="9">
                  <c:v>0.54999999999995453</c:v>
                </c:pt>
                <c:pt idx="10">
                  <c:v>0.61999999999989086</c:v>
                </c:pt>
                <c:pt idx="11">
                  <c:v>0.67999999999983629</c:v>
                </c:pt>
                <c:pt idx="12">
                  <c:v>0.74000000000000909</c:v>
                </c:pt>
                <c:pt idx="13">
                  <c:v>0.80999999999994543</c:v>
                </c:pt>
                <c:pt idx="14">
                  <c:v>0.87999999999988177</c:v>
                </c:pt>
                <c:pt idx="15">
                  <c:v>0.95000000000004547</c:v>
                </c:pt>
                <c:pt idx="16">
                  <c:v>1.0199999999999818</c:v>
                </c:pt>
                <c:pt idx="17">
                  <c:v>1.0999999999999091</c:v>
                </c:pt>
                <c:pt idx="18">
                  <c:v>1.1699999999998454</c:v>
                </c:pt>
                <c:pt idx="19">
                  <c:v>1.2400000000000091</c:v>
                </c:pt>
                <c:pt idx="20">
                  <c:v>1.3199999999999363</c:v>
                </c:pt>
                <c:pt idx="21">
                  <c:v>1.3899999999998727</c:v>
                </c:pt>
                <c:pt idx="22">
                  <c:v>1.4700000000000273</c:v>
                </c:pt>
                <c:pt idx="23">
                  <c:v>1.5499999999999545</c:v>
                </c:pt>
                <c:pt idx="24">
                  <c:v>1.6199999999998909</c:v>
                </c:pt>
                <c:pt idx="25">
                  <c:v>1.7000000000000455</c:v>
                </c:pt>
                <c:pt idx="26">
                  <c:v>1.7699999999999818</c:v>
                </c:pt>
                <c:pt idx="27">
                  <c:v>1.8499999999999091</c:v>
                </c:pt>
                <c:pt idx="28">
                  <c:v>1.9099999999998545</c:v>
                </c:pt>
                <c:pt idx="29">
                  <c:v>2</c:v>
                </c:pt>
                <c:pt idx="30">
                  <c:v>2.0799999999999272</c:v>
                </c:pt>
                <c:pt idx="31">
                  <c:v>2.1799999999998363</c:v>
                </c:pt>
                <c:pt idx="32">
                  <c:v>2.2699999999999818</c:v>
                </c:pt>
                <c:pt idx="33">
                  <c:v>2.3699999999998909</c:v>
                </c:pt>
                <c:pt idx="34">
                  <c:v>2.4700000000000273</c:v>
                </c:pt>
                <c:pt idx="35">
                  <c:v>2.5599999999999454</c:v>
                </c:pt>
                <c:pt idx="36">
                  <c:v>2.6699999999998454</c:v>
                </c:pt>
                <c:pt idx="37">
                  <c:v>2.7699999999999818</c:v>
                </c:pt>
                <c:pt idx="38">
                  <c:v>2.8599999999999</c:v>
                </c:pt>
                <c:pt idx="39">
                  <c:v>2.9700000000000273</c:v>
                </c:pt>
                <c:pt idx="40">
                  <c:v>3.0599999999999454</c:v>
                </c:pt>
                <c:pt idx="41">
                  <c:v>3.1399999999998727</c:v>
                </c:pt>
                <c:pt idx="42">
                  <c:v>3.2400000000000091</c:v>
                </c:pt>
                <c:pt idx="43">
                  <c:v>3.3399999999999181</c:v>
                </c:pt>
                <c:pt idx="44">
                  <c:v>3.4500000000000455</c:v>
                </c:pt>
                <c:pt idx="45">
                  <c:v>3.5499999999999545</c:v>
                </c:pt>
                <c:pt idx="46">
                  <c:v>3.6299999999998818</c:v>
                </c:pt>
                <c:pt idx="47">
                  <c:v>3.7300000000000182</c:v>
                </c:pt>
                <c:pt idx="48">
                  <c:v>3.8299999999999272</c:v>
                </c:pt>
                <c:pt idx="49">
                  <c:v>3.9500000000000455</c:v>
                </c:pt>
                <c:pt idx="50">
                  <c:v>4.0699999999999363</c:v>
                </c:pt>
                <c:pt idx="51">
                  <c:v>4.2000000000000455</c:v>
                </c:pt>
                <c:pt idx="52">
                  <c:v>4.3199999999999363</c:v>
                </c:pt>
                <c:pt idx="53">
                  <c:v>4.4399999999998272</c:v>
                </c:pt>
                <c:pt idx="54">
                  <c:v>4.5699999999999363</c:v>
                </c:pt>
                <c:pt idx="55">
                  <c:v>4.7100000000000364</c:v>
                </c:pt>
                <c:pt idx="56">
                  <c:v>4.8299999999999272</c:v>
                </c:pt>
              </c:numCache>
            </c:numRef>
          </c:xVal>
          <c:yVal>
            <c:numRef>
              <c:f>'[1]031621'!$AI$38:$AI$94</c:f>
              <c:numCache>
                <c:formatCode>General</c:formatCode>
                <c:ptCount val="57"/>
                <c:pt idx="0">
                  <c:v>5.3683000000000002E-2</c:v>
                </c:pt>
                <c:pt idx="1">
                  <c:v>6.3126000000000002E-2</c:v>
                </c:pt>
                <c:pt idx="2">
                  <c:v>6.2685000000000005E-2</c:v>
                </c:pt>
                <c:pt idx="3">
                  <c:v>5.6938000000000002E-2</c:v>
                </c:pt>
                <c:pt idx="4">
                  <c:v>6.454E-2</c:v>
                </c:pt>
                <c:pt idx="5">
                  <c:v>5.4963999999999999E-2</c:v>
                </c:pt>
                <c:pt idx="6">
                  <c:v>6.4694000000000002E-2</c:v>
                </c:pt>
                <c:pt idx="7">
                  <c:v>6.1523000000000001E-2</c:v>
                </c:pt>
                <c:pt idx="8">
                  <c:v>6.9622000000000003E-2</c:v>
                </c:pt>
                <c:pt idx="9">
                  <c:v>6.5491999999999995E-2</c:v>
                </c:pt>
                <c:pt idx="10">
                  <c:v>6.0158000000000003E-2</c:v>
                </c:pt>
                <c:pt idx="11">
                  <c:v>6.7549999999999999E-2</c:v>
                </c:pt>
                <c:pt idx="12">
                  <c:v>6.5387000000000001E-2</c:v>
                </c:pt>
                <c:pt idx="13">
                  <c:v>7.3114999999999999E-2</c:v>
                </c:pt>
                <c:pt idx="14">
                  <c:v>7.1014999999999995E-2</c:v>
                </c:pt>
                <c:pt idx="15">
                  <c:v>6.8004999999999996E-2</c:v>
                </c:pt>
                <c:pt idx="16">
                  <c:v>7.7931E-2</c:v>
                </c:pt>
                <c:pt idx="17">
                  <c:v>7.0657999999999999E-2</c:v>
                </c:pt>
                <c:pt idx="18">
                  <c:v>6.6444000000000003E-2</c:v>
                </c:pt>
                <c:pt idx="19">
                  <c:v>8.0408999999999994E-2</c:v>
                </c:pt>
                <c:pt idx="20">
                  <c:v>7.2996000000000005E-2</c:v>
                </c:pt>
                <c:pt idx="21">
                  <c:v>8.2236000000000004E-2</c:v>
                </c:pt>
                <c:pt idx="22">
                  <c:v>7.4396000000000004E-2</c:v>
                </c:pt>
                <c:pt idx="23">
                  <c:v>7.6481999999999994E-2</c:v>
                </c:pt>
                <c:pt idx="24">
                  <c:v>7.4907000000000001E-2</c:v>
                </c:pt>
                <c:pt idx="25">
                  <c:v>7.2071999999999997E-2</c:v>
                </c:pt>
                <c:pt idx="26">
                  <c:v>7.7588000000000004E-2</c:v>
                </c:pt>
                <c:pt idx="27">
                  <c:v>6.6450999999999996E-2</c:v>
                </c:pt>
                <c:pt idx="28">
                  <c:v>8.6323999999999998E-2</c:v>
                </c:pt>
                <c:pt idx="29">
                  <c:v>8.0318000000000001E-2</c:v>
                </c:pt>
                <c:pt idx="30">
                  <c:v>0.101101</c:v>
                </c:pt>
                <c:pt idx="31">
                  <c:v>8.6842000000000003E-2</c:v>
                </c:pt>
                <c:pt idx="32">
                  <c:v>9.6530000000000005E-2</c:v>
                </c:pt>
                <c:pt idx="33">
                  <c:v>0.101787</c:v>
                </c:pt>
                <c:pt idx="34">
                  <c:v>9.1041999999999998E-2</c:v>
                </c:pt>
                <c:pt idx="35">
                  <c:v>0.111594</c:v>
                </c:pt>
                <c:pt idx="36">
                  <c:v>0.101983</c:v>
                </c:pt>
                <c:pt idx="37">
                  <c:v>9.2483999999999997E-2</c:v>
                </c:pt>
                <c:pt idx="38">
                  <c:v>0.101619</c:v>
                </c:pt>
                <c:pt idx="39">
                  <c:v>9.1812000000000005E-2</c:v>
                </c:pt>
                <c:pt idx="40">
                  <c:v>7.9827999999999996E-2</c:v>
                </c:pt>
                <c:pt idx="41">
                  <c:v>0.10308199999999999</c:v>
                </c:pt>
                <c:pt idx="42">
                  <c:v>9.8286999999999999E-2</c:v>
                </c:pt>
                <c:pt idx="43">
                  <c:v>0.11193</c:v>
                </c:pt>
                <c:pt idx="44">
                  <c:v>0.101234</c:v>
                </c:pt>
                <c:pt idx="45">
                  <c:v>7.9975000000000004E-2</c:v>
                </c:pt>
                <c:pt idx="46">
                  <c:v>0.102228</c:v>
                </c:pt>
                <c:pt idx="47">
                  <c:v>9.3386999999999998E-2</c:v>
                </c:pt>
                <c:pt idx="48">
                  <c:v>0.124705</c:v>
                </c:pt>
                <c:pt idx="49">
                  <c:v>0.11965099999999999</c:v>
                </c:pt>
                <c:pt idx="50">
                  <c:v>0.126917</c:v>
                </c:pt>
                <c:pt idx="51">
                  <c:v>0.124642</c:v>
                </c:pt>
                <c:pt idx="52">
                  <c:v>0.111447</c:v>
                </c:pt>
                <c:pt idx="53">
                  <c:v>0.13540099999999999</c:v>
                </c:pt>
                <c:pt idx="54">
                  <c:v>0.13603100000000001</c:v>
                </c:pt>
                <c:pt idx="55">
                  <c:v>0.125531</c:v>
                </c:pt>
                <c:pt idx="56">
                  <c:v>0.11333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D-4557-95A7-183E1A32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79377"/>
        <c:axId val="1860204685"/>
      </c:scatterChart>
      <c:valAx>
        <c:axId val="2097579377"/>
        <c:scaling>
          <c:orientation val="minMax"/>
          <c:max val="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0204685"/>
        <c:crosses val="autoZero"/>
        <c:crossBetween val="midCat"/>
      </c:valAx>
      <c:valAx>
        <c:axId val="1860204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757937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ISIs across 1.5nA 5s pulse in PTX SIFamide</a:t>
            </a:r>
          </a:p>
        </c:rich>
      </c:tx>
      <c:layout>
        <c:manualLayout>
          <c:xMode val="edge"/>
          <c:yMode val="edge"/>
          <c:x val="0.21968724947766402"/>
          <c:y val="1.889603042012918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4.7202236975280053E-2"/>
                  <c:y val="0.18971908916790806"/>
                </c:manualLayout>
              </c:layout>
              <c:numFmt formatCode="General" sourceLinked="0"/>
            </c:trendlineLbl>
          </c:trendline>
          <c:xVal>
            <c:numRef>
              <c:f>'[1]031621'!$AO$38:$AO$136</c:f>
              <c:numCache>
                <c:formatCode>General</c:formatCode>
                <c:ptCount val="99"/>
                <c:pt idx="0">
                  <c:v>0</c:v>
                </c:pt>
                <c:pt idx="1">
                  <c:v>4.9999999999727152E-2</c:v>
                </c:pt>
                <c:pt idx="2">
                  <c:v>8.9999999999690772E-2</c:v>
                </c:pt>
                <c:pt idx="3">
                  <c:v>0.13999999999987267</c:v>
                </c:pt>
                <c:pt idx="4">
                  <c:v>0.19000000000005457</c:v>
                </c:pt>
                <c:pt idx="5">
                  <c:v>0.23000000000001819</c:v>
                </c:pt>
                <c:pt idx="6">
                  <c:v>0.27999999999974534</c:v>
                </c:pt>
                <c:pt idx="7">
                  <c:v>0.31999999999970896</c:v>
                </c:pt>
                <c:pt idx="8">
                  <c:v>0.36999999999989086</c:v>
                </c:pt>
                <c:pt idx="9">
                  <c:v>0.40999999999985448</c:v>
                </c:pt>
                <c:pt idx="10">
                  <c:v>0.4499999999998181</c:v>
                </c:pt>
                <c:pt idx="11">
                  <c:v>0.5</c:v>
                </c:pt>
                <c:pt idx="12">
                  <c:v>0.53999999999996362</c:v>
                </c:pt>
                <c:pt idx="13">
                  <c:v>0.58999999999969077</c:v>
                </c:pt>
                <c:pt idx="14">
                  <c:v>0.63000000000010914</c:v>
                </c:pt>
                <c:pt idx="15">
                  <c:v>0.67999999999983629</c:v>
                </c:pt>
                <c:pt idx="16">
                  <c:v>0.71999999999979991</c:v>
                </c:pt>
                <c:pt idx="17">
                  <c:v>0.76999999999998181</c:v>
                </c:pt>
                <c:pt idx="18">
                  <c:v>0.80999999999994543</c:v>
                </c:pt>
                <c:pt idx="19">
                  <c:v>0.84999999999990905</c:v>
                </c:pt>
                <c:pt idx="20">
                  <c:v>0.90000000000009095</c:v>
                </c:pt>
                <c:pt idx="21">
                  <c:v>0.94000000000005457</c:v>
                </c:pt>
                <c:pt idx="22">
                  <c:v>0.98999999999978172</c:v>
                </c:pt>
                <c:pt idx="23">
                  <c:v>1.0399999999999636</c:v>
                </c:pt>
                <c:pt idx="24">
                  <c:v>1.0799999999999272</c:v>
                </c:pt>
                <c:pt idx="25">
                  <c:v>1.1300000000001091</c:v>
                </c:pt>
                <c:pt idx="26">
                  <c:v>1.1799999999998363</c:v>
                </c:pt>
                <c:pt idx="27">
                  <c:v>1.2199999999997999</c:v>
                </c:pt>
                <c:pt idx="28">
                  <c:v>1.2599999999997635</c:v>
                </c:pt>
                <c:pt idx="29">
                  <c:v>1.3099999999999454</c:v>
                </c:pt>
                <c:pt idx="30">
                  <c:v>1.3499999999999091</c:v>
                </c:pt>
                <c:pt idx="31">
                  <c:v>1.4000000000000909</c:v>
                </c:pt>
                <c:pt idx="32">
                  <c:v>1.4400000000000546</c:v>
                </c:pt>
                <c:pt idx="33">
                  <c:v>1.4899999999997817</c:v>
                </c:pt>
                <c:pt idx="34">
                  <c:v>1.5299999999997453</c:v>
                </c:pt>
                <c:pt idx="35">
                  <c:v>1.569999999999709</c:v>
                </c:pt>
                <c:pt idx="36">
                  <c:v>1.6199999999998909</c:v>
                </c:pt>
                <c:pt idx="37">
                  <c:v>1.6599999999998545</c:v>
                </c:pt>
                <c:pt idx="38">
                  <c:v>1.7100000000000364</c:v>
                </c:pt>
                <c:pt idx="39">
                  <c:v>1.75</c:v>
                </c:pt>
                <c:pt idx="40">
                  <c:v>1.7899999999999636</c:v>
                </c:pt>
                <c:pt idx="41">
                  <c:v>1.8299999999999272</c:v>
                </c:pt>
                <c:pt idx="42">
                  <c:v>1.8800000000001091</c:v>
                </c:pt>
                <c:pt idx="43">
                  <c:v>1.9200000000000728</c:v>
                </c:pt>
                <c:pt idx="44">
                  <c:v>1.9600000000000364</c:v>
                </c:pt>
                <c:pt idx="45">
                  <c:v>2</c:v>
                </c:pt>
                <c:pt idx="46">
                  <c:v>2.0499999999997272</c:v>
                </c:pt>
                <c:pt idx="47">
                  <c:v>2.0899999999996908</c:v>
                </c:pt>
                <c:pt idx="48">
                  <c:v>2.1399999999998727</c:v>
                </c:pt>
                <c:pt idx="49">
                  <c:v>2.1799999999998363</c:v>
                </c:pt>
                <c:pt idx="50">
                  <c:v>2.2300000000000182</c:v>
                </c:pt>
                <c:pt idx="51">
                  <c:v>2.2699999999999818</c:v>
                </c:pt>
                <c:pt idx="52">
                  <c:v>2.319999999999709</c:v>
                </c:pt>
                <c:pt idx="53">
                  <c:v>2.3599999999996726</c:v>
                </c:pt>
                <c:pt idx="54">
                  <c:v>2.4099999999998545</c:v>
                </c:pt>
                <c:pt idx="55">
                  <c:v>2.4600000000000364</c:v>
                </c:pt>
                <c:pt idx="56">
                  <c:v>2.5</c:v>
                </c:pt>
                <c:pt idx="57">
                  <c:v>2.5499999999997272</c:v>
                </c:pt>
                <c:pt idx="58">
                  <c:v>2.5999999999999091</c:v>
                </c:pt>
                <c:pt idx="59">
                  <c:v>2.6500000000000909</c:v>
                </c:pt>
                <c:pt idx="60">
                  <c:v>2.6900000000000546</c:v>
                </c:pt>
                <c:pt idx="61">
                  <c:v>2.7399999999997817</c:v>
                </c:pt>
                <c:pt idx="62">
                  <c:v>2.7899999999999636</c:v>
                </c:pt>
                <c:pt idx="63">
                  <c:v>2.8399999999996908</c:v>
                </c:pt>
                <c:pt idx="64">
                  <c:v>2.8899999999998727</c:v>
                </c:pt>
                <c:pt idx="65">
                  <c:v>2.9400000000000546</c:v>
                </c:pt>
                <c:pt idx="66">
                  <c:v>2.9899999999997817</c:v>
                </c:pt>
                <c:pt idx="67">
                  <c:v>3.0299999999997453</c:v>
                </c:pt>
                <c:pt idx="68">
                  <c:v>3.0899999999996908</c:v>
                </c:pt>
                <c:pt idx="69">
                  <c:v>3.1300000000001091</c:v>
                </c:pt>
                <c:pt idx="70">
                  <c:v>3.1799999999998363</c:v>
                </c:pt>
                <c:pt idx="71">
                  <c:v>3.2300000000000182</c:v>
                </c:pt>
                <c:pt idx="72">
                  <c:v>3.2799999999997453</c:v>
                </c:pt>
                <c:pt idx="73">
                  <c:v>3.3299999999999272</c:v>
                </c:pt>
                <c:pt idx="74">
                  <c:v>3.3800000000001091</c:v>
                </c:pt>
                <c:pt idx="75">
                  <c:v>3.4299999999998363</c:v>
                </c:pt>
                <c:pt idx="76">
                  <c:v>3.4800000000000182</c:v>
                </c:pt>
                <c:pt idx="77">
                  <c:v>3.5299999999997453</c:v>
                </c:pt>
                <c:pt idx="78">
                  <c:v>3.5799999999999272</c:v>
                </c:pt>
                <c:pt idx="79">
                  <c:v>3.6399999999998727</c:v>
                </c:pt>
                <c:pt idx="80">
                  <c:v>3.6999999999998181</c:v>
                </c:pt>
                <c:pt idx="81">
                  <c:v>3.75</c:v>
                </c:pt>
                <c:pt idx="82">
                  <c:v>3.7999999999997272</c:v>
                </c:pt>
                <c:pt idx="83">
                  <c:v>3.8599999999996726</c:v>
                </c:pt>
                <c:pt idx="84">
                  <c:v>3.9200000000000728</c:v>
                </c:pt>
                <c:pt idx="85">
                  <c:v>3.9800000000000182</c:v>
                </c:pt>
                <c:pt idx="86">
                  <c:v>4.0499999999997272</c:v>
                </c:pt>
                <c:pt idx="87">
                  <c:v>4.1099999999996726</c:v>
                </c:pt>
                <c:pt idx="88">
                  <c:v>4.1700000000000728</c:v>
                </c:pt>
                <c:pt idx="89">
                  <c:v>4.2399999999997817</c:v>
                </c:pt>
                <c:pt idx="90">
                  <c:v>4.3099999999999454</c:v>
                </c:pt>
                <c:pt idx="91">
                  <c:v>4.3699999999998909</c:v>
                </c:pt>
                <c:pt idx="92">
                  <c:v>4.4299999999998363</c:v>
                </c:pt>
                <c:pt idx="93">
                  <c:v>4.5</c:v>
                </c:pt>
                <c:pt idx="94">
                  <c:v>4.569999999999709</c:v>
                </c:pt>
                <c:pt idx="95">
                  <c:v>4.6500000000000909</c:v>
                </c:pt>
                <c:pt idx="96">
                  <c:v>4.7199999999997999</c:v>
                </c:pt>
                <c:pt idx="97">
                  <c:v>4.7899999999999636</c:v>
                </c:pt>
                <c:pt idx="98">
                  <c:v>4.8800000000001091</c:v>
                </c:pt>
              </c:numCache>
            </c:numRef>
          </c:xVal>
          <c:yVal>
            <c:numRef>
              <c:f>'[1]031621'!$AP$38:$AP$136</c:f>
              <c:numCache>
                <c:formatCode>General</c:formatCode>
                <c:ptCount val="99"/>
                <c:pt idx="0">
                  <c:v>4.3323E-2</c:v>
                </c:pt>
                <c:pt idx="1">
                  <c:v>4.7004999999999998E-2</c:v>
                </c:pt>
                <c:pt idx="2">
                  <c:v>4.4519999999999997E-2</c:v>
                </c:pt>
                <c:pt idx="3">
                  <c:v>4.8460999999999997E-2</c:v>
                </c:pt>
                <c:pt idx="4">
                  <c:v>4.7271000000000001E-2</c:v>
                </c:pt>
                <c:pt idx="5">
                  <c:v>4.3407000000000001E-2</c:v>
                </c:pt>
                <c:pt idx="6">
                  <c:v>4.5157000000000003E-2</c:v>
                </c:pt>
                <c:pt idx="7">
                  <c:v>4.3666000000000003E-2</c:v>
                </c:pt>
                <c:pt idx="8">
                  <c:v>4.2293999999999998E-2</c:v>
                </c:pt>
                <c:pt idx="9">
                  <c:v>4.5724000000000001E-2</c:v>
                </c:pt>
                <c:pt idx="10">
                  <c:v>4.4443000000000003E-2</c:v>
                </c:pt>
                <c:pt idx="11">
                  <c:v>4.2567000000000001E-2</c:v>
                </c:pt>
                <c:pt idx="12">
                  <c:v>4.6136999999999997E-2</c:v>
                </c:pt>
                <c:pt idx="13">
                  <c:v>4.4387000000000003E-2</c:v>
                </c:pt>
                <c:pt idx="14">
                  <c:v>4.5436999999999998E-2</c:v>
                </c:pt>
                <c:pt idx="15">
                  <c:v>4.3225E-2</c:v>
                </c:pt>
                <c:pt idx="16">
                  <c:v>4.6052999999999997E-2</c:v>
                </c:pt>
                <c:pt idx="17">
                  <c:v>4.3147999999999999E-2</c:v>
                </c:pt>
                <c:pt idx="18">
                  <c:v>4.4275000000000002E-2</c:v>
                </c:pt>
                <c:pt idx="19">
                  <c:v>4.6396E-2</c:v>
                </c:pt>
                <c:pt idx="20">
                  <c:v>4.4863E-2</c:v>
                </c:pt>
                <c:pt idx="21">
                  <c:v>4.5626E-2</c:v>
                </c:pt>
                <c:pt idx="22">
                  <c:v>4.6990999999999998E-2</c:v>
                </c:pt>
                <c:pt idx="23">
                  <c:v>4.5192000000000003E-2</c:v>
                </c:pt>
                <c:pt idx="24">
                  <c:v>4.8544999999999998E-2</c:v>
                </c:pt>
                <c:pt idx="25">
                  <c:v>4.7327000000000001E-2</c:v>
                </c:pt>
                <c:pt idx="26">
                  <c:v>4.1860000000000001E-2</c:v>
                </c:pt>
                <c:pt idx="27">
                  <c:v>4.5150000000000003E-2</c:v>
                </c:pt>
                <c:pt idx="28">
                  <c:v>4.2944999999999997E-2</c:v>
                </c:pt>
                <c:pt idx="29">
                  <c:v>4.6234999999999998E-2</c:v>
                </c:pt>
                <c:pt idx="30">
                  <c:v>4.3021999999999998E-2</c:v>
                </c:pt>
                <c:pt idx="31">
                  <c:v>4.4877E-2</c:v>
                </c:pt>
                <c:pt idx="32">
                  <c:v>4.4512999999999997E-2</c:v>
                </c:pt>
                <c:pt idx="33">
                  <c:v>4.4065E-2</c:v>
                </c:pt>
                <c:pt idx="34">
                  <c:v>4.3659000000000003E-2</c:v>
                </c:pt>
                <c:pt idx="35">
                  <c:v>4.4757999999999999E-2</c:v>
                </c:pt>
                <c:pt idx="36">
                  <c:v>4.2651000000000001E-2</c:v>
                </c:pt>
                <c:pt idx="37">
                  <c:v>4.4443000000000003E-2</c:v>
                </c:pt>
                <c:pt idx="38">
                  <c:v>4.2398999999999999E-2</c:v>
                </c:pt>
                <c:pt idx="39">
                  <c:v>4.2958999999999997E-2</c:v>
                </c:pt>
                <c:pt idx="40">
                  <c:v>4.0229000000000001E-2</c:v>
                </c:pt>
                <c:pt idx="41">
                  <c:v>4.5471999999999999E-2</c:v>
                </c:pt>
                <c:pt idx="42">
                  <c:v>4.1041000000000001E-2</c:v>
                </c:pt>
                <c:pt idx="43">
                  <c:v>4.2784000000000003E-2</c:v>
                </c:pt>
                <c:pt idx="44">
                  <c:v>4.3756999999999997E-2</c:v>
                </c:pt>
                <c:pt idx="45">
                  <c:v>4.3875999999999998E-2</c:v>
                </c:pt>
                <c:pt idx="46">
                  <c:v>4.6241999999999998E-2</c:v>
                </c:pt>
                <c:pt idx="47">
                  <c:v>4.1972000000000002E-2</c:v>
                </c:pt>
                <c:pt idx="48">
                  <c:v>4.4947000000000001E-2</c:v>
                </c:pt>
                <c:pt idx="49">
                  <c:v>4.5562999999999999E-2</c:v>
                </c:pt>
                <c:pt idx="50">
                  <c:v>4.4757999999999999E-2</c:v>
                </c:pt>
                <c:pt idx="51">
                  <c:v>4.7264E-2</c:v>
                </c:pt>
                <c:pt idx="52">
                  <c:v>4.3610000000000003E-2</c:v>
                </c:pt>
                <c:pt idx="53">
                  <c:v>4.6087999999999997E-2</c:v>
                </c:pt>
                <c:pt idx="54">
                  <c:v>4.8488999999999997E-2</c:v>
                </c:pt>
                <c:pt idx="55">
                  <c:v>4.5031000000000002E-2</c:v>
                </c:pt>
                <c:pt idx="56">
                  <c:v>4.7467000000000002E-2</c:v>
                </c:pt>
                <c:pt idx="57">
                  <c:v>4.9216999999999997E-2</c:v>
                </c:pt>
                <c:pt idx="58">
                  <c:v>4.7872999999999999E-2</c:v>
                </c:pt>
                <c:pt idx="59">
                  <c:v>4.7795999999999998E-2</c:v>
                </c:pt>
                <c:pt idx="60">
                  <c:v>4.9700000000000001E-2</c:v>
                </c:pt>
                <c:pt idx="61">
                  <c:v>5.0147999999999998E-2</c:v>
                </c:pt>
                <c:pt idx="62">
                  <c:v>4.6564000000000001E-2</c:v>
                </c:pt>
                <c:pt idx="63">
                  <c:v>4.9672000000000001E-2</c:v>
                </c:pt>
                <c:pt idx="64">
                  <c:v>5.0161999999999998E-2</c:v>
                </c:pt>
                <c:pt idx="65">
                  <c:v>4.6962999999999998E-2</c:v>
                </c:pt>
                <c:pt idx="66">
                  <c:v>4.6367999999999999E-2</c:v>
                </c:pt>
                <c:pt idx="67">
                  <c:v>5.0694000000000003E-2</c:v>
                </c:pt>
                <c:pt idx="68">
                  <c:v>4.9447999999999999E-2</c:v>
                </c:pt>
                <c:pt idx="69">
                  <c:v>4.641E-2</c:v>
                </c:pt>
                <c:pt idx="70">
                  <c:v>4.9112000000000003E-2</c:v>
                </c:pt>
                <c:pt idx="71">
                  <c:v>5.1947E-2</c:v>
                </c:pt>
                <c:pt idx="72">
                  <c:v>4.8867000000000001E-2</c:v>
                </c:pt>
                <c:pt idx="73">
                  <c:v>4.7320000000000001E-2</c:v>
                </c:pt>
                <c:pt idx="74">
                  <c:v>5.2101000000000001E-2</c:v>
                </c:pt>
                <c:pt idx="75">
                  <c:v>5.4060999999999998E-2</c:v>
                </c:pt>
                <c:pt idx="76">
                  <c:v>5.0140999999999998E-2</c:v>
                </c:pt>
                <c:pt idx="77">
                  <c:v>4.9349999999999998E-2</c:v>
                </c:pt>
                <c:pt idx="78">
                  <c:v>5.2808000000000001E-2</c:v>
                </c:pt>
                <c:pt idx="79">
                  <c:v>5.9241000000000002E-2</c:v>
                </c:pt>
                <c:pt idx="80">
                  <c:v>5.4411000000000001E-2</c:v>
                </c:pt>
                <c:pt idx="81">
                  <c:v>5.3725000000000002E-2</c:v>
                </c:pt>
                <c:pt idx="82">
                  <c:v>5.7722000000000002E-2</c:v>
                </c:pt>
                <c:pt idx="83">
                  <c:v>6.2412000000000002E-2</c:v>
                </c:pt>
                <c:pt idx="84">
                  <c:v>6.0423999999999999E-2</c:v>
                </c:pt>
                <c:pt idx="85">
                  <c:v>6.2349000000000002E-2</c:v>
                </c:pt>
                <c:pt idx="86">
                  <c:v>5.9332000000000003E-2</c:v>
                </c:pt>
                <c:pt idx="87">
                  <c:v>6.4980999999999997E-2</c:v>
                </c:pt>
                <c:pt idx="88">
                  <c:v>6.7101999999999995E-2</c:v>
                </c:pt>
                <c:pt idx="89">
                  <c:v>6.9734000000000004E-2</c:v>
                </c:pt>
                <c:pt idx="90">
                  <c:v>6.2831999999999999E-2</c:v>
                </c:pt>
                <c:pt idx="91">
                  <c:v>6.1823999999999997E-2</c:v>
                </c:pt>
                <c:pt idx="92">
                  <c:v>6.9600999999999996E-2</c:v>
                </c:pt>
                <c:pt idx="93">
                  <c:v>7.2624999999999995E-2</c:v>
                </c:pt>
                <c:pt idx="94">
                  <c:v>7.4592000000000006E-2</c:v>
                </c:pt>
                <c:pt idx="95">
                  <c:v>6.9544999999999996E-2</c:v>
                </c:pt>
                <c:pt idx="96">
                  <c:v>7.5333999999999998E-2</c:v>
                </c:pt>
                <c:pt idx="97">
                  <c:v>8.1347000000000003E-2</c:v>
                </c:pt>
                <c:pt idx="98">
                  <c:v>7.4402999999999997E-2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79-43D8-877F-B9E294D4B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79377"/>
        <c:axId val="1860204685"/>
      </c:scatterChart>
      <c:valAx>
        <c:axId val="2097579377"/>
        <c:scaling>
          <c:orientation val="minMax"/>
          <c:max val="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0204685"/>
        <c:crosses val="autoZero"/>
        <c:crossBetween val="midCat"/>
      </c:valAx>
      <c:valAx>
        <c:axId val="1860204685"/>
        <c:scaling>
          <c:orientation val="minMax"/>
          <c:max val="0.1600000000000000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757937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ISIs across 1.5nA 5s pulse in PTX</a:t>
            </a:r>
          </a:p>
        </c:rich>
      </c:tx>
      <c:layout>
        <c:manualLayout>
          <c:xMode val="edge"/>
          <c:yMode val="edge"/>
          <c:x val="0.21968724947766402"/>
          <c:y val="1.889603042012918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5.9448818897637798E-2"/>
                  <c:y val="0.27557612730841075"/>
                </c:manualLayout>
              </c:layout>
              <c:numFmt formatCode="General" sourceLinked="0"/>
            </c:trendlineLbl>
          </c:trendline>
          <c:trendline>
            <c:spPr>
              <a:ln w="381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'[1]061721'!$AH$42:$AH$143</c:f>
              <c:numCache>
                <c:formatCode>General</c:formatCode>
                <c:ptCount val="102"/>
                <c:pt idx="0">
                  <c:v>0</c:v>
                </c:pt>
                <c:pt idx="1">
                  <c:v>2.8000000000020009E-2</c:v>
                </c:pt>
                <c:pt idx="2">
                  <c:v>5.7000000000016371E-2</c:v>
                </c:pt>
                <c:pt idx="3">
                  <c:v>8.6999999999989086E-2</c:v>
                </c:pt>
                <c:pt idx="4">
                  <c:v>0.117999999999995</c:v>
                </c:pt>
                <c:pt idx="5">
                  <c:v>0.15000000000003411</c:v>
                </c:pt>
                <c:pt idx="6">
                  <c:v>0.18100000000004002</c:v>
                </c:pt>
                <c:pt idx="7">
                  <c:v>0.21199999999998909</c:v>
                </c:pt>
                <c:pt idx="8">
                  <c:v>0.24500000000000455</c:v>
                </c:pt>
                <c:pt idx="9">
                  <c:v>0.27800000000002001</c:v>
                </c:pt>
                <c:pt idx="10">
                  <c:v>0.31100000000003547</c:v>
                </c:pt>
                <c:pt idx="11">
                  <c:v>0.34300000000001774</c:v>
                </c:pt>
                <c:pt idx="12">
                  <c:v>0.37800000000004275</c:v>
                </c:pt>
                <c:pt idx="13">
                  <c:v>0.41399999999998727</c:v>
                </c:pt>
                <c:pt idx="14">
                  <c:v>0.44900000000001228</c:v>
                </c:pt>
                <c:pt idx="15">
                  <c:v>0.48400000000003729</c:v>
                </c:pt>
                <c:pt idx="16">
                  <c:v>0.5180000000000291</c:v>
                </c:pt>
                <c:pt idx="17">
                  <c:v>0.55600000000004002</c:v>
                </c:pt>
                <c:pt idx="18">
                  <c:v>0.59399999999999409</c:v>
                </c:pt>
                <c:pt idx="19">
                  <c:v>0.632000000000005</c:v>
                </c:pt>
                <c:pt idx="20">
                  <c:v>0.66900000000003956</c:v>
                </c:pt>
                <c:pt idx="21">
                  <c:v>0.71000000000003638</c:v>
                </c:pt>
                <c:pt idx="22">
                  <c:v>0.7510000000000332</c:v>
                </c:pt>
                <c:pt idx="23">
                  <c:v>0.79000000000002046</c:v>
                </c:pt>
                <c:pt idx="24">
                  <c:v>0.82900000000000773</c:v>
                </c:pt>
                <c:pt idx="25">
                  <c:v>0.8720000000000141</c:v>
                </c:pt>
                <c:pt idx="26">
                  <c:v>0.91500000000002046</c:v>
                </c:pt>
                <c:pt idx="27">
                  <c:v>0.95699999999999363</c:v>
                </c:pt>
                <c:pt idx="28">
                  <c:v>0.99900000000002365</c:v>
                </c:pt>
                <c:pt idx="29">
                  <c:v>1.0409999999999968</c:v>
                </c:pt>
                <c:pt idx="30">
                  <c:v>1.0850000000000364</c:v>
                </c:pt>
                <c:pt idx="31">
                  <c:v>1.1290000000000191</c:v>
                </c:pt>
                <c:pt idx="32">
                  <c:v>1.1720000000000255</c:v>
                </c:pt>
                <c:pt idx="33">
                  <c:v>1.2119999999999891</c:v>
                </c:pt>
                <c:pt idx="34">
                  <c:v>1.2610000000000241</c:v>
                </c:pt>
                <c:pt idx="35">
                  <c:v>1.3070000000000164</c:v>
                </c:pt>
                <c:pt idx="36">
                  <c:v>1.3530000000000086</c:v>
                </c:pt>
                <c:pt idx="37">
                  <c:v>1.3969999999999914</c:v>
                </c:pt>
                <c:pt idx="38">
                  <c:v>1.4470000000000027</c:v>
                </c:pt>
                <c:pt idx="39">
                  <c:v>1.4940000000000282</c:v>
                </c:pt>
                <c:pt idx="40">
                  <c:v>1.54200000000003</c:v>
                </c:pt>
                <c:pt idx="41">
                  <c:v>1.5880000000000223</c:v>
                </c:pt>
                <c:pt idx="42">
                  <c:v>1.6380000000000337</c:v>
                </c:pt>
                <c:pt idx="43">
                  <c:v>1.6870000000000118</c:v>
                </c:pt>
                <c:pt idx="44">
                  <c:v>1.7340000000000373</c:v>
                </c:pt>
                <c:pt idx="45">
                  <c:v>1.7810000000000059</c:v>
                </c:pt>
                <c:pt idx="46">
                  <c:v>1.8249999999999886</c:v>
                </c:pt>
                <c:pt idx="47">
                  <c:v>1.8760000000000332</c:v>
                </c:pt>
                <c:pt idx="48">
                  <c:v>1.9259999999999877</c:v>
                </c:pt>
                <c:pt idx="49">
                  <c:v>1.9759999999999991</c:v>
                </c:pt>
                <c:pt idx="50">
                  <c:v>2.0240000000000009</c:v>
                </c:pt>
                <c:pt idx="51">
                  <c:v>2.0780000000000314</c:v>
                </c:pt>
                <c:pt idx="52">
                  <c:v>2.132000000000005</c:v>
                </c:pt>
                <c:pt idx="53">
                  <c:v>2.1850000000000023</c:v>
                </c:pt>
                <c:pt idx="54">
                  <c:v>2.23599999999999</c:v>
                </c:pt>
                <c:pt idx="55">
                  <c:v>2.2870000000000346</c:v>
                </c:pt>
                <c:pt idx="56">
                  <c:v>2.3439999999999941</c:v>
                </c:pt>
                <c:pt idx="57">
                  <c:v>2.4000000000000341</c:v>
                </c:pt>
                <c:pt idx="58">
                  <c:v>2.4540000000000077</c:v>
                </c:pt>
                <c:pt idx="59">
                  <c:v>2.5060000000000286</c:v>
                </c:pt>
                <c:pt idx="60">
                  <c:v>2.5550000000000068</c:v>
                </c:pt>
                <c:pt idx="61">
                  <c:v>2.6129999999999995</c:v>
                </c:pt>
                <c:pt idx="62">
                  <c:v>2.6690000000000396</c:v>
                </c:pt>
                <c:pt idx="63">
                  <c:v>2.7239999999999895</c:v>
                </c:pt>
                <c:pt idx="64">
                  <c:v>2.7760000000000105</c:v>
                </c:pt>
                <c:pt idx="65">
                  <c:v>2.8249999999999886</c:v>
                </c:pt>
                <c:pt idx="66">
                  <c:v>2.8830000000000382</c:v>
                </c:pt>
                <c:pt idx="67">
                  <c:v>2.9370000000000118</c:v>
                </c:pt>
                <c:pt idx="68">
                  <c:v>2.992999999999995</c:v>
                </c:pt>
                <c:pt idx="69">
                  <c:v>3.0459999999999923</c:v>
                </c:pt>
                <c:pt idx="70">
                  <c:v>3.0920000000000414</c:v>
                </c:pt>
                <c:pt idx="71">
                  <c:v>3.1500000000000341</c:v>
                </c:pt>
                <c:pt idx="72">
                  <c:v>3.2069999999999936</c:v>
                </c:pt>
                <c:pt idx="73">
                  <c:v>3.2630000000000337</c:v>
                </c:pt>
                <c:pt idx="74">
                  <c:v>3.3170000000000073</c:v>
                </c:pt>
                <c:pt idx="75">
                  <c:v>3.3660000000000423</c:v>
                </c:pt>
                <c:pt idx="76">
                  <c:v>3.4259999999999877</c:v>
                </c:pt>
                <c:pt idx="77">
                  <c:v>3.4830000000000041</c:v>
                </c:pt>
                <c:pt idx="78">
                  <c:v>3.5409999999999968</c:v>
                </c:pt>
                <c:pt idx="79">
                  <c:v>3.5989999999999895</c:v>
                </c:pt>
                <c:pt idx="80">
                  <c:v>3.6560000000000059</c:v>
                </c:pt>
                <c:pt idx="81">
                  <c:v>3.7069999999999936</c:v>
                </c:pt>
                <c:pt idx="82">
                  <c:v>3.7669999999999959</c:v>
                </c:pt>
                <c:pt idx="83">
                  <c:v>3.8280000000000314</c:v>
                </c:pt>
                <c:pt idx="84">
                  <c:v>3.8860000000000241</c:v>
                </c:pt>
                <c:pt idx="85">
                  <c:v>3.9440000000000168</c:v>
                </c:pt>
                <c:pt idx="86">
                  <c:v>4.0020000000000095</c:v>
                </c:pt>
                <c:pt idx="87">
                  <c:v>4.0570000000000164</c:v>
                </c:pt>
                <c:pt idx="88">
                  <c:v>4.1210000000000377</c:v>
                </c:pt>
                <c:pt idx="89">
                  <c:v>4.1840000000000259</c:v>
                </c:pt>
                <c:pt idx="90">
                  <c:v>4.2440000000000282</c:v>
                </c:pt>
                <c:pt idx="91">
                  <c:v>4.3029999999999973</c:v>
                </c:pt>
                <c:pt idx="92">
                  <c:v>4.36099999999999</c:v>
                </c:pt>
                <c:pt idx="93">
                  <c:v>4.4159999999999968</c:v>
                </c:pt>
                <c:pt idx="94">
                  <c:v>4.4780000000000086</c:v>
                </c:pt>
                <c:pt idx="95">
                  <c:v>4.54200000000003</c:v>
                </c:pt>
                <c:pt idx="96">
                  <c:v>4.6020000000000323</c:v>
                </c:pt>
                <c:pt idx="97">
                  <c:v>4.6589999999999918</c:v>
                </c:pt>
                <c:pt idx="98">
                  <c:v>4.7170000000000414</c:v>
                </c:pt>
                <c:pt idx="99">
                  <c:v>4.7700000000000387</c:v>
                </c:pt>
                <c:pt idx="100">
                  <c:v>4.8330000000000268</c:v>
                </c:pt>
                <c:pt idx="101">
                  <c:v>4.8950000000000387</c:v>
                </c:pt>
              </c:numCache>
            </c:numRef>
          </c:xVal>
          <c:yVal>
            <c:numRef>
              <c:f>'[1]061721'!$AI$42:$AI$143</c:f>
              <c:numCache>
                <c:formatCode>General</c:formatCode>
                <c:ptCount val="102"/>
                <c:pt idx="0">
                  <c:v>2.7937E-2</c:v>
                </c:pt>
                <c:pt idx="1">
                  <c:v>2.9274000000000001E-2</c:v>
                </c:pt>
                <c:pt idx="2">
                  <c:v>2.989E-2</c:v>
                </c:pt>
                <c:pt idx="3">
                  <c:v>3.1717000000000002E-2</c:v>
                </c:pt>
                <c:pt idx="4">
                  <c:v>3.1408999999999999E-2</c:v>
                </c:pt>
                <c:pt idx="5">
                  <c:v>3.1115E-2</c:v>
                </c:pt>
                <c:pt idx="6">
                  <c:v>3.0828000000000001E-2</c:v>
                </c:pt>
                <c:pt idx="7">
                  <c:v>3.2822999999999998E-2</c:v>
                </c:pt>
                <c:pt idx="8">
                  <c:v>3.3159000000000001E-2</c:v>
                </c:pt>
                <c:pt idx="9">
                  <c:v>3.3089E-2</c:v>
                </c:pt>
                <c:pt idx="10">
                  <c:v>3.2522000000000002E-2</c:v>
                </c:pt>
                <c:pt idx="11">
                  <c:v>3.5027999999999997E-2</c:v>
                </c:pt>
                <c:pt idx="12">
                  <c:v>3.5441E-2</c:v>
                </c:pt>
                <c:pt idx="13">
                  <c:v>3.4923000000000003E-2</c:v>
                </c:pt>
                <c:pt idx="14">
                  <c:v>3.5385E-2</c:v>
                </c:pt>
                <c:pt idx="15">
                  <c:v>3.3383000000000003E-2</c:v>
                </c:pt>
                <c:pt idx="16">
                  <c:v>3.8359999999999998E-2</c:v>
                </c:pt>
                <c:pt idx="17">
                  <c:v>3.7954000000000002E-2</c:v>
                </c:pt>
                <c:pt idx="18">
                  <c:v>3.8031000000000002E-2</c:v>
                </c:pt>
                <c:pt idx="19">
                  <c:v>3.6932E-2</c:v>
                </c:pt>
                <c:pt idx="20">
                  <c:v>4.1272000000000003E-2</c:v>
                </c:pt>
                <c:pt idx="21">
                  <c:v>4.0802999999999999E-2</c:v>
                </c:pt>
                <c:pt idx="22">
                  <c:v>3.9312E-2</c:v>
                </c:pt>
                <c:pt idx="23">
                  <c:v>3.8808000000000002E-2</c:v>
                </c:pt>
                <c:pt idx="24">
                  <c:v>4.3519000000000002E-2</c:v>
                </c:pt>
                <c:pt idx="25">
                  <c:v>4.2623000000000001E-2</c:v>
                </c:pt>
                <c:pt idx="26">
                  <c:v>4.2118999999999997E-2</c:v>
                </c:pt>
                <c:pt idx="27">
                  <c:v>4.1272000000000003E-2</c:v>
                </c:pt>
                <c:pt idx="28">
                  <c:v>4.2398999999999999E-2</c:v>
                </c:pt>
                <c:pt idx="29">
                  <c:v>4.4394000000000003E-2</c:v>
                </c:pt>
                <c:pt idx="30">
                  <c:v>4.3819999999999998E-2</c:v>
                </c:pt>
                <c:pt idx="31">
                  <c:v>4.2763000000000002E-2</c:v>
                </c:pt>
                <c:pt idx="32">
                  <c:v>4.0432000000000003E-2</c:v>
                </c:pt>
                <c:pt idx="33">
                  <c:v>4.8614999999999998E-2</c:v>
                </c:pt>
                <c:pt idx="34">
                  <c:v>4.5738000000000001E-2</c:v>
                </c:pt>
                <c:pt idx="35">
                  <c:v>4.6641000000000002E-2</c:v>
                </c:pt>
                <c:pt idx="36">
                  <c:v>4.3728999999999997E-2</c:v>
                </c:pt>
                <c:pt idx="37">
                  <c:v>4.9461999999999999E-2</c:v>
                </c:pt>
                <c:pt idx="38">
                  <c:v>4.7655999999999997E-2</c:v>
                </c:pt>
                <c:pt idx="39">
                  <c:v>4.802E-2</c:v>
                </c:pt>
                <c:pt idx="40">
                  <c:v>4.6304999999999999E-2</c:v>
                </c:pt>
                <c:pt idx="41">
                  <c:v>4.9202999999999997E-2</c:v>
                </c:pt>
                <c:pt idx="42">
                  <c:v>4.9293999999999998E-2</c:v>
                </c:pt>
                <c:pt idx="43">
                  <c:v>4.7334000000000001E-2</c:v>
                </c:pt>
                <c:pt idx="44">
                  <c:v>4.6325999999999999E-2</c:v>
                </c:pt>
                <c:pt idx="45">
                  <c:v>4.4205000000000001E-2</c:v>
                </c:pt>
                <c:pt idx="46">
                  <c:v>5.0952999999999998E-2</c:v>
                </c:pt>
                <c:pt idx="47">
                  <c:v>5.0519000000000001E-2</c:v>
                </c:pt>
                <c:pt idx="48">
                  <c:v>5.0049999999999997E-2</c:v>
                </c:pt>
                <c:pt idx="49">
                  <c:v>4.8006E-2</c:v>
                </c:pt>
                <c:pt idx="50">
                  <c:v>5.3255999999999998E-2</c:v>
                </c:pt>
                <c:pt idx="51">
                  <c:v>5.4228999999999999E-2</c:v>
                </c:pt>
                <c:pt idx="52">
                  <c:v>5.3150999999999997E-2</c:v>
                </c:pt>
                <c:pt idx="53">
                  <c:v>5.0924999999999998E-2</c:v>
                </c:pt>
                <c:pt idx="54">
                  <c:v>5.0659000000000003E-2</c:v>
                </c:pt>
                <c:pt idx="55">
                  <c:v>5.7421E-2</c:v>
                </c:pt>
                <c:pt idx="56">
                  <c:v>5.5909E-2</c:v>
                </c:pt>
                <c:pt idx="57">
                  <c:v>5.3802000000000003E-2</c:v>
                </c:pt>
                <c:pt idx="58">
                  <c:v>5.271E-2</c:v>
                </c:pt>
                <c:pt idx="59">
                  <c:v>4.8712999999999999E-2</c:v>
                </c:pt>
                <c:pt idx="60">
                  <c:v>5.7987999999999998E-2</c:v>
                </c:pt>
                <c:pt idx="61">
                  <c:v>5.5895E-2</c:v>
                </c:pt>
                <c:pt idx="62">
                  <c:v>5.4600000000000003E-2</c:v>
                </c:pt>
                <c:pt idx="63">
                  <c:v>5.2738E-2</c:v>
                </c:pt>
                <c:pt idx="64">
                  <c:v>4.8832E-2</c:v>
                </c:pt>
                <c:pt idx="65">
                  <c:v>5.7421E-2</c:v>
                </c:pt>
                <c:pt idx="66">
                  <c:v>5.4516000000000002E-2</c:v>
                </c:pt>
                <c:pt idx="67">
                  <c:v>5.5454000000000003E-2</c:v>
                </c:pt>
                <c:pt idx="68">
                  <c:v>5.3508E-2</c:v>
                </c:pt>
                <c:pt idx="69">
                  <c:v>4.5836000000000002E-2</c:v>
                </c:pt>
                <c:pt idx="70">
                  <c:v>5.7861999999999997E-2</c:v>
                </c:pt>
                <c:pt idx="71">
                  <c:v>5.6728000000000001E-2</c:v>
                </c:pt>
                <c:pt idx="72">
                  <c:v>5.6784000000000001E-2</c:v>
                </c:pt>
                <c:pt idx="73">
                  <c:v>5.4165999999999999E-2</c:v>
                </c:pt>
                <c:pt idx="74">
                  <c:v>4.8495999999999997E-2</c:v>
                </c:pt>
                <c:pt idx="75">
                  <c:v>6.0304999999999997E-2</c:v>
                </c:pt>
                <c:pt idx="76">
                  <c:v>5.7022000000000003E-2</c:v>
                </c:pt>
                <c:pt idx="77">
                  <c:v>5.8162999999999999E-2</c:v>
                </c:pt>
                <c:pt idx="78">
                  <c:v>5.7980999999999998E-2</c:v>
                </c:pt>
                <c:pt idx="79">
                  <c:v>5.6105000000000002E-2</c:v>
                </c:pt>
                <c:pt idx="80">
                  <c:v>5.1296000000000001E-2</c:v>
                </c:pt>
                <c:pt idx="81">
                  <c:v>6.0564E-2</c:v>
                </c:pt>
                <c:pt idx="82">
                  <c:v>6.0725000000000001E-2</c:v>
                </c:pt>
                <c:pt idx="83">
                  <c:v>5.8092999999999999E-2</c:v>
                </c:pt>
                <c:pt idx="84">
                  <c:v>5.7273999999999999E-2</c:v>
                </c:pt>
                <c:pt idx="85">
                  <c:v>5.8134999999999999E-2</c:v>
                </c:pt>
                <c:pt idx="86">
                  <c:v>5.5656999999999998E-2</c:v>
                </c:pt>
                <c:pt idx="87">
                  <c:v>6.3280000000000003E-2</c:v>
                </c:pt>
                <c:pt idx="88">
                  <c:v>6.3630000000000006E-2</c:v>
                </c:pt>
                <c:pt idx="89">
                  <c:v>5.9801E-2</c:v>
                </c:pt>
                <c:pt idx="90">
                  <c:v>5.8590000000000003E-2</c:v>
                </c:pt>
                <c:pt idx="91">
                  <c:v>5.7980999999999998E-2</c:v>
                </c:pt>
                <c:pt idx="92">
                  <c:v>5.5705999999999999E-2</c:v>
                </c:pt>
                <c:pt idx="93">
                  <c:v>6.1383E-2</c:v>
                </c:pt>
                <c:pt idx="94">
                  <c:v>6.3875000000000001E-2</c:v>
                </c:pt>
                <c:pt idx="95">
                  <c:v>6.0004000000000002E-2</c:v>
                </c:pt>
                <c:pt idx="96">
                  <c:v>5.7840999999999997E-2</c:v>
                </c:pt>
                <c:pt idx="97">
                  <c:v>5.7806000000000003E-2</c:v>
                </c:pt>
                <c:pt idx="98">
                  <c:v>5.2717E-2</c:v>
                </c:pt>
                <c:pt idx="99">
                  <c:v>6.3098000000000001E-2</c:v>
                </c:pt>
                <c:pt idx="100">
                  <c:v>6.2096999999999999E-2</c:v>
                </c:pt>
                <c:pt idx="101">
                  <c:v>6.1565000000000002E-2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D8-4B75-89F3-844BB7D34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79377"/>
        <c:axId val="1860204685"/>
      </c:scatterChart>
      <c:valAx>
        <c:axId val="2097579377"/>
        <c:scaling>
          <c:orientation val="minMax"/>
          <c:max val="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0204685"/>
        <c:crosses val="autoZero"/>
        <c:crossBetween val="midCat"/>
      </c:valAx>
      <c:valAx>
        <c:axId val="1860204685"/>
        <c:scaling>
          <c:orientation val="minMax"/>
          <c:max val="8.0000000000000016E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757937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ISIs across 1.5nA 5s pulse in PTX SIFamide</a:t>
            </a:r>
          </a:p>
        </c:rich>
      </c:tx>
      <c:layout>
        <c:manualLayout>
          <c:xMode val="edge"/>
          <c:yMode val="edge"/>
          <c:x val="0.21968724947766402"/>
          <c:y val="1.889603042012918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3889026126636139"/>
                  <c:y val="0.20026033907923671"/>
                </c:manualLayout>
              </c:layout>
              <c:numFmt formatCode="General" sourceLinked="0"/>
            </c:trendlineLbl>
          </c:trendline>
          <c:trendline>
            <c:spPr>
              <a:ln w="381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'[1]061721'!$AM$42:$AM$162</c:f>
              <c:numCache>
                <c:formatCode>General</c:formatCode>
                <c:ptCount val="121"/>
                <c:pt idx="0">
                  <c:v>0</c:v>
                </c:pt>
                <c:pt idx="1">
                  <c:v>3.999999999996362E-2</c:v>
                </c:pt>
                <c:pt idx="2">
                  <c:v>6.9999999999936335E-2</c:v>
                </c:pt>
                <c:pt idx="3">
                  <c:v>9.9999999999909051E-2</c:v>
                </c:pt>
                <c:pt idx="4">
                  <c:v>0.13999999999987267</c:v>
                </c:pt>
                <c:pt idx="5">
                  <c:v>0.17000000000007276</c:v>
                </c:pt>
                <c:pt idx="6">
                  <c:v>0.21000000000003638</c:v>
                </c:pt>
                <c:pt idx="7">
                  <c:v>0.24000000000000909</c:v>
                </c:pt>
                <c:pt idx="8">
                  <c:v>0.27999999999997272</c:v>
                </c:pt>
                <c:pt idx="9">
                  <c:v>0.30999999999994543</c:v>
                </c:pt>
                <c:pt idx="10">
                  <c:v>0.34999999999990905</c:v>
                </c:pt>
                <c:pt idx="11">
                  <c:v>0.37999999999988177</c:v>
                </c:pt>
                <c:pt idx="12">
                  <c:v>0.42000000000007276</c:v>
                </c:pt>
                <c:pt idx="13">
                  <c:v>0.45000000000004547</c:v>
                </c:pt>
                <c:pt idx="14">
                  <c:v>0.49000000000000909</c:v>
                </c:pt>
                <c:pt idx="15">
                  <c:v>0.52999999999997272</c:v>
                </c:pt>
                <c:pt idx="16">
                  <c:v>0.55999999999994543</c:v>
                </c:pt>
                <c:pt idx="17">
                  <c:v>0.59999999999990905</c:v>
                </c:pt>
                <c:pt idx="18">
                  <c:v>0.63999999999987267</c:v>
                </c:pt>
                <c:pt idx="19">
                  <c:v>0.67000000000007276</c:v>
                </c:pt>
                <c:pt idx="20">
                  <c:v>0.70000000000004547</c:v>
                </c:pt>
                <c:pt idx="21">
                  <c:v>0.74000000000000909</c:v>
                </c:pt>
                <c:pt idx="22">
                  <c:v>0.77999999999997272</c:v>
                </c:pt>
                <c:pt idx="23">
                  <c:v>0.80999999999994543</c:v>
                </c:pt>
                <c:pt idx="24">
                  <c:v>0.84999999999990905</c:v>
                </c:pt>
                <c:pt idx="25">
                  <c:v>0.87999999999988177</c:v>
                </c:pt>
                <c:pt idx="26">
                  <c:v>0.92000000000007276</c:v>
                </c:pt>
                <c:pt idx="27">
                  <c:v>0.96000000000003638</c:v>
                </c:pt>
                <c:pt idx="28">
                  <c:v>0.99000000000000909</c:v>
                </c:pt>
                <c:pt idx="29">
                  <c:v>1.0299999999999727</c:v>
                </c:pt>
                <c:pt idx="30">
                  <c:v>1.0699999999999363</c:v>
                </c:pt>
                <c:pt idx="31">
                  <c:v>1.0999999999999091</c:v>
                </c:pt>
                <c:pt idx="32">
                  <c:v>1.1399999999998727</c:v>
                </c:pt>
                <c:pt idx="33">
                  <c:v>1.1800000000000637</c:v>
                </c:pt>
                <c:pt idx="34">
                  <c:v>1.2200000000000273</c:v>
                </c:pt>
                <c:pt idx="35">
                  <c:v>1.25</c:v>
                </c:pt>
                <c:pt idx="36">
                  <c:v>1.2899999999999636</c:v>
                </c:pt>
                <c:pt idx="37">
                  <c:v>1.3299999999999272</c:v>
                </c:pt>
                <c:pt idx="38">
                  <c:v>1.3699999999998909</c:v>
                </c:pt>
                <c:pt idx="39">
                  <c:v>1.3999999999998636</c:v>
                </c:pt>
                <c:pt idx="40">
                  <c:v>1.4400000000000546</c:v>
                </c:pt>
                <c:pt idx="41">
                  <c:v>1.4800000000000182</c:v>
                </c:pt>
                <c:pt idx="42">
                  <c:v>1.5199999999999818</c:v>
                </c:pt>
                <c:pt idx="43">
                  <c:v>1.5599999999999454</c:v>
                </c:pt>
                <c:pt idx="44">
                  <c:v>1.5899999999999181</c:v>
                </c:pt>
                <c:pt idx="45">
                  <c:v>1.6299999999998818</c:v>
                </c:pt>
                <c:pt idx="46">
                  <c:v>1.6700000000000728</c:v>
                </c:pt>
                <c:pt idx="47">
                  <c:v>1.7100000000000364</c:v>
                </c:pt>
                <c:pt idx="48">
                  <c:v>1.7400000000000091</c:v>
                </c:pt>
                <c:pt idx="49">
                  <c:v>1.7799999999999727</c:v>
                </c:pt>
                <c:pt idx="50">
                  <c:v>1.8199999999999363</c:v>
                </c:pt>
                <c:pt idx="51">
                  <c:v>1.8599999999999</c:v>
                </c:pt>
                <c:pt idx="52">
                  <c:v>1.8999999999998636</c:v>
                </c:pt>
                <c:pt idx="53">
                  <c:v>1.9400000000000546</c:v>
                </c:pt>
                <c:pt idx="54">
                  <c:v>1.9800000000000182</c:v>
                </c:pt>
                <c:pt idx="55">
                  <c:v>2.0099999999999909</c:v>
                </c:pt>
                <c:pt idx="56">
                  <c:v>2.0599999999999454</c:v>
                </c:pt>
                <c:pt idx="57">
                  <c:v>2.0899999999999181</c:v>
                </c:pt>
                <c:pt idx="58">
                  <c:v>2.1299999999998818</c:v>
                </c:pt>
                <c:pt idx="59">
                  <c:v>2.1700000000000728</c:v>
                </c:pt>
                <c:pt idx="60">
                  <c:v>2.2100000000000364</c:v>
                </c:pt>
                <c:pt idx="61">
                  <c:v>2.25</c:v>
                </c:pt>
                <c:pt idx="62">
                  <c:v>2.2899999999999636</c:v>
                </c:pt>
                <c:pt idx="63">
                  <c:v>2.3299999999999272</c:v>
                </c:pt>
                <c:pt idx="64">
                  <c:v>2.3699999999998909</c:v>
                </c:pt>
                <c:pt idx="65">
                  <c:v>2.4099999999998545</c:v>
                </c:pt>
                <c:pt idx="66">
                  <c:v>2.4600000000000364</c:v>
                </c:pt>
                <c:pt idx="67">
                  <c:v>2.5</c:v>
                </c:pt>
                <c:pt idx="68">
                  <c:v>2.5399999999999636</c:v>
                </c:pt>
                <c:pt idx="69">
                  <c:v>2.5799999999999272</c:v>
                </c:pt>
                <c:pt idx="70">
                  <c:v>2.6299999999998818</c:v>
                </c:pt>
                <c:pt idx="71">
                  <c:v>2.6700000000000728</c:v>
                </c:pt>
                <c:pt idx="72">
                  <c:v>2.7200000000000273</c:v>
                </c:pt>
                <c:pt idx="73">
                  <c:v>2.7599999999999909</c:v>
                </c:pt>
                <c:pt idx="74">
                  <c:v>2.7999999999999545</c:v>
                </c:pt>
                <c:pt idx="75">
                  <c:v>2.8499999999999091</c:v>
                </c:pt>
                <c:pt idx="76">
                  <c:v>2.8899999999998727</c:v>
                </c:pt>
                <c:pt idx="77">
                  <c:v>2.9300000000000637</c:v>
                </c:pt>
                <c:pt idx="78">
                  <c:v>2.9800000000000182</c:v>
                </c:pt>
                <c:pt idx="79">
                  <c:v>3.0199999999999818</c:v>
                </c:pt>
                <c:pt idx="80">
                  <c:v>3.0599999999999454</c:v>
                </c:pt>
                <c:pt idx="81">
                  <c:v>3.0999999999999091</c:v>
                </c:pt>
                <c:pt idx="82">
                  <c:v>3.1499999999998636</c:v>
                </c:pt>
                <c:pt idx="83">
                  <c:v>3.1900000000000546</c:v>
                </c:pt>
                <c:pt idx="84">
                  <c:v>3.2400000000000091</c:v>
                </c:pt>
                <c:pt idx="85">
                  <c:v>3.2799999999999727</c:v>
                </c:pt>
                <c:pt idx="86">
                  <c:v>3.3299999999999272</c:v>
                </c:pt>
                <c:pt idx="87">
                  <c:v>3.3699999999998909</c:v>
                </c:pt>
                <c:pt idx="88">
                  <c:v>3.4200000000000728</c:v>
                </c:pt>
                <c:pt idx="89">
                  <c:v>3.4600000000000364</c:v>
                </c:pt>
                <c:pt idx="90">
                  <c:v>3.5</c:v>
                </c:pt>
                <c:pt idx="91">
                  <c:v>3.5499999999999545</c:v>
                </c:pt>
                <c:pt idx="92">
                  <c:v>3.5999999999999091</c:v>
                </c:pt>
                <c:pt idx="93">
                  <c:v>3.6399999999998727</c:v>
                </c:pt>
                <c:pt idx="94">
                  <c:v>3.6900000000000546</c:v>
                </c:pt>
                <c:pt idx="95">
                  <c:v>3.7300000000000182</c:v>
                </c:pt>
                <c:pt idx="96">
                  <c:v>3.7799999999999727</c:v>
                </c:pt>
                <c:pt idx="97">
                  <c:v>3.8199999999999363</c:v>
                </c:pt>
                <c:pt idx="98">
                  <c:v>3.8699999999998909</c:v>
                </c:pt>
                <c:pt idx="99">
                  <c:v>3.9099999999998545</c:v>
                </c:pt>
                <c:pt idx="100">
                  <c:v>3.9600000000000364</c:v>
                </c:pt>
                <c:pt idx="101">
                  <c:v>4</c:v>
                </c:pt>
                <c:pt idx="102">
                  <c:v>4.0499999999999545</c:v>
                </c:pt>
                <c:pt idx="103">
                  <c:v>4.0999999999999091</c:v>
                </c:pt>
                <c:pt idx="104">
                  <c:v>4.1399999999998727</c:v>
                </c:pt>
                <c:pt idx="105">
                  <c:v>4.1900000000000546</c:v>
                </c:pt>
                <c:pt idx="106">
                  <c:v>4.2300000000000182</c:v>
                </c:pt>
                <c:pt idx="107">
                  <c:v>4.2799999999999727</c:v>
                </c:pt>
                <c:pt idx="108">
                  <c:v>4.3299999999999272</c:v>
                </c:pt>
                <c:pt idx="109">
                  <c:v>4.3699999999998909</c:v>
                </c:pt>
                <c:pt idx="110">
                  <c:v>4.4200000000000728</c:v>
                </c:pt>
                <c:pt idx="111">
                  <c:v>4.4700000000000273</c:v>
                </c:pt>
                <c:pt idx="112">
                  <c:v>4.5199999999999818</c:v>
                </c:pt>
                <c:pt idx="113">
                  <c:v>4.5699999999999363</c:v>
                </c:pt>
                <c:pt idx="114">
                  <c:v>4.6199999999998909</c:v>
                </c:pt>
                <c:pt idx="115">
                  <c:v>4.6599999999998545</c:v>
                </c:pt>
                <c:pt idx="116">
                  <c:v>4.7100000000000364</c:v>
                </c:pt>
                <c:pt idx="117">
                  <c:v>4.75</c:v>
                </c:pt>
                <c:pt idx="118">
                  <c:v>4.7999999999999545</c:v>
                </c:pt>
                <c:pt idx="119">
                  <c:v>4.8499999999999091</c:v>
                </c:pt>
                <c:pt idx="120">
                  <c:v>4.8999999999998636</c:v>
                </c:pt>
              </c:numCache>
            </c:numRef>
          </c:xVal>
          <c:yVal>
            <c:numRef>
              <c:f>'[1]061721'!$AN$42:$AN$162</c:f>
              <c:numCache>
                <c:formatCode>General</c:formatCode>
                <c:ptCount val="121"/>
                <c:pt idx="0">
                  <c:v>3.3054E-2</c:v>
                </c:pt>
                <c:pt idx="1">
                  <c:v>3.3725999999999999E-2</c:v>
                </c:pt>
                <c:pt idx="2">
                  <c:v>3.2256E-2</c:v>
                </c:pt>
                <c:pt idx="3">
                  <c:v>3.4209000000000003E-2</c:v>
                </c:pt>
                <c:pt idx="4">
                  <c:v>3.5532000000000001E-2</c:v>
                </c:pt>
                <c:pt idx="5">
                  <c:v>3.4376999999999998E-2</c:v>
                </c:pt>
                <c:pt idx="6">
                  <c:v>3.5874999999999997E-2</c:v>
                </c:pt>
                <c:pt idx="7">
                  <c:v>3.5230999999999998E-2</c:v>
                </c:pt>
                <c:pt idx="8">
                  <c:v>3.4271999999999997E-2</c:v>
                </c:pt>
                <c:pt idx="9">
                  <c:v>3.4790000000000001E-2</c:v>
                </c:pt>
                <c:pt idx="10">
                  <c:v>3.6561000000000003E-2</c:v>
                </c:pt>
                <c:pt idx="11">
                  <c:v>3.5609000000000002E-2</c:v>
                </c:pt>
                <c:pt idx="12">
                  <c:v>3.6449000000000002E-2</c:v>
                </c:pt>
                <c:pt idx="13">
                  <c:v>3.5385E-2</c:v>
                </c:pt>
                <c:pt idx="14">
                  <c:v>3.6967E-2</c:v>
                </c:pt>
                <c:pt idx="15">
                  <c:v>3.7261000000000002E-2</c:v>
                </c:pt>
                <c:pt idx="16">
                  <c:v>3.4418999999999998E-2</c:v>
                </c:pt>
                <c:pt idx="17">
                  <c:v>3.7765E-2</c:v>
                </c:pt>
                <c:pt idx="18">
                  <c:v>3.5825999999999997E-2</c:v>
                </c:pt>
                <c:pt idx="19">
                  <c:v>3.2948999999999999E-2</c:v>
                </c:pt>
                <c:pt idx="20">
                  <c:v>3.6623999999999997E-2</c:v>
                </c:pt>
                <c:pt idx="21">
                  <c:v>3.5958999999999998E-2</c:v>
                </c:pt>
                <c:pt idx="22">
                  <c:v>3.6091999999999999E-2</c:v>
                </c:pt>
                <c:pt idx="23">
                  <c:v>3.6589000000000003E-2</c:v>
                </c:pt>
                <c:pt idx="24">
                  <c:v>3.5125999999999998E-2</c:v>
                </c:pt>
                <c:pt idx="25">
                  <c:v>3.7023E-2</c:v>
                </c:pt>
                <c:pt idx="26">
                  <c:v>3.4062000000000002E-2</c:v>
                </c:pt>
                <c:pt idx="27">
                  <c:v>3.7772E-2</c:v>
                </c:pt>
                <c:pt idx="28">
                  <c:v>3.465E-2</c:v>
                </c:pt>
                <c:pt idx="29">
                  <c:v>3.7849000000000001E-2</c:v>
                </c:pt>
                <c:pt idx="30">
                  <c:v>3.6875999999999999E-2</c:v>
                </c:pt>
                <c:pt idx="31">
                  <c:v>3.8198999999999997E-2</c:v>
                </c:pt>
                <c:pt idx="32">
                  <c:v>3.7072000000000001E-2</c:v>
                </c:pt>
                <c:pt idx="33">
                  <c:v>3.7996000000000002E-2</c:v>
                </c:pt>
                <c:pt idx="34">
                  <c:v>3.6491000000000003E-2</c:v>
                </c:pt>
                <c:pt idx="35">
                  <c:v>3.8031000000000002E-2</c:v>
                </c:pt>
                <c:pt idx="36">
                  <c:v>3.7673999999999999E-2</c:v>
                </c:pt>
                <c:pt idx="37">
                  <c:v>3.9375E-2</c:v>
                </c:pt>
                <c:pt idx="38">
                  <c:v>3.6988E-2</c:v>
                </c:pt>
                <c:pt idx="39">
                  <c:v>3.9410000000000001E-2</c:v>
                </c:pt>
                <c:pt idx="40">
                  <c:v>3.5707000000000003E-2</c:v>
                </c:pt>
                <c:pt idx="41">
                  <c:v>3.8696000000000001E-2</c:v>
                </c:pt>
                <c:pt idx="42">
                  <c:v>3.6519000000000003E-2</c:v>
                </c:pt>
                <c:pt idx="43">
                  <c:v>3.8619000000000001E-2</c:v>
                </c:pt>
                <c:pt idx="44">
                  <c:v>3.5504000000000001E-2</c:v>
                </c:pt>
                <c:pt idx="45">
                  <c:v>3.8738000000000002E-2</c:v>
                </c:pt>
                <c:pt idx="46">
                  <c:v>3.7631999999999999E-2</c:v>
                </c:pt>
                <c:pt idx="47">
                  <c:v>3.8478999999999999E-2</c:v>
                </c:pt>
                <c:pt idx="48">
                  <c:v>4.0082E-2</c:v>
                </c:pt>
                <c:pt idx="49">
                  <c:v>3.7737E-2</c:v>
                </c:pt>
                <c:pt idx="50">
                  <c:v>4.1041000000000001E-2</c:v>
                </c:pt>
                <c:pt idx="51">
                  <c:v>3.6155E-2</c:v>
                </c:pt>
                <c:pt idx="52">
                  <c:v>3.934E-2</c:v>
                </c:pt>
                <c:pt idx="53">
                  <c:v>3.8598E-2</c:v>
                </c:pt>
                <c:pt idx="54">
                  <c:v>3.7758E-2</c:v>
                </c:pt>
                <c:pt idx="55">
                  <c:v>4.1881000000000002E-2</c:v>
                </c:pt>
                <c:pt idx="56">
                  <c:v>3.6882999999999999E-2</c:v>
                </c:pt>
                <c:pt idx="57">
                  <c:v>3.9857999999999998E-2</c:v>
                </c:pt>
                <c:pt idx="58">
                  <c:v>3.9829999999999997E-2</c:v>
                </c:pt>
                <c:pt idx="59">
                  <c:v>3.9375E-2</c:v>
                </c:pt>
                <c:pt idx="60">
                  <c:v>4.1986000000000002E-2</c:v>
                </c:pt>
                <c:pt idx="61">
                  <c:v>3.8031000000000002E-2</c:v>
                </c:pt>
                <c:pt idx="62">
                  <c:v>4.1916000000000002E-2</c:v>
                </c:pt>
                <c:pt idx="63">
                  <c:v>3.9424000000000001E-2</c:v>
                </c:pt>
                <c:pt idx="64">
                  <c:v>4.0341000000000002E-2</c:v>
                </c:pt>
                <c:pt idx="65">
                  <c:v>4.4617999999999998E-2</c:v>
                </c:pt>
                <c:pt idx="66">
                  <c:v>3.9927999999999998E-2</c:v>
                </c:pt>
                <c:pt idx="67">
                  <c:v>4.5017000000000001E-2</c:v>
                </c:pt>
                <c:pt idx="68">
                  <c:v>3.9431000000000001E-2</c:v>
                </c:pt>
                <c:pt idx="69">
                  <c:v>4.3519000000000002E-2</c:v>
                </c:pt>
                <c:pt idx="70">
                  <c:v>4.4582999999999998E-2</c:v>
                </c:pt>
                <c:pt idx="71">
                  <c:v>4.3868999999999998E-2</c:v>
                </c:pt>
                <c:pt idx="72">
                  <c:v>4.3910999999999999E-2</c:v>
                </c:pt>
                <c:pt idx="73">
                  <c:v>4.1181000000000002E-2</c:v>
                </c:pt>
                <c:pt idx="74">
                  <c:v>4.4624999999999998E-2</c:v>
                </c:pt>
                <c:pt idx="75">
                  <c:v>4.2426999999999999E-2</c:v>
                </c:pt>
                <c:pt idx="76">
                  <c:v>4.3728999999999997E-2</c:v>
                </c:pt>
                <c:pt idx="77">
                  <c:v>4.4450000000000003E-2</c:v>
                </c:pt>
                <c:pt idx="78">
                  <c:v>4.3547000000000002E-2</c:v>
                </c:pt>
                <c:pt idx="79">
                  <c:v>4.487E-2</c:v>
                </c:pt>
                <c:pt idx="80">
                  <c:v>4.0467000000000003E-2</c:v>
                </c:pt>
                <c:pt idx="81">
                  <c:v>4.5408999999999998E-2</c:v>
                </c:pt>
                <c:pt idx="82">
                  <c:v>4.3337000000000001E-2</c:v>
                </c:pt>
                <c:pt idx="83">
                  <c:v>4.4240000000000002E-2</c:v>
                </c:pt>
                <c:pt idx="84">
                  <c:v>4.6795000000000003E-2</c:v>
                </c:pt>
                <c:pt idx="85">
                  <c:v>4.2707000000000002E-2</c:v>
                </c:pt>
                <c:pt idx="86">
                  <c:v>4.7781999999999998E-2</c:v>
                </c:pt>
                <c:pt idx="87">
                  <c:v>4.1699E-2</c:v>
                </c:pt>
                <c:pt idx="88">
                  <c:v>4.8244000000000002E-2</c:v>
                </c:pt>
                <c:pt idx="89">
                  <c:v>3.9920999999999998E-2</c:v>
                </c:pt>
                <c:pt idx="90">
                  <c:v>4.6822999999999997E-2</c:v>
                </c:pt>
                <c:pt idx="91">
                  <c:v>4.5836000000000002E-2</c:v>
                </c:pt>
                <c:pt idx="92">
                  <c:v>4.5059000000000002E-2</c:v>
                </c:pt>
                <c:pt idx="93">
                  <c:v>4.7502000000000003E-2</c:v>
                </c:pt>
                <c:pt idx="94">
                  <c:v>4.2455E-2</c:v>
                </c:pt>
                <c:pt idx="95">
                  <c:v>4.5548999999999999E-2</c:v>
                </c:pt>
                <c:pt idx="96">
                  <c:v>4.1678E-2</c:v>
                </c:pt>
                <c:pt idx="97">
                  <c:v>4.6396E-2</c:v>
                </c:pt>
                <c:pt idx="98">
                  <c:v>4.3645000000000003E-2</c:v>
                </c:pt>
                <c:pt idx="99">
                  <c:v>4.5373999999999998E-2</c:v>
                </c:pt>
                <c:pt idx="100">
                  <c:v>4.7341000000000001E-2</c:v>
                </c:pt>
                <c:pt idx="101">
                  <c:v>4.5136000000000003E-2</c:v>
                </c:pt>
                <c:pt idx="102">
                  <c:v>4.9216999999999997E-2</c:v>
                </c:pt>
                <c:pt idx="103">
                  <c:v>4.3617000000000003E-2</c:v>
                </c:pt>
                <c:pt idx="104">
                  <c:v>4.9202999999999997E-2</c:v>
                </c:pt>
                <c:pt idx="105">
                  <c:v>4.2007000000000003E-2</c:v>
                </c:pt>
                <c:pt idx="106">
                  <c:v>4.8404999999999997E-2</c:v>
                </c:pt>
                <c:pt idx="107">
                  <c:v>4.5759000000000001E-2</c:v>
                </c:pt>
                <c:pt idx="108">
                  <c:v>4.8825E-2</c:v>
                </c:pt>
                <c:pt idx="109">
                  <c:v>4.6704000000000002E-2</c:v>
                </c:pt>
                <c:pt idx="110">
                  <c:v>4.7739999999999998E-2</c:v>
                </c:pt>
                <c:pt idx="111">
                  <c:v>5.0952999999999998E-2</c:v>
                </c:pt>
                <c:pt idx="112">
                  <c:v>4.5822000000000002E-2</c:v>
                </c:pt>
                <c:pt idx="113">
                  <c:v>5.1296000000000001E-2</c:v>
                </c:pt>
                <c:pt idx="114">
                  <c:v>4.3798999999999998E-2</c:v>
                </c:pt>
                <c:pt idx="115">
                  <c:v>4.8726999999999999E-2</c:v>
                </c:pt>
                <c:pt idx="116">
                  <c:v>4.4352000000000003E-2</c:v>
                </c:pt>
                <c:pt idx="117">
                  <c:v>4.9035000000000002E-2</c:v>
                </c:pt>
                <c:pt idx="118">
                  <c:v>4.4842E-2</c:v>
                </c:pt>
                <c:pt idx="119">
                  <c:v>4.7837999999999999E-2</c:v>
                </c:pt>
                <c:pt idx="120">
                  <c:v>5.1933E-2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C4-4A4B-BCC0-586C1C33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79377"/>
        <c:axId val="1860204685"/>
      </c:scatterChart>
      <c:valAx>
        <c:axId val="2097579377"/>
        <c:scaling>
          <c:orientation val="minMax"/>
          <c:max val="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0204685"/>
        <c:crosses val="autoZero"/>
        <c:crossBetween val="midCat"/>
      </c:valAx>
      <c:valAx>
        <c:axId val="1860204685"/>
        <c:scaling>
          <c:orientation val="minMax"/>
          <c:max val="8.0000000000000016E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757937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ISIs across 1nA 5s pulse in SIFamide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7.4485787315801207E-4"/>
                  <c:y val="0.21514672152467429"/>
                </c:manualLayout>
              </c:layout>
              <c:numFmt formatCode="General" sourceLinked="0"/>
            </c:trendlineLbl>
          </c:trendline>
          <c:xVal>
            <c:numRef>
              <c:f>'[1]081420'!$B$34:$B$128</c:f>
              <c:numCache>
                <c:formatCode>General</c:formatCode>
                <c:ptCount val="95"/>
                <c:pt idx="0">
                  <c:v>1.9999999999527063E-3</c:v>
                </c:pt>
                <c:pt idx="1">
                  <c:v>4.6999999999968622E-2</c:v>
                </c:pt>
                <c:pt idx="2">
                  <c:v>9.2999999999960892E-2</c:v>
                </c:pt>
                <c:pt idx="3">
                  <c:v>0.13799999999997681</c:v>
                </c:pt>
                <c:pt idx="4">
                  <c:v>0.18699999999995498</c:v>
                </c:pt>
                <c:pt idx="5">
                  <c:v>0.2319999999999709</c:v>
                </c:pt>
                <c:pt idx="6">
                  <c:v>0.28099999999994907</c:v>
                </c:pt>
                <c:pt idx="7">
                  <c:v>0.32699999999999818</c:v>
                </c:pt>
                <c:pt idx="8">
                  <c:v>0.37699999999995271</c:v>
                </c:pt>
                <c:pt idx="9">
                  <c:v>0.42499999999995453</c:v>
                </c:pt>
                <c:pt idx="10">
                  <c:v>0.47399999999998954</c:v>
                </c:pt>
                <c:pt idx="11">
                  <c:v>0.52299999999996771</c:v>
                </c:pt>
                <c:pt idx="12">
                  <c:v>0.56999999999999318</c:v>
                </c:pt>
                <c:pt idx="13">
                  <c:v>0.617999999999995</c:v>
                </c:pt>
                <c:pt idx="14">
                  <c:v>0.66499999999996362</c:v>
                </c:pt>
                <c:pt idx="15">
                  <c:v>0.71199999999998909</c:v>
                </c:pt>
                <c:pt idx="16">
                  <c:v>0.75899999999995771</c:v>
                </c:pt>
                <c:pt idx="17">
                  <c:v>0.80799999999999272</c:v>
                </c:pt>
                <c:pt idx="18">
                  <c:v>0.85599999999999454</c:v>
                </c:pt>
                <c:pt idx="19">
                  <c:v>0.90299999999996317</c:v>
                </c:pt>
                <c:pt idx="20">
                  <c:v>0.95499999999998408</c:v>
                </c:pt>
                <c:pt idx="21">
                  <c:v>1.0019999999999527</c:v>
                </c:pt>
                <c:pt idx="22">
                  <c:v>1.0499999999999545</c:v>
                </c:pt>
                <c:pt idx="23">
                  <c:v>1.0999999999999659</c:v>
                </c:pt>
                <c:pt idx="24">
                  <c:v>1.1490000000000009</c:v>
                </c:pt>
                <c:pt idx="25">
                  <c:v>1.1970000000000027</c:v>
                </c:pt>
                <c:pt idx="26">
                  <c:v>1.2479999999999905</c:v>
                </c:pt>
                <c:pt idx="27">
                  <c:v>1.2959999999999923</c:v>
                </c:pt>
                <c:pt idx="28">
                  <c:v>1.34699999999998</c:v>
                </c:pt>
                <c:pt idx="29">
                  <c:v>1.3939999999999486</c:v>
                </c:pt>
                <c:pt idx="30">
                  <c:v>1.4429999999999836</c:v>
                </c:pt>
                <c:pt idx="31">
                  <c:v>1.4879999999999995</c:v>
                </c:pt>
                <c:pt idx="32">
                  <c:v>1.5360000000000014</c:v>
                </c:pt>
                <c:pt idx="33">
                  <c:v>1.5859999999999559</c:v>
                </c:pt>
                <c:pt idx="34">
                  <c:v>1.6309999999999718</c:v>
                </c:pt>
                <c:pt idx="35">
                  <c:v>1.67999999999995</c:v>
                </c:pt>
                <c:pt idx="36">
                  <c:v>1.7269999999999754</c:v>
                </c:pt>
                <c:pt idx="37">
                  <c:v>1.7749999999999773</c:v>
                </c:pt>
                <c:pt idx="38">
                  <c:v>1.8249999999999886</c:v>
                </c:pt>
                <c:pt idx="39">
                  <c:v>1.8729999999999905</c:v>
                </c:pt>
                <c:pt idx="40">
                  <c:v>1.9219999999999686</c:v>
                </c:pt>
                <c:pt idx="41">
                  <c:v>1.9679999999999609</c:v>
                </c:pt>
                <c:pt idx="42">
                  <c:v>2.0159999999999627</c:v>
                </c:pt>
                <c:pt idx="43">
                  <c:v>2.0679999999999836</c:v>
                </c:pt>
                <c:pt idx="44">
                  <c:v>2.1129999999999995</c:v>
                </c:pt>
                <c:pt idx="45">
                  <c:v>2.1639999999999873</c:v>
                </c:pt>
                <c:pt idx="46">
                  <c:v>2.2139999999999986</c:v>
                </c:pt>
                <c:pt idx="47">
                  <c:v>2.2609999999999673</c:v>
                </c:pt>
                <c:pt idx="48">
                  <c:v>2.3149999999999977</c:v>
                </c:pt>
                <c:pt idx="49">
                  <c:v>2.3639999999999759</c:v>
                </c:pt>
                <c:pt idx="50">
                  <c:v>2.4159999999999968</c:v>
                </c:pt>
                <c:pt idx="51">
                  <c:v>2.4679999999999609</c:v>
                </c:pt>
                <c:pt idx="52">
                  <c:v>2.5139999999999532</c:v>
                </c:pt>
                <c:pt idx="53">
                  <c:v>2.5659999999999741</c:v>
                </c:pt>
                <c:pt idx="54">
                  <c:v>2.6189999999999714</c:v>
                </c:pt>
                <c:pt idx="55">
                  <c:v>2.6679999999999495</c:v>
                </c:pt>
                <c:pt idx="56">
                  <c:v>2.72199999999998</c:v>
                </c:pt>
                <c:pt idx="57">
                  <c:v>2.7709999999999582</c:v>
                </c:pt>
                <c:pt idx="58">
                  <c:v>2.8209999999999695</c:v>
                </c:pt>
                <c:pt idx="59">
                  <c:v>2.8779999999999859</c:v>
                </c:pt>
                <c:pt idx="60">
                  <c:v>2.9269999999999641</c:v>
                </c:pt>
                <c:pt idx="61">
                  <c:v>2.978999999999985</c:v>
                </c:pt>
                <c:pt idx="62">
                  <c:v>3.0349999999999682</c:v>
                </c:pt>
                <c:pt idx="63">
                  <c:v>3.08299999999997</c:v>
                </c:pt>
                <c:pt idx="64">
                  <c:v>3.1409999999999627</c:v>
                </c:pt>
                <c:pt idx="65">
                  <c:v>3.1959999999999695</c:v>
                </c:pt>
                <c:pt idx="66">
                  <c:v>3.2469999999999573</c:v>
                </c:pt>
                <c:pt idx="67">
                  <c:v>3.3039999999999736</c:v>
                </c:pt>
                <c:pt idx="68">
                  <c:v>3.3599999999999568</c:v>
                </c:pt>
                <c:pt idx="69">
                  <c:v>3.4169999999999732</c:v>
                </c:pt>
                <c:pt idx="70">
                  <c:v>3.4779999999999518</c:v>
                </c:pt>
                <c:pt idx="71">
                  <c:v>3.5309999999999491</c:v>
                </c:pt>
                <c:pt idx="72">
                  <c:v>3.5929999999999609</c:v>
                </c:pt>
                <c:pt idx="73">
                  <c:v>3.6469999999999914</c:v>
                </c:pt>
                <c:pt idx="74">
                  <c:v>3.7059999999999604</c:v>
                </c:pt>
                <c:pt idx="75">
                  <c:v>3.7649999999999864</c:v>
                </c:pt>
                <c:pt idx="76">
                  <c:v>3.8249999999999886</c:v>
                </c:pt>
                <c:pt idx="77">
                  <c:v>3.8839999999999577</c:v>
                </c:pt>
                <c:pt idx="78">
                  <c:v>3.9399999999999977</c:v>
                </c:pt>
                <c:pt idx="79">
                  <c:v>4.0029999999999859</c:v>
                </c:pt>
                <c:pt idx="80">
                  <c:v>4.061999999999955</c:v>
                </c:pt>
                <c:pt idx="81">
                  <c:v>4.1239999999999668</c:v>
                </c:pt>
                <c:pt idx="82">
                  <c:v>4.1839999999999691</c:v>
                </c:pt>
                <c:pt idx="83">
                  <c:v>4.2399999999999523</c:v>
                </c:pt>
                <c:pt idx="84">
                  <c:v>4.2989999999999782</c:v>
                </c:pt>
                <c:pt idx="85">
                  <c:v>4.3569999999999709</c:v>
                </c:pt>
                <c:pt idx="86">
                  <c:v>4.4169999999999732</c:v>
                </c:pt>
                <c:pt idx="87">
                  <c:v>4.4839999999999804</c:v>
                </c:pt>
                <c:pt idx="88">
                  <c:v>4.5499999999999545</c:v>
                </c:pt>
                <c:pt idx="89">
                  <c:v>4.6149999999999523</c:v>
                </c:pt>
                <c:pt idx="90">
                  <c:v>4.6730000000000018</c:v>
                </c:pt>
                <c:pt idx="91">
                  <c:v>4.7369999999999663</c:v>
                </c:pt>
                <c:pt idx="92">
                  <c:v>4.7939999999999827</c:v>
                </c:pt>
                <c:pt idx="93">
                  <c:v>4.86099999999999</c:v>
                </c:pt>
                <c:pt idx="94">
                  <c:v>4.9179999999999495</c:v>
                </c:pt>
              </c:numCache>
            </c:numRef>
          </c:xVal>
          <c:yVal>
            <c:numRef>
              <c:f>'[1]081420'!$C$34:$C$128</c:f>
              <c:numCache>
                <c:formatCode>General</c:formatCode>
                <c:ptCount val="95"/>
                <c:pt idx="0">
                  <c:v>4.4968000000000001E-2</c:v>
                </c:pt>
                <c:pt idx="1">
                  <c:v>4.6438E-2</c:v>
                </c:pt>
                <c:pt idx="2">
                  <c:v>4.4345000000000002E-2</c:v>
                </c:pt>
                <c:pt idx="3">
                  <c:v>4.9447999999999999E-2</c:v>
                </c:pt>
                <c:pt idx="4">
                  <c:v>4.5366999999999998E-2</c:v>
                </c:pt>
                <c:pt idx="5">
                  <c:v>4.9098000000000003E-2</c:v>
                </c:pt>
                <c:pt idx="6">
                  <c:v>4.5927000000000003E-2</c:v>
                </c:pt>
                <c:pt idx="7">
                  <c:v>4.9461999999999999E-2</c:v>
                </c:pt>
                <c:pt idx="8">
                  <c:v>4.7634999999999997E-2</c:v>
                </c:pt>
                <c:pt idx="9">
                  <c:v>4.9244999999999997E-2</c:v>
                </c:pt>
                <c:pt idx="10">
                  <c:v>4.9363999999999998E-2</c:v>
                </c:pt>
                <c:pt idx="11">
                  <c:v>4.6466E-2</c:v>
                </c:pt>
                <c:pt idx="12">
                  <c:v>4.8565999999999998E-2</c:v>
                </c:pt>
                <c:pt idx="13">
                  <c:v>4.6739000000000003E-2</c:v>
                </c:pt>
                <c:pt idx="14">
                  <c:v>4.7159E-2</c:v>
                </c:pt>
                <c:pt idx="15">
                  <c:v>4.7095999999999999E-2</c:v>
                </c:pt>
                <c:pt idx="16">
                  <c:v>4.9188999999999997E-2</c:v>
                </c:pt>
                <c:pt idx="17">
                  <c:v>4.7222E-2</c:v>
                </c:pt>
                <c:pt idx="18">
                  <c:v>4.7683999999999997E-2</c:v>
                </c:pt>
                <c:pt idx="19">
                  <c:v>5.1303000000000001E-2</c:v>
                </c:pt>
                <c:pt idx="20">
                  <c:v>4.7299000000000001E-2</c:v>
                </c:pt>
                <c:pt idx="21">
                  <c:v>4.8558999999999998E-2</c:v>
                </c:pt>
                <c:pt idx="22">
                  <c:v>4.9119000000000003E-2</c:v>
                </c:pt>
                <c:pt idx="23">
                  <c:v>4.9854000000000002E-2</c:v>
                </c:pt>
                <c:pt idx="24">
                  <c:v>4.7760999999999998E-2</c:v>
                </c:pt>
                <c:pt idx="25">
                  <c:v>5.0722000000000003E-2</c:v>
                </c:pt>
                <c:pt idx="26">
                  <c:v>4.8055E-2</c:v>
                </c:pt>
                <c:pt idx="27">
                  <c:v>5.0826999999999997E-2</c:v>
                </c:pt>
                <c:pt idx="28">
                  <c:v>4.7306000000000001E-2</c:v>
                </c:pt>
                <c:pt idx="29">
                  <c:v>4.9314999999999998E-2</c:v>
                </c:pt>
                <c:pt idx="30">
                  <c:v>4.4982000000000001E-2</c:v>
                </c:pt>
                <c:pt idx="31">
                  <c:v>4.7613999999999997E-2</c:v>
                </c:pt>
                <c:pt idx="32">
                  <c:v>4.9616E-2</c:v>
                </c:pt>
                <c:pt idx="33">
                  <c:v>4.5324999999999997E-2</c:v>
                </c:pt>
                <c:pt idx="34">
                  <c:v>4.9503999999999999E-2</c:v>
                </c:pt>
                <c:pt idx="35">
                  <c:v>4.6802000000000003E-2</c:v>
                </c:pt>
                <c:pt idx="36">
                  <c:v>4.7844999999999999E-2</c:v>
                </c:pt>
                <c:pt idx="37">
                  <c:v>5.0147999999999998E-2</c:v>
                </c:pt>
                <c:pt idx="38">
                  <c:v>4.7509000000000003E-2</c:v>
                </c:pt>
                <c:pt idx="39">
                  <c:v>4.9230999999999997E-2</c:v>
                </c:pt>
                <c:pt idx="40">
                  <c:v>4.6522000000000001E-2</c:v>
                </c:pt>
                <c:pt idx="41">
                  <c:v>4.7236E-2</c:v>
                </c:pt>
                <c:pt idx="42">
                  <c:v>5.2220000000000003E-2</c:v>
                </c:pt>
                <c:pt idx="43">
                  <c:v>4.5247999999999997E-2</c:v>
                </c:pt>
                <c:pt idx="44">
                  <c:v>5.1317000000000002E-2</c:v>
                </c:pt>
                <c:pt idx="45">
                  <c:v>4.9679000000000001E-2</c:v>
                </c:pt>
                <c:pt idx="46">
                  <c:v>4.6676000000000002E-2</c:v>
                </c:pt>
                <c:pt idx="47">
                  <c:v>5.4179999999999999E-2</c:v>
                </c:pt>
                <c:pt idx="48">
                  <c:v>4.8677999999999999E-2</c:v>
                </c:pt>
                <c:pt idx="49">
                  <c:v>5.1968E-2</c:v>
                </c:pt>
                <c:pt idx="50">
                  <c:v>5.2380999999999997E-2</c:v>
                </c:pt>
                <c:pt idx="51">
                  <c:v>4.6032000000000003E-2</c:v>
                </c:pt>
                <c:pt idx="52">
                  <c:v>5.1624999999999997E-2</c:v>
                </c:pt>
                <c:pt idx="53">
                  <c:v>5.2962000000000002E-2</c:v>
                </c:pt>
                <c:pt idx="54">
                  <c:v>4.8895000000000001E-2</c:v>
                </c:pt>
                <c:pt idx="55">
                  <c:v>5.4509000000000002E-2</c:v>
                </c:pt>
                <c:pt idx="56">
                  <c:v>4.9168000000000003E-2</c:v>
                </c:pt>
                <c:pt idx="57">
                  <c:v>4.9686000000000001E-2</c:v>
                </c:pt>
                <c:pt idx="58">
                  <c:v>5.7386E-2</c:v>
                </c:pt>
                <c:pt idx="59">
                  <c:v>4.9140000000000003E-2</c:v>
                </c:pt>
                <c:pt idx="60">
                  <c:v>5.1219000000000001E-2</c:v>
                </c:pt>
                <c:pt idx="61">
                  <c:v>5.6412999999999998E-2</c:v>
                </c:pt>
                <c:pt idx="62">
                  <c:v>4.8300000000000003E-2</c:v>
                </c:pt>
                <c:pt idx="63">
                  <c:v>5.7273999999999999E-2</c:v>
                </c:pt>
                <c:pt idx="64">
                  <c:v>5.5265000000000002E-2</c:v>
                </c:pt>
                <c:pt idx="65">
                  <c:v>5.1240000000000001E-2</c:v>
                </c:pt>
                <c:pt idx="66">
                  <c:v>5.6454999999999998E-2</c:v>
                </c:pt>
                <c:pt idx="67">
                  <c:v>5.6105000000000002E-2</c:v>
                </c:pt>
                <c:pt idx="68">
                  <c:v>5.7287999999999999E-2</c:v>
                </c:pt>
                <c:pt idx="69">
                  <c:v>6.0823000000000002E-2</c:v>
                </c:pt>
                <c:pt idx="70">
                  <c:v>5.2752E-2</c:v>
                </c:pt>
                <c:pt idx="71">
                  <c:v>6.1963999999999998E-2</c:v>
                </c:pt>
                <c:pt idx="72">
                  <c:v>5.4207999999999999E-2</c:v>
                </c:pt>
                <c:pt idx="73">
                  <c:v>5.9730999999999999E-2</c:v>
                </c:pt>
                <c:pt idx="74">
                  <c:v>5.8078999999999999E-2</c:v>
                </c:pt>
                <c:pt idx="75">
                  <c:v>6.0732000000000001E-2</c:v>
                </c:pt>
                <c:pt idx="76">
                  <c:v>5.8890999999999999E-2</c:v>
                </c:pt>
                <c:pt idx="77">
                  <c:v>5.5789999999999999E-2</c:v>
                </c:pt>
                <c:pt idx="78">
                  <c:v>6.2699000000000005E-2</c:v>
                </c:pt>
                <c:pt idx="79">
                  <c:v>5.9052E-2</c:v>
                </c:pt>
                <c:pt idx="80">
                  <c:v>6.2188E-2</c:v>
                </c:pt>
                <c:pt idx="81">
                  <c:v>6.0409999999999998E-2</c:v>
                </c:pt>
                <c:pt idx="82">
                  <c:v>5.5747999999999999E-2</c:v>
                </c:pt>
                <c:pt idx="83">
                  <c:v>5.9080000000000001E-2</c:v>
                </c:pt>
                <c:pt idx="84">
                  <c:v>5.8050999999999998E-2</c:v>
                </c:pt>
                <c:pt idx="85">
                  <c:v>6.0116000000000003E-2</c:v>
                </c:pt>
                <c:pt idx="86">
                  <c:v>6.7045999999999994E-2</c:v>
                </c:pt>
                <c:pt idx="87">
                  <c:v>6.5631999999999996E-2</c:v>
                </c:pt>
                <c:pt idx="88">
                  <c:v>6.4658999999999994E-2</c:v>
                </c:pt>
                <c:pt idx="89">
                  <c:v>5.8527000000000003E-2</c:v>
                </c:pt>
                <c:pt idx="90">
                  <c:v>6.4035999999999996E-2</c:v>
                </c:pt>
                <c:pt idx="91">
                  <c:v>5.7056999999999997E-2</c:v>
                </c:pt>
                <c:pt idx="92">
                  <c:v>6.7095000000000002E-2</c:v>
                </c:pt>
                <c:pt idx="93">
                  <c:v>5.7043000000000003E-2</c:v>
                </c:pt>
                <c:pt idx="94">
                  <c:v>7.1330000000000005E-2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B5-4EBB-93CF-165F921D8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263087"/>
        <c:axId val="1820037653"/>
      </c:scatterChart>
      <c:valAx>
        <c:axId val="1087263087"/>
        <c:scaling>
          <c:orientation val="minMax"/>
          <c:max val="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0037653"/>
        <c:crosses val="autoZero"/>
        <c:crossBetween val="midCat"/>
      </c:valAx>
      <c:valAx>
        <c:axId val="1820037653"/>
        <c:scaling>
          <c:orientation val="minMax"/>
          <c:max val="0.120000000000000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726308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ISIs across 3nA 5s pulse in PTX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'[1]092520'!$AV$34:$AV$88</c:f>
              <c:numCache>
                <c:formatCode>General</c:formatCode>
                <c:ptCount val="55"/>
                <c:pt idx="0">
                  <c:v>0</c:v>
                </c:pt>
                <c:pt idx="1">
                  <c:v>3.999999999996362E-2</c:v>
                </c:pt>
                <c:pt idx="2">
                  <c:v>9.0000000000145519E-2</c:v>
                </c:pt>
                <c:pt idx="3">
                  <c:v>0.13999999999987267</c:v>
                </c:pt>
                <c:pt idx="4">
                  <c:v>0.1999999999998181</c:v>
                </c:pt>
                <c:pt idx="5">
                  <c:v>0.26000000000021828</c:v>
                </c:pt>
                <c:pt idx="6">
                  <c:v>0.32999999999992724</c:v>
                </c:pt>
                <c:pt idx="7">
                  <c:v>0.40000000000009095</c:v>
                </c:pt>
                <c:pt idx="8">
                  <c:v>0.46000000000003638</c:v>
                </c:pt>
                <c:pt idx="9">
                  <c:v>0.53000000000020009</c:v>
                </c:pt>
                <c:pt idx="10">
                  <c:v>0.59999999999990905</c:v>
                </c:pt>
                <c:pt idx="11">
                  <c:v>0.67999999999983629</c:v>
                </c:pt>
                <c:pt idx="12">
                  <c:v>0.75</c:v>
                </c:pt>
                <c:pt idx="13">
                  <c:v>0.82000000000016371</c:v>
                </c:pt>
                <c:pt idx="14">
                  <c:v>0.90999999999985448</c:v>
                </c:pt>
                <c:pt idx="15">
                  <c:v>0.98000000000001819</c:v>
                </c:pt>
                <c:pt idx="16">
                  <c:v>1.0500000000001819</c:v>
                </c:pt>
                <c:pt idx="17">
                  <c:v>1.1300000000001091</c:v>
                </c:pt>
                <c:pt idx="18">
                  <c:v>1.2100000000000364</c:v>
                </c:pt>
                <c:pt idx="19">
                  <c:v>1.2800000000002001</c:v>
                </c:pt>
                <c:pt idx="20">
                  <c:v>1.3699999999998909</c:v>
                </c:pt>
                <c:pt idx="21">
                  <c:v>1.4499999999998181</c:v>
                </c:pt>
                <c:pt idx="22">
                  <c:v>1.5399999999999636</c:v>
                </c:pt>
                <c:pt idx="23">
                  <c:v>1.6300000000001091</c:v>
                </c:pt>
                <c:pt idx="24">
                  <c:v>1.7199999999997999</c:v>
                </c:pt>
                <c:pt idx="25">
                  <c:v>1.8200000000001637</c:v>
                </c:pt>
                <c:pt idx="26">
                  <c:v>1.9200000000000728</c:v>
                </c:pt>
                <c:pt idx="27">
                  <c:v>2.0100000000002183</c:v>
                </c:pt>
                <c:pt idx="28">
                  <c:v>2.0900000000001455</c:v>
                </c:pt>
                <c:pt idx="29">
                  <c:v>2.2199999999997999</c:v>
                </c:pt>
                <c:pt idx="30">
                  <c:v>2.3200000000001637</c:v>
                </c:pt>
                <c:pt idx="31">
                  <c:v>2.4299999999998363</c:v>
                </c:pt>
                <c:pt idx="32">
                  <c:v>2.5300000000002001</c:v>
                </c:pt>
                <c:pt idx="33">
                  <c:v>2.6100000000001273</c:v>
                </c:pt>
                <c:pt idx="34">
                  <c:v>2.7100000000000364</c:v>
                </c:pt>
                <c:pt idx="35">
                  <c:v>2.8000000000001819</c:v>
                </c:pt>
                <c:pt idx="36">
                  <c:v>2.8800000000001091</c:v>
                </c:pt>
                <c:pt idx="37">
                  <c:v>2.9900000000002365</c:v>
                </c:pt>
                <c:pt idx="38">
                  <c:v>3.0900000000001455</c:v>
                </c:pt>
                <c:pt idx="39">
                  <c:v>3.1900000000000546</c:v>
                </c:pt>
                <c:pt idx="40">
                  <c:v>3.2899999999999636</c:v>
                </c:pt>
                <c:pt idx="41">
                  <c:v>3.3899999999998727</c:v>
                </c:pt>
                <c:pt idx="42">
                  <c:v>3.4900000000002365</c:v>
                </c:pt>
                <c:pt idx="43">
                  <c:v>3.5999999999999091</c:v>
                </c:pt>
                <c:pt idx="44">
                  <c:v>3.7100000000000364</c:v>
                </c:pt>
                <c:pt idx="45">
                  <c:v>3.8200000000001637</c:v>
                </c:pt>
                <c:pt idx="46">
                  <c:v>3.9299999999998363</c:v>
                </c:pt>
                <c:pt idx="47">
                  <c:v>4.0599999999999454</c:v>
                </c:pt>
                <c:pt idx="48">
                  <c:v>4.1799999999998363</c:v>
                </c:pt>
                <c:pt idx="49">
                  <c:v>4.2899999999999636</c:v>
                </c:pt>
                <c:pt idx="50">
                  <c:v>4.3800000000001091</c:v>
                </c:pt>
                <c:pt idx="51">
                  <c:v>4.5</c:v>
                </c:pt>
                <c:pt idx="52">
                  <c:v>4.6100000000001273</c:v>
                </c:pt>
                <c:pt idx="53">
                  <c:v>4.7300000000000182</c:v>
                </c:pt>
                <c:pt idx="54">
                  <c:v>4.8400000000001455</c:v>
                </c:pt>
              </c:numCache>
            </c:numRef>
          </c:xVal>
          <c:yVal>
            <c:numRef>
              <c:f>'[1]092520'!$AW$34:$AW$88</c:f>
              <c:numCache>
                <c:formatCode>General</c:formatCode>
                <c:ptCount val="55"/>
                <c:pt idx="0">
                  <c:v>3.8443999999999999E-2</c:v>
                </c:pt>
                <c:pt idx="1">
                  <c:v>4.7137999999999999E-2</c:v>
                </c:pt>
                <c:pt idx="2">
                  <c:v>5.2478999999999998E-2</c:v>
                </c:pt>
                <c:pt idx="3">
                  <c:v>5.7959999999999998E-2</c:v>
                </c:pt>
                <c:pt idx="4">
                  <c:v>6.5533999999999995E-2</c:v>
                </c:pt>
                <c:pt idx="5">
                  <c:v>6.6436999999999996E-2</c:v>
                </c:pt>
                <c:pt idx="6">
                  <c:v>6.9167000000000006E-2</c:v>
                </c:pt>
                <c:pt idx="7">
                  <c:v>6.4644999999999994E-2</c:v>
                </c:pt>
                <c:pt idx="8">
                  <c:v>6.6947999999999994E-2</c:v>
                </c:pt>
                <c:pt idx="9">
                  <c:v>7.4452000000000004E-2</c:v>
                </c:pt>
                <c:pt idx="10">
                  <c:v>7.5201000000000004E-2</c:v>
                </c:pt>
                <c:pt idx="11">
                  <c:v>7.3283000000000001E-2</c:v>
                </c:pt>
                <c:pt idx="12">
                  <c:v>6.9103999999999999E-2</c:v>
                </c:pt>
                <c:pt idx="13">
                  <c:v>8.4938E-2</c:v>
                </c:pt>
                <c:pt idx="14">
                  <c:v>7.3471999999999996E-2</c:v>
                </c:pt>
                <c:pt idx="15">
                  <c:v>7.2289000000000006E-2</c:v>
                </c:pt>
                <c:pt idx="16">
                  <c:v>8.1473000000000004E-2</c:v>
                </c:pt>
                <c:pt idx="17">
                  <c:v>7.5774999999999995E-2</c:v>
                </c:pt>
                <c:pt idx="18">
                  <c:v>6.5379999999999994E-2</c:v>
                </c:pt>
                <c:pt idx="19">
                  <c:v>9.0194999999999997E-2</c:v>
                </c:pt>
                <c:pt idx="20">
                  <c:v>8.6323999999999998E-2</c:v>
                </c:pt>
                <c:pt idx="21">
                  <c:v>8.3558999999999994E-2</c:v>
                </c:pt>
                <c:pt idx="22">
                  <c:v>9.1083999999999998E-2</c:v>
                </c:pt>
                <c:pt idx="23">
                  <c:v>9.4892000000000004E-2</c:v>
                </c:pt>
                <c:pt idx="24">
                  <c:v>9.8587999999999995E-2</c:v>
                </c:pt>
                <c:pt idx="25">
                  <c:v>0.101262</c:v>
                </c:pt>
                <c:pt idx="26">
                  <c:v>9.0482000000000007E-2</c:v>
                </c:pt>
                <c:pt idx="27">
                  <c:v>8.1599000000000005E-2</c:v>
                </c:pt>
                <c:pt idx="28">
                  <c:v>0.123123</c:v>
                </c:pt>
                <c:pt idx="29">
                  <c:v>0.10625999999999999</c:v>
                </c:pt>
                <c:pt idx="30">
                  <c:v>0.10448200000000001</c:v>
                </c:pt>
                <c:pt idx="31">
                  <c:v>0.10460800000000001</c:v>
                </c:pt>
                <c:pt idx="32">
                  <c:v>7.8001000000000001E-2</c:v>
                </c:pt>
                <c:pt idx="33">
                  <c:v>9.8755999999999997E-2</c:v>
                </c:pt>
                <c:pt idx="34">
                  <c:v>9.0447E-2</c:v>
                </c:pt>
                <c:pt idx="35">
                  <c:v>8.4875000000000006E-2</c:v>
                </c:pt>
                <c:pt idx="36">
                  <c:v>0.105707</c:v>
                </c:pt>
                <c:pt idx="37">
                  <c:v>9.9015000000000006E-2</c:v>
                </c:pt>
                <c:pt idx="38">
                  <c:v>9.8230999999999999E-2</c:v>
                </c:pt>
                <c:pt idx="39">
                  <c:v>9.8399E-2</c:v>
                </c:pt>
                <c:pt idx="40">
                  <c:v>0.100912</c:v>
                </c:pt>
                <c:pt idx="41">
                  <c:v>0.100289</c:v>
                </c:pt>
                <c:pt idx="42">
                  <c:v>0.11183899999999999</c:v>
                </c:pt>
                <c:pt idx="43">
                  <c:v>0.11236400000000001</c:v>
                </c:pt>
                <c:pt idx="44">
                  <c:v>0.108164</c:v>
                </c:pt>
                <c:pt idx="45">
                  <c:v>0.114828</c:v>
                </c:pt>
                <c:pt idx="46">
                  <c:v>0.128135</c:v>
                </c:pt>
                <c:pt idx="47">
                  <c:v>0.116067</c:v>
                </c:pt>
                <c:pt idx="48">
                  <c:v>0.11430999999999999</c:v>
                </c:pt>
                <c:pt idx="49">
                  <c:v>8.6071999999999996E-2</c:v>
                </c:pt>
                <c:pt idx="50">
                  <c:v>0.121877</c:v>
                </c:pt>
                <c:pt idx="51">
                  <c:v>0.10932600000000001</c:v>
                </c:pt>
                <c:pt idx="52">
                  <c:v>0.118517</c:v>
                </c:pt>
                <c:pt idx="53">
                  <c:v>0.114261</c:v>
                </c:pt>
                <c:pt idx="54">
                  <c:v>0.120162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83-48AD-BB2C-D559709D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27156"/>
        <c:axId val="708338853"/>
      </c:scatterChart>
      <c:valAx>
        <c:axId val="1173827156"/>
        <c:scaling>
          <c:orientation val="minMax"/>
          <c:max val="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8338853"/>
        <c:crosses val="autoZero"/>
        <c:crossBetween val="midCat"/>
      </c:valAx>
      <c:valAx>
        <c:axId val="708338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382715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ISIs across 2nA 5s pulse in SIFamide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'[1]092520'!$AL$34:$AL$122</c:f>
              <c:numCache>
                <c:formatCode>General</c:formatCode>
                <c:ptCount val="89"/>
                <c:pt idx="0">
                  <c:v>0</c:v>
                </c:pt>
                <c:pt idx="1">
                  <c:v>2.9999999999745341E-2</c:v>
                </c:pt>
                <c:pt idx="2">
                  <c:v>5.999999999994543E-2</c:v>
                </c:pt>
                <c:pt idx="3">
                  <c:v>8.9999999999690772E-2</c:v>
                </c:pt>
                <c:pt idx="4">
                  <c:v>0.11999999999989086</c:v>
                </c:pt>
                <c:pt idx="5">
                  <c:v>0.15999999999985448</c:v>
                </c:pt>
                <c:pt idx="6">
                  <c:v>0.18999999999959982</c:v>
                </c:pt>
                <c:pt idx="7">
                  <c:v>0.21999999999979991</c:v>
                </c:pt>
                <c:pt idx="8">
                  <c:v>0.25999999999976353</c:v>
                </c:pt>
                <c:pt idx="9">
                  <c:v>0.28999999999996362</c:v>
                </c:pt>
                <c:pt idx="10">
                  <c:v>0.32999999999992724</c:v>
                </c:pt>
                <c:pt idx="11">
                  <c:v>0.36999999999989086</c:v>
                </c:pt>
                <c:pt idx="12">
                  <c:v>0.3999999999996362</c:v>
                </c:pt>
                <c:pt idx="13">
                  <c:v>0.43999999999959982</c:v>
                </c:pt>
                <c:pt idx="14">
                  <c:v>0.47999999999956344</c:v>
                </c:pt>
                <c:pt idx="15">
                  <c:v>0.51999999999998181</c:v>
                </c:pt>
                <c:pt idx="16">
                  <c:v>0.54999999999972715</c:v>
                </c:pt>
                <c:pt idx="17">
                  <c:v>0.59999999999990905</c:v>
                </c:pt>
                <c:pt idx="18">
                  <c:v>0.63999999999987267</c:v>
                </c:pt>
                <c:pt idx="19">
                  <c:v>0.67999999999983629</c:v>
                </c:pt>
                <c:pt idx="20">
                  <c:v>0.71999999999979991</c:v>
                </c:pt>
                <c:pt idx="21">
                  <c:v>0.75999999999976353</c:v>
                </c:pt>
                <c:pt idx="22">
                  <c:v>0.80999999999994543</c:v>
                </c:pt>
                <c:pt idx="23">
                  <c:v>0.85999999999967258</c:v>
                </c:pt>
                <c:pt idx="24">
                  <c:v>0.8999999999996362</c:v>
                </c:pt>
                <c:pt idx="25">
                  <c:v>0.9499999999998181</c:v>
                </c:pt>
                <c:pt idx="26">
                  <c:v>1</c:v>
                </c:pt>
                <c:pt idx="27">
                  <c:v>1.0499999999997272</c:v>
                </c:pt>
                <c:pt idx="28">
                  <c:v>1.0999999999999091</c:v>
                </c:pt>
                <c:pt idx="29">
                  <c:v>1.1599999999998545</c:v>
                </c:pt>
                <c:pt idx="30">
                  <c:v>1.2099999999995816</c:v>
                </c:pt>
                <c:pt idx="31">
                  <c:v>1.2699999999999818</c:v>
                </c:pt>
                <c:pt idx="32">
                  <c:v>1.3299999999999272</c:v>
                </c:pt>
                <c:pt idx="33">
                  <c:v>1.3899999999998727</c:v>
                </c:pt>
                <c:pt idx="34">
                  <c:v>1.4499999999998181</c:v>
                </c:pt>
                <c:pt idx="35">
                  <c:v>1.5199999999999818</c:v>
                </c:pt>
                <c:pt idx="36">
                  <c:v>1.5799999999999272</c:v>
                </c:pt>
                <c:pt idx="37">
                  <c:v>1.6499999999996362</c:v>
                </c:pt>
                <c:pt idx="38">
                  <c:v>1.7199999999997999</c:v>
                </c:pt>
                <c:pt idx="39">
                  <c:v>1.7899999999999636</c:v>
                </c:pt>
                <c:pt idx="40">
                  <c:v>1.8499999999999091</c:v>
                </c:pt>
                <c:pt idx="41">
                  <c:v>1.919999999999618</c:v>
                </c:pt>
                <c:pt idx="42">
                  <c:v>1.9899999999997817</c:v>
                </c:pt>
                <c:pt idx="43">
                  <c:v>2.0499999999997272</c:v>
                </c:pt>
                <c:pt idx="44">
                  <c:v>2.1099999999996726</c:v>
                </c:pt>
                <c:pt idx="45">
                  <c:v>2.169999999999618</c:v>
                </c:pt>
                <c:pt idx="46">
                  <c:v>2.2299999999995634</c:v>
                </c:pt>
                <c:pt idx="47">
                  <c:v>2.2899999999999636</c:v>
                </c:pt>
                <c:pt idx="48">
                  <c:v>2.3499999999999091</c:v>
                </c:pt>
                <c:pt idx="49">
                  <c:v>2.419999999999618</c:v>
                </c:pt>
                <c:pt idx="50">
                  <c:v>2.4699999999997999</c:v>
                </c:pt>
                <c:pt idx="51">
                  <c:v>2.5399999999999636</c:v>
                </c:pt>
                <c:pt idx="52">
                  <c:v>2.5899999999996908</c:v>
                </c:pt>
                <c:pt idx="53">
                  <c:v>2.6599999999998545</c:v>
                </c:pt>
                <c:pt idx="54">
                  <c:v>2.7099999999995816</c:v>
                </c:pt>
                <c:pt idx="55">
                  <c:v>2.7699999999999818</c:v>
                </c:pt>
                <c:pt idx="56">
                  <c:v>2.8299999999999272</c:v>
                </c:pt>
                <c:pt idx="57">
                  <c:v>2.8799999999996544</c:v>
                </c:pt>
                <c:pt idx="58">
                  <c:v>2.9299999999998363</c:v>
                </c:pt>
                <c:pt idx="59">
                  <c:v>2.9899999999997817</c:v>
                </c:pt>
                <c:pt idx="60">
                  <c:v>3.0399999999999636</c:v>
                </c:pt>
                <c:pt idx="61">
                  <c:v>3.0899999999996908</c:v>
                </c:pt>
                <c:pt idx="62">
                  <c:v>3.1499999999996362</c:v>
                </c:pt>
                <c:pt idx="63">
                  <c:v>3.2099999999995816</c:v>
                </c:pt>
                <c:pt idx="64">
                  <c:v>3.2699999999999818</c:v>
                </c:pt>
                <c:pt idx="65">
                  <c:v>3.3299999999999272</c:v>
                </c:pt>
                <c:pt idx="66">
                  <c:v>3.3999999999996362</c:v>
                </c:pt>
                <c:pt idx="67">
                  <c:v>3.4599999999995816</c:v>
                </c:pt>
                <c:pt idx="68">
                  <c:v>3.5199999999999818</c:v>
                </c:pt>
                <c:pt idx="69">
                  <c:v>3.5899999999996908</c:v>
                </c:pt>
                <c:pt idx="70">
                  <c:v>3.6599999999998545</c:v>
                </c:pt>
                <c:pt idx="71">
                  <c:v>3.7399999999997817</c:v>
                </c:pt>
                <c:pt idx="72">
                  <c:v>3.8099999999999454</c:v>
                </c:pt>
                <c:pt idx="73">
                  <c:v>3.8699999999998909</c:v>
                </c:pt>
                <c:pt idx="74">
                  <c:v>3.9599999999995816</c:v>
                </c:pt>
                <c:pt idx="75">
                  <c:v>4.0399999999999636</c:v>
                </c:pt>
                <c:pt idx="76">
                  <c:v>4.1299999999996544</c:v>
                </c:pt>
                <c:pt idx="77">
                  <c:v>4.2199999999997999</c:v>
                </c:pt>
                <c:pt idx="78">
                  <c:v>4.2899999999999636</c:v>
                </c:pt>
                <c:pt idx="79">
                  <c:v>4.3599999999996726</c:v>
                </c:pt>
                <c:pt idx="80">
                  <c:v>4.4299999999998363</c:v>
                </c:pt>
                <c:pt idx="81">
                  <c:v>4.5</c:v>
                </c:pt>
                <c:pt idx="82">
                  <c:v>4.5599999999999454</c:v>
                </c:pt>
                <c:pt idx="83">
                  <c:v>4.6199999999998909</c:v>
                </c:pt>
                <c:pt idx="84">
                  <c:v>4.669999999999618</c:v>
                </c:pt>
                <c:pt idx="85">
                  <c:v>4.7399999999997817</c:v>
                </c:pt>
                <c:pt idx="86">
                  <c:v>4.7899999999999636</c:v>
                </c:pt>
                <c:pt idx="87">
                  <c:v>4.8399999999996908</c:v>
                </c:pt>
                <c:pt idx="88">
                  <c:v>4.8999999999996362</c:v>
                </c:pt>
              </c:numCache>
            </c:numRef>
          </c:xVal>
          <c:yVal>
            <c:numRef>
              <c:f>'[1]092520'!$AM$34:$AM$122</c:f>
              <c:numCache>
                <c:formatCode>General</c:formatCode>
                <c:ptCount val="89"/>
                <c:pt idx="0">
                  <c:v>2.7678000000000001E-2</c:v>
                </c:pt>
                <c:pt idx="1">
                  <c:v>3.0218999999999999E-2</c:v>
                </c:pt>
                <c:pt idx="2">
                  <c:v>3.3299000000000002E-2</c:v>
                </c:pt>
                <c:pt idx="3">
                  <c:v>3.2326000000000001E-2</c:v>
                </c:pt>
                <c:pt idx="4">
                  <c:v>3.4209000000000003E-2</c:v>
                </c:pt>
                <c:pt idx="5">
                  <c:v>3.3908000000000001E-2</c:v>
                </c:pt>
                <c:pt idx="6">
                  <c:v>3.4488999999999999E-2</c:v>
                </c:pt>
                <c:pt idx="7">
                  <c:v>3.4622E-2</c:v>
                </c:pt>
                <c:pt idx="8">
                  <c:v>3.6119999999999999E-2</c:v>
                </c:pt>
                <c:pt idx="9">
                  <c:v>3.4818000000000002E-2</c:v>
                </c:pt>
                <c:pt idx="10">
                  <c:v>3.7261000000000002E-2</c:v>
                </c:pt>
                <c:pt idx="11">
                  <c:v>3.4972000000000003E-2</c:v>
                </c:pt>
                <c:pt idx="12">
                  <c:v>3.8464999999999999E-2</c:v>
                </c:pt>
                <c:pt idx="13">
                  <c:v>3.6225E-2</c:v>
                </c:pt>
                <c:pt idx="14">
                  <c:v>4.0655999999999998E-2</c:v>
                </c:pt>
                <c:pt idx="15">
                  <c:v>3.7842000000000001E-2</c:v>
                </c:pt>
                <c:pt idx="16">
                  <c:v>4.0901E-2</c:v>
                </c:pt>
                <c:pt idx="17">
                  <c:v>4.0851999999999999E-2</c:v>
                </c:pt>
                <c:pt idx="18">
                  <c:v>4.1993000000000003E-2</c:v>
                </c:pt>
                <c:pt idx="19">
                  <c:v>4.3645000000000003E-2</c:v>
                </c:pt>
                <c:pt idx="20">
                  <c:v>4.0523000000000003E-2</c:v>
                </c:pt>
                <c:pt idx="21">
                  <c:v>4.7187E-2</c:v>
                </c:pt>
                <c:pt idx="22">
                  <c:v>4.5331999999999997E-2</c:v>
                </c:pt>
                <c:pt idx="23">
                  <c:v>4.8979000000000002E-2</c:v>
                </c:pt>
                <c:pt idx="24">
                  <c:v>4.8167000000000001E-2</c:v>
                </c:pt>
                <c:pt idx="25">
                  <c:v>4.6473E-2</c:v>
                </c:pt>
                <c:pt idx="26">
                  <c:v>5.2031000000000001E-2</c:v>
                </c:pt>
                <c:pt idx="27">
                  <c:v>5.0603000000000002E-2</c:v>
                </c:pt>
                <c:pt idx="28">
                  <c:v>5.5782999999999999E-2</c:v>
                </c:pt>
                <c:pt idx="29">
                  <c:v>5.194E-2</c:v>
                </c:pt>
                <c:pt idx="30">
                  <c:v>6.2831999999999999E-2</c:v>
                </c:pt>
                <c:pt idx="31">
                  <c:v>6.0718000000000001E-2</c:v>
                </c:pt>
                <c:pt idx="32">
                  <c:v>5.4334E-2</c:v>
                </c:pt>
                <c:pt idx="33">
                  <c:v>6.7878999999999995E-2</c:v>
                </c:pt>
                <c:pt idx="34">
                  <c:v>6.2573000000000004E-2</c:v>
                </c:pt>
                <c:pt idx="35">
                  <c:v>5.8583000000000003E-2</c:v>
                </c:pt>
                <c:pt idx="36">
                  <c:v>7.4200000000000002E-2</c:v>
                </c:pt>
                <c:pt idx="37">
                  <c:v>6.9734000000000004E-2</c:v>
                </c:pt>
                <c:pt idx="38">
                  <c:v>6.7557000000000006E-2</c:v>
                </c:pt>
                <c:pt idx="39">
                  <c:v>6.6234000000000001E-2</c:v>
                </c:pt>
                <c:pt idx="40">
                  <c:v>6.6276000000000002E-2</c:v>
                </c:pt>
                <c:pt idx="41">
                  <c:v>6.7487000000000005E-2</c:v>
                </c:pt>
                <c:pt idx="42">
                  <c:v>5.9457999999999997E-2</c:v>
                </c:pt>
                <c:pt idx="43">
                  <c:v>6.3538999999999998E-2</c:v>
                </c:pt>
                <c:pt idx="44">
                  <c:v>5.7589000000000001E-2</c:v>
                </c:pt>
                <c:pt idx="45">
                  <c:v>6.4001000000000002E-2</c:v>
                </c:pt>
                <c:pt idx="46">
                  <c:v>5.7343999999999999E-2</c:v>
                </c:pt>
                <c:pt idx="47">
                  <c:v>6.3182000000000002E-2</c:v>
                </c:pt>
                <c:pt idx="48">
                  <c:v>6.4169000000000004E-2</c:v>
                </c:pt>
                <c:pt idx="49">
                  <c:v>5.5293000000000002E-2</c:v>
                </c:pt>
                <c:pt idx="50">
                  <c:v>6.3006999999999994E-2</c:v>
                </c:pt>
                <c:pt idx="51">
                  <c:v>5.8268E-2</c:v>
                </c:pt>
                <c:pt idx="52">
                  <c:v>6.2195E-2</c:v>
                </c:pt>
                <c:pt idx="53">
                  <c:v>5.663E-2</c:v>
                </c:pt>
                <c:pt idx="54">
                  <c:v>6.1453000000000001E-2</c:v>
                </c:pt>
                <c:pt idx="55">
                  <c:v>5.3157999999999997E-2</c:v>
                </c:pt>
                <c:pt idx="56">
                  <c:v>5.5405000000000003E-2</c:v>
                </c:pt>
                <c:pt idx="57">
                  <c:v>4.9979999999999997E-2</c:v>
                </c:pt>
                <c:pt idx="58">
                  <c:v>5.3669000000000001E-2</c:v>
                </c:pt>
                <c:pt idx="59">
                  <c:v>4.9181999999999997E-2</c:v>
                </c:pt>
                <c:pt idx="60">
                  <c:v>5.8008999999999998E-2</c:v>
                </c:pt>
                <c:pt idx="61">
                  <c:v>5.4809999999999998E-2</c:v>
                </c:pt>
                <c:pt idx="62">
                  <c:v>6.2096999999999999E-2</c:v>
                </c:pt>
                <c:pt idx="63">
                  <c:v>5.9325000000000003E-2</c:v>
                </c:pt>
                <c:pt idx="64">
                  <c:v>6.4834000000000003E-2</c:v>
                </c:pt>
                <c:pt idx="65">
                  <c:v>6.4113000000000003E-2</c:v>
                </c:pt>
                <c:pt idx="66">
                  <c:v>6.5303E-2</c:v>
                </c:pt>
                <c:pt idx="67">
                  <c:v>5.6805000000000001E-2</c:v>
                </c:pt>
                <c:pt idx="68">
                  <c:v>7.4164999999999995E-2</c:v>
                </c:pt>
                <c:pt idx="69">
                  <c:v>6.4099000000000003E-2</c:v>
                </c:pt>
                <c:pt idx="70">
                  <c:v>7.7216999999999994E-2</c:v>
                </c:pt>
                <c:pt idx="71">
                  <c:v>7.1000999999999995E-2</c:v>
                </c:pt>
                <c:pt idx="72">
                  <c:v>6.5128000000000005E-2</c:v>
                </c:pt>
                <c:pt idx="73">
                  <c:v>8.5869000000000001E-2</c:v>
                </c:pt>
                <c:pt idx="74">
                  <c:v>8.6135000000000003E-2</c:v>
                </c:pt>
                <c:pt idx="75">
                  <c:v>8.6792999999999995E-2</c:v>
                </c:pt>
                <c:pt idx="76">
                  <c:v>8.4315000000000001E-2</c:v>
                </c:pt>
                <c:pt idx="77">
                  <c:v>7.5802999999999995E-2</c:v>
                </c:pt>
                <c:pt idx="78">
                  <c:v>7.2526999999999994E-2</c:v>
                </c:pt>
                <c:pt idx="79">
                  <c:v>6.4267000000000005E-2</c:v>
                </c:pt>
                <c:pt idx="80">
                  <c:v>6.9580000000000003E-2</c:v>
                </c:pt>
                <c:pt idx="81">
                  <c:v>6.0914000000000003E-2</c:v>
                </c:pt>
                <c:pt idx="82">
                  <c:v>6.3322000000000003E-2</c:v>
                </c:pt>
                <c:pt idx="83">
                  <c:v>5.2941000000000002E-2</c:v>
                </c:pt>
                <c:pt idx="84">
                  <c:v>6.2503000000000003E-2</c:v>
                </c:pt>
                <c:pt idx="85">
                  <c:v>5.0980999999999999E-2</c:v>
                </c:pt>
                <c:pt idx="86">
                  <c:v>5.4334E-2</c:v>
                </c:pt>
                <c:pt idx="87">
                  <c:v>5.7294999999999999E-2</c:v>
                </c:pt>
                <c:pt idx="88">
                  <c:v>5.3102000000000003E-2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07-4FAE-90B7-717D7BBE9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78066"/>
        <c:axId val="1509758269"/>
      </c:scatterChart>
      <c:valAx>
        <c:axId val="1186378066"/>
        <c:scaling>
          <c:orientation val="minMax"/>
          <c:max val="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9758269"/>
        <c:crosses val="autoZero"/>
        <c:crossBetween val="midCat"/>
      </c:valAx>
      <c:valAx>
        <c:axId val="1509758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63780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ISIs across 2nA 5s pulse in PTX</a:t>
            </a:r>
          </a:p>
        </c:rich>
      </c:tx>
      <c:layout>
        <c:manualLayout>
          <c:xMode val="edge"/>
          <c:yMode val="edge"/>
          <c:x val="0.21968724947766402"/>
          <c:y val="1.889603042012918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'[1]122220'!$AX$35:$AX$113</c:f>
              <c:numCache>
                <c:formatCode>General</c:formatCode>
                <c:ptCount val="79"/>
                <c:pt idx="0">
                  <c:v>4.5000000000015916E-2</c:v>
                </c:pt>
                <c:pt idx="1">
                  <c:v>7.4999999999988631E-2</c:v>
                </c:pt>
                <c:pt idx="2">
                  <c:v>0.10800000000000409</c:v>
                </c:pt>
                <c:pt idx="3">
                  <c:v>0.14499999999998181</c:v>
                </c:pt>
                <c:pt idx="4">
                  <c:v>0.18299999999999272</c:v>
                </c:pt>
                <c:pt idx="5">
                  <c:v>0.22100000000000364</c:v>
                </c:pt>
                <c:pt idx="6">
                  <c:v>0.26299999999997681</c:v>
                </c:pt>
                <c:pt idx="7">
                  <c:v>0.30399999999997362</c:v>
                </c:pt>
                <c:pt idx="8">
                  <c:v>0.34499999999997044</c:v>
                </c:pt>
                <c:pt idx="9">
                  <c:v>0.38900000000001</c:v>
                </c:pt>
                <c:pt idx="10">
                  <c:v>0.43299999999999272</c:v>
                </c:pt>
                <c:pt idx="11">
                  <c:v>0.47300000000001319</c:v>
                </c:pt>
                <c:pt idx="12">
                  <c:v>0.52100000000001501</c:v>
                </c:pt>
                <c:pt idx="13">
                  <c:v>0.56599999999997408</c:v>
                </c:pt>
                <c:pt idx="14">
                  <c:v>0.61299999999999955</c:v>
                </c:pt>
                <c:pt idx="15">
                  <c:v>0.66199999999997772</c:v>
                </c:pt>
                <c:pt idx="16">
                  <c:v>0.70699999999999363</c:v>
                </c:pt>
                <c:pt idx="17">
                  <c:v>0.75999999999999091</c:v>
                </c:pt>
                <c:pt idx="18">
                  <c:v>0.80899999999996908</c:v>
                </c:pt>
                <c:pt idx="19">
                  <c:v>0.85899999999998045</c:v>
                </c:pt>
                <c:pt idx="20">
                  <c:v>0.91199999999997772</c:v>
                </c:pt>
                <c:pt idx="21">
                  <c:v>0.95900000000000318</c:v>
                </c:pt>
                <c:pt idx="22">
                  <c:v>1.0159999999999627</c:v>
                </c:pt>
                <c:pt idx="23">
                  <c:v>1.0679999999999836</c:v>
                </c:pt>
                <c:pt idx="24">
                  <c:v>1.1259999999999764</c:v>
                </c:pt>
                <c:pt idx="25">
                  <c:v>1.1829999999999927</c:v>
                </c:pt>
                <c:pt idx="26">
                  <c:v>1.2330000000000041</c:v>
                </c:pt>
                <c:pt idx="27">
                  <c:v>1.2930000000000064</c:v>
                </c:pt>
                <c:pt idx="28">
                  <c:v>1.3509999999999991</c:v>
                </c:pt>
                <c:pt idx="29">
                  <c:v>1.4200000000000159</c:v>
                </c:pt>
                <c:pt idx="30">
                  <c:v>1.4809999999999945</c:v>
                </c:pt>
                <c:pt idx="31">
                  <c:v>1.5339999999999918</c:v>
                </c:pt>
                <c:pt idx="32">
                  <c:v>1.603999999999985</c:v>
                </c:pt>
                <c:pt idx="33">
                  <c:v>1.6669999999999732</c:v>
                </c:pt>
                <c:pt idx="34">
                  <c:v>1.7369999999999663</c:v>
                </c:pt>
                <c:pt idx="35">
                  <c:v>1.8059999999999832</c:v>
                </c:pt>
                <c:pt idx="36">
                  <c:v>1.8650000000000091</c:v>
                </c:pt>
                <c:pt idx="37">
                  <c:v>1.9370000000000118</c:v>
                </c:pt>
                <c:pt idx="38">
                  <c:v>2.0029999999999859</c:v>
                </c:pt>
                <c:pt idx="39">
                  <c:v>2.075999999999965</c:v>
                </c:pt>
                <c:pt idx="40">
                  <c:v>2.146000000000015</c:v>
                </c:pt>
                <c:pt idx="41">
                  <c:v>2.2060000000000173</c:v>
                </c:pt>
                <c:pt idx="42">
                  <c:v>2.2830000000000155</c:v>
                </c:pt>
                <c:pt idx="43">
                  <c:v>2.353999999999985</c:v>
                </c:pt>
                <c:pt idx="44">
                  <c:v>2.4289999999999736</c:v>
                </c:pt>
                <c:pt idx="45">
                  <c:v>2.5029999999999859</c:v>
                </c:pt>
                <c:pt idx="46">
                  <c:v>2.5649999999999977</c:v>
                </c:pt>
                <c:pt idx="47">
                  <c:v>2.6479999999999677</c:v>
                </c:pt>
                <c:pt idx="48">
                  <c:v>2.7210000000000036</c:v>
                </c:pt>
                <c:pt idx="49">
                  <c:v>2.8019999999999641</c:v>
                </c:pt>
                <c:pt idx="50">
                  <c:v>2.8799999999999955</c:v>
                </c:pt>
                <c:pt idx="51">
                  <c:v>2.9529999999999745</c:v>
                </c:pt>
                <c:pt idx="52">
                  <c:v>3.0500000000000114</c:v>
                </c:pt>
                <c:pt idx="53">
                  <c:v>3.1329999999999814</c:v>
                </c:pt>
                <c:pt idx="54">
                  <c:v>3.2099999999999795</c:v>
                </c:pt>
                <c:pt idx="55">
                  <c:v>3.3089999999999691</c:v>
                </c:pt>
                <c:pt idx="56">
                  <c:v>3.3940000000000055</c:v>
                </c:pt>
                <c:pt idx="57">
                  <c:v>3.4780000000000086</c:v>
                </c:pt>
                <c:pt idx="58">
                  <c:v>3.5740000000000123</c:v>
                </c:pt>
                <c:pt idx="59">
                  <c:v>3.6669999999999732</c:v>
                </c:pt>
                <c:pt idx="60">
                  <c:v>3.7529999999999859</c:v>
                </c:pt>
                <c:pt idx="61">
                  <c:v>3.8299999999999841</c:v>
                </c:pt>
                <c:pt idx="62">
                  <c:v>3.9329999999999927</c:v>
                </c:pt>
                <c:pt idx="63">
                  <c:v>4.0219999999999914</c:v>
                </c:pt>
                <c:pt idx="64">
                  <c:v>4.1200000000000045</c:v>
                </c:pt>
                <c:pt idx="65">
                  <c:v>4.2139999999999986</c:v>
                </c:pt>
                <c:pt idx="66">
                  <c:v>4.2980000000000018</c:v>
                </c:pt>
                <c:pt idx="67">
                  <c:v>4.4039999999999964</c:v>
                </c:pt>
                <c:pt idx="68">
                  <c:v>4.4989999999999668</c:v>
                </c:pt>
                <c:pt idx="69">
                  <c:v>4.5860000000000127</c:v>
                </c:pt>
                <c:pt idx="70">
                  <c:v>4.6870000000000118</c:v>
                </c:pt>
                <c:pt idx="71">
                  <c:v>4.7889999999999873</c:v>
                </c:pt>
                <c:pt idx="72">
                  <c:v>4.8849999999999909</c:v>
                </c:pt>
              </c:numCache>
            </c:numRef>
          </c:xVal>
          <c:yVal>
            <c:numRef>
              <c:f>'[1]122220'!$AY$35:$AY$113</c:f>
              <c:numCache>
                <c:formatCode>General</c:formatCode>
                <c:ptCount val="79"/>
                <c:pt idx="0">
                  <c:v>2.9925E-2</c:v>
                </c:pt>
                <c:pt idx="1">
                  <c:v>3.3327000000000002E-2</c:v>
                </c:pt>
                <c:pt idx="2">
                  <c:v>3.6763999999999998E-2</c:v>
                </c:pt>
                <c:pt idx="3">
                  <c:v>3.8359999999999998E-2</c:v>
                </c:pt>
                <c:pt idx="4">
                  <c:v>3.7884000000000001E-2</c:v>
                </c:pt>
                <c:pt idx="5">
                  <c:v>4.1706E-2</c:v>
                </c:pt>
                <c:pt idx="6">
                  <c:v>4.1432999999999998E-2</c:v>
                </c:pt>
                <c:pt idx="7">
                  <c:v>4.0404000000000002E-2</c:v>
                </c:pt>
                <c:pt idx="8">
                  <c:v>4.4491999999999997E-2</c:v>
                </c:pt>
                <c:pt idx="9">
                  <c:v>4.3945999999999999E-2</c:v>
                </c:pt>
                <c:pt idx="10">
                  <c:v>3.9752999999999997E-2</c:v>
                </c:pt>
                <c:pt idx="11">
                  <c:v>4.8384000000000003E-2</c:v>
                </c:pt>
                <c:pt idx="12">
                  <c:v>4.4933000000000001E-2</c:v>
                </c:pt>
                <c:pt idx="13">
                  <c:v>4.6466E-2</c:v>
                </c:pt>
                <c:pt idx="14">
                  <c:v>4.8881000000000001E-2</c:v>
                </c:pt>
                <c:pt idx="15">
                  <c:v>4.4863E-2</c:v>
                </c:pt>
                <c:pt idx="16">
                  <c:v>5.3466E-2</c:v>
                </c:pt>
                <c:pt idx="17">
                  <c:v>4.8860000000000001E-2</c:v>
                </c:pt>
                <c:pt idx="18">
                  <c:v>5.0344E-2</c:v>
                </c:pt>
                <c:pt idx="19">
                  <c:v>5.2269000000000003E-2</c:v>
                </c:pt>
                <c:pt idx="20">
                  <c:v>4.7690999999999997E-2</c:v>
                </c:pt>
                <c:pt idx="21">
                  <c:v>5.6917000000000002E-2</c:v>
                </c:pt>
                <c:pt idx="22">
                  <c:v>5.2220000000000003E-2</c:v>
                </c:pt>
                <c:pt idx="23">
                  <c:v>5.7652000000000002E-2</c:v>
                </c:pt>
                <c:pt idx="24">
                  <c:v>5.6854000000000002E-2</c:v>
                </c:pt>
                <c:pt idx="25">
                  <c:v>4.9945000000000003E-2</c:v>
                </c:pt>
                <c:pt idx="26">
                  <c:v>6.0514999999999999E-2</c:v>
                </c:pt>
                <c:pt idx="27">
                  <c:v>5.7582000000000001E-2</c:v>
                </c:pt>
                <c:pt idx="28">
                  <c:v>6.8649000000000002E-2</c:v>
                </c:pt>
                <c:pt idx="29">
                  <c:v>6.1432E-2</c:v>
                </c:pt>
                <c:pt idx="30">
                  <c:v>5.2787000000000001E-2</c:v>
                </c:pt>
                <c:pt idx="31">
                  <c:v>7.0251999999999995E-2</c:v>
                </c:pt>
                <c:pt idx="32">
                  <c:v>6.2587000000000004E-2</c:v>
                </c:pt>
                <c:pt idx="33">
                  <c:v>7.0371000000000003E-2</c:v>
                </c:pt>
                <c:pt idx="34">
                  <c:v>6.9384000000000001E-2</c:v>
                </c:pt>
                <c:pt idx="35">
                  <c:v>5.8408000000000002E-2</c:v>
                </c:pt>
                <c:pt idx="36">
                  <c:v>7.2694999999999996E-2</c:v>
                </c:pt>
                <c:pt idx="37">
                  <c:v>6.5345E-2</c:v>
                </c:pt>
                <c:pt idx="38">
                  <c:v>7.3261999999999994E-2</c:v>
                </c:pt>
                <c:pt idx="39">
                  <c:v>7.0014000000000007E-2</c:v>
                </c:pt>
                <c:pt idx="40">
                  <c:v>5.978E-2</c:v>
                </c:pt>
                <c:pt idx="41">
                  <c:v>7.7308000000000002E-2</c:v>
                </c:pt>
                <c:pt idx="42">
                  <c:v>7.0755999999999999E-2</c:v>
                </c:pt>
                <c:pt idx="43">
                  <c:v>7.5249999999999997E-2</c:v>
                </c:pt>
                <c:pt idx="44">
                  <c:v>7.4214000000000002E-2</c:v>
                </c:pt>
                <c:pt idx="45">
                  <c:v>6.1116999999999998E-2</c:v>
                </c:pt>
                <c:pt idx="46">
                  <c:v>8.3496000000000001E-2</c:v>
                </c:pt>
                <c:pt idx="47">
                  <c:v>7.2932999999999998E-2</c:v>
                </c:pt>
                <c:pt idx="48">
                  <c:v>8.0926999999999999E-2</c:v>
                </c:pt>
                <c:pt idx="49">
                  <c:v>7.7826000000000006E-2</c:v>
                </c:pt>
                <c:pt idx="50">
                  <c:v>7.3737999999999998E-2</c:v>
                </c:pt>
                <c:pt idx="51">
                  <c:v>9.6306000000000003E-2</c:v>
                </c:pt>
                <c:pt idx="52">
                  <c:v>8.3173999999999998E-2</c:v>
                </c:pt>
                <c:pt idx="53">
                  <c:v>7.6951000000000006E-2</c:v>
                </c:pt>
                <c:pt idx="54">
                  <c:v>9.9624000000000004E-2</c:v>
                </c:pt>
                <c:pt idx="55">
                  <c:v>8.4945000000000007E-2</c:v>
                </c:pt>
                <c:pt idx="56">
                  <c:v>8.337E-2</c:v>
                </c:pt>
                <c:pt idx="57">
                  <c:v>9.5893000000000006E-2</c:v>
                </c:pt>
                <c:pt idx="58">
                  <c:v>9.3618000000000007E-2</c:v>
                </c:pt>
                <c:pt idx="59">
                  <c:v>8.5386000000000004E-2</c:v>
                </c:pt>
                <c:pt idx="60">
                  <c:v>7.7616000000000004E-2</c:v>
                </c:pt>
                <c:pt idx="61">
                  <c:v>0.103005</c:v>
                </c:pt>
                <c:pt idx="62">
                  <c:v>8.8900000000000007E-2</c:v>
                </c:pt>
                <c:pt idx="63">
                  <c:v>9.8224000000000006E-2</c:v>
                </c:pt>
                <c:pt idx="64">
                  <c:v>9.3540999999999999E-2</c:v>
                </c:pt>
                <c:pt idx="65">
                  <c:v>8.4182000000000007E-2</c:v>
                </c:pt>
                <c:pt idx="66">
                  <c:v>0.10623199999999999</c:v>
                </c:pt>
                <c:pt idx="67">
                  <c:v>9.4962000000000005E-2</c:v>
                </c:pt>
                <c:pt idx="68">
                  <c:v>8.6163000000000003E-2</c:v>
                </c:pt>
                <c:pt idx="69">
                  <c:v>0.101535</c:v>
                </c:pt>
                <c:pt idx="70">
                  <c:v>0.10161199999999999</c:v>
                </c:pt>
                <c:pt idx="71">
                  <c:v>9.6726000000000006E-2</c:v>
                </c:pt>
                <c:pt idx="72">
                  <c:v>7.8666E-2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42-48C2-A398-0598E1CAC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951392"/>
        <c:axId val="1704707815"/>
      </c:scatterChart>
      <c:valAx>
        <c:axId val="1406951392"/>
        <c:scaling>
          <c:orientation val="minMax"/>
          <c:max val="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4707815"/>
        <c:crosses val="autoZero"/>
        <c:crossBetween val="midCat"/>
      </c:valAx>
      <c:valAx>
        <c:axId val="1704707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695139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ISIs across 1.5nA 5s pulse in SIFamide</a:t>
            </a:r>
          </a:p>
        </c:rich>
      </c:tx>
      <c:layout>
        <c:manualLayout>
          <c:xMode val="edge"/>
          <c:yMode val="edge"/>
          <c:x val="0.21968724947766402"/>
          <c:y val="1.88960304201291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85697477470488"/>
          <c:y val="0.1113813813813814"/>
          <c:w val="0.85706803890892946"/>
          <c:h val="0.7552753540942517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'[1]122220'!$AM$35:$AM$127</c:f>
              <c:numCache>
                <c:formatCode>General</c:formatCode>
                <c:ptCount val="93"/>
                <c:pt idx="0">
                  <c:v>0</c:v>
                </c:pt>
                <c:pt idx="1">
                  <c:v>2.9999999999972715E-2</c:v>
                </c:pt>
                <c:pt idx="2">
                  <c:v>5.999999999994543E-2</c:v>
                </c:pt>
                <c:pt idx="3">
                  <c:v>0.10000000000013642</c:v>
                </c:pt>
                <c:pt idx="4">
                  <c:v>0.14000000000010004</c:v>
                </c:pt>
                <c:pt idx="5">
                  <c:v>0.18000000000006366</c:v>
                </c:pt>
                <c:pt idx="6">
                  <c:v>0.22000000000002728</c:v>
                </c:pt>
                <c:pt idx="7">
                  <c:v>0.25999999999999091</c:v>
                </c:pt>
                <c:pt idx="8">
                  <c:v>0.29999999999995453</c:v>
                </c:pt>
                <c:pt idx="9">
                  <c:v>0.33999999999991815</c:v>
                </c:pt>
                <c:pt idx="10">
                  <c:v>0.38000000000010914</c:v>
                </c:pt>
                <c:pt idx="11">
                  <c:v>0.42000000000007276</c:v>
                </c:pt>
                <c:pt idx="12">
                  <c:v>0.46000000000003638</c:v>
                </c:pt>
                <c:pt idx="13">
                  <c:v>0.5</c:v>
                </c:pt>
                <c:pt idx="14">
                  <c:v>0.53999999999996362</c:v>
                </c:pt>
                <c:pt idx="15">
                  <c:v>0.57999999999992724</c:v>
                </c:pt>
                <c:pt idx="16">
                  <c:v>0.63000000000010914</c:v>
                </c:pt>
                <c:pt idx="17">
                  <c:v>0.67000000000007276</c:v>
                </c:pt>
                <c:pt idx="18">
                  <c:v>0.71000000000003638</c:v>
                </c:pt>
                <c:pt idx="19">
                  <c:v>0.75</c:v>
                </c:pt>
                <c:pt idx="20">
                  <c:v>0.78999999999996362</c:v>
                </c:pt>
                <c:pt idx="21">
                  <c:v>0.82999999999992724</c:v>
                </c:pt>
                <c:pt idx="22">
                  <c:v>0.87000000000011823</c:v>
                </c:pt>
                <c:pt idx="23">
                  <c:v>0.91000000000008185</c:v>
                </c:pt>
                <c:pt idx="24">
                  <c:v>0.96000000000003638</c:v>
                </c:pt>
                <c:pt idx="25">
                  <c:v>1</c:v>
                </c:pt>
                <c:pt idx="26">
                  <c:v>1.0399999999999636</c:v>
                </c:pt>
                <c:pt idx="27">
                  <c:v>1.0899999999999181</c:v>
                </c:pt>
                <c:pt idx="28">
                  <c:v>1.1300000000001091</c:v>
                </c:pt>
                <c:pt idx="29">
                  <c:v>1.1800000000000637</c:v>
                </c:pt>
                <c:pt idx="30">
                  <c:v>1.2200000000000273</c:v>
                </c:pt>
                <c:pt idx="31">
                  <c:v>1.2699999999999818</c:v>
                </c:pt>
                <c:pt idx="32">
                  <c:v>1.3099999999999454</c:v>
                </c:pt>
                <c:pt idx="33">
                  <c:v>1.3500000000001364</c:v>
                </c:pt>
                <c:pt idx="34">
                  <c:v>1.4000000000000909</c:v>
                </c:pt>
                <c:pt idx="35">
                  <c:v>1.4400000000000546</c:v>
                </c:pt>
                <c:pt idx="36">
                  <c:v>1.4900000000000091</c:v>
                </c:pt>
                <c:pt idx="37">
                  <c:v>1.5299999999999727</c:v>
                </c:pt>
                <c:pt idx="38">
                  <c:v>1.5799999999999272</c:v>
                </c:pt>
                <c:pt idx="39">
                  <c:v>1.6300000000001091</c:v>
                </c:pt>
                <c:pt idx="40">
                  <c:v>1.6800000000000637</c:v>
                </c:pt>
                <c:pt idx="41">
                  <c:v>1.7300000000000182</c:v>
                </c:pt>
                <c:pt idx="42">
                  <c:v>1.7799999999999727</c:v>
                </c:pt>
                <c:pt idx="43">
                  <c:v>1.8199999999999363</c:v>
                </c:pt>
                <c:pt idx="44">
                  <c:v>1.8700000000001182</c:v>
                </c:pt>
                <c:pt idx="45">
                  <c:v>1.9200000000000728</c:v>
                </c:pt>
                <c:pt idx="46">
                  <c:v>1.9700000000000273</c:v>
                </c:pt>
                <c:pt idx="47">
                  <c:v>2.0199999999999818</c:v>
                </c:pt>
                <c:pt idx="48">
                  <c:v>2.0599999999999454</c:v>
                </c:pt>
                <c:pt idx="49">
                  <c:v>2.1100000000001273</c:v>
                </c:pt>
                <c:pt idx="50">
                  <c:v>2.1600000000000819</c:v>
                </c:pt>
                <c:pt idx="51">
                  <c:v>2.2100000000000364</c:v>
                </c:pt>
                <c:pt idx="52">
                  <c:v>2.2699999999999818</c:v>
                </c:pt>
                <c:pt idx="53">
                  <c:v>2.3099999999999454</c:v>
                </c:pt>
                <c:pt idx="54">
                  <c:v>2.3700000000001182</c:v>
                </c:pt>
                <c:pt idx="55">
                  <c:v>2.4200000000000728</c:v>
                </c:pt>
                <c:pt idx="56">
                  <c:v>2.4700000000000273</c:v>
                </c:pt>
                <c:pt idx="57">
                  <c:v>2.5199999999999818</c:v>
                </c:pt>
                <c:pt idx="58">
                  <c:v>2.5799999999999272</c:v>
                </c:pt>
                <c:pt idx="59">
                  <c:v>2.6300000000001091</c:v>
                </c:pt>
                <c:pt idx="60">
                  <c:v>2.6800000000000637</c:v>
                </c:pt>
                <c:pt idx="61">
                  <c:v>2.7300000000000182</c:v>
                </c:pt>
                <c:pt idx="62">
                  <c:v>2.7899999999999636</c:v>
                </c:pt>
                <c:pt idx="63">
                  <c:v>2.8399999999999181</c:v>
                </c:pt>
                <c:pt idx="64">
                  <c:v>2.8900000000001</c:v>
                </c:pt>
                <c:pt idx="65">
                  <c:v>2.9500000000000455</c:v>
                </c:pt>
                <c:pt idx="66">
                  <c:v>3.0099999999999909</c:v>
                </c:pt>
                <c:pt idx="67">
                  <c:v>3.0599999999999454</c:v>
                </c:pt>
                <c:pt idx="68">
                  <c:v>3.1100000000001273</c:v>
                </c:pt>
                <c:pt idx="69">
                  <c:v>3.1700000000000728</c:v>
                </c:pt>
                <c:pt idx="70">
                  <c:v>3.2200000000000273</c:v>
                </c:pt>
                <c:pt idx="71">
                  <c:v>3.2799999999999727</c:v>
                </c:pt>
                <c:pt idx="72">
                  <c:v>3.3399999999999181</c:v>
                </c:pt>
                <c:pt idx="73">
                  <c:v>3.4000000000000909</c:v>
                </c:pt>
                <c:pt idx="74">
                  <c:v>3.4600000000000364</c:v>
                </c:pt>
                <c:pt idx="75">
                  <c:v>3.5199999999999818</c:v>
                </c:pt>
                <c:pt idx="76">
                  <c:v>3.5799999999999272</c:v>
                </c:pt>
                <c:pt idx="77">
                  <c:v>3.6400000000001</c:v>
                </c:pt>
                <c:pt idx="78">
                  <c:v>3.7000000000000455</c:v>
                </c:pt>
                <c:pt idx="79">
                  <c:v>3.7699999999999818</c:v>
                </c:pt>
                <c:pt idx="80">
                  <c:v>3.8299999999999272</c:v>
                </c:pt>
                <c:pt idx="81">
                  <c:v>3.9000000000000909</c:v>
                </c:pt>
                <c:pt idx="82">
                  <c:v>3.9700000000000273</c:v>
                </c:pt>
                <c:pt idx="83">
                  <c:v>4.0499999999999545</c:v>
                </c:pt>
                <c:pt idx="84">
                  <c:v>4.1300000000001091</c:v>
                </c:pt>
                <c:pt idx="85">
                  <c:v>4.2200000000000273</c:v>
                </c:pt>
                <c:pt idx="86">
                  <c:v>4.2899999999999636</c:v>
                </c:pt>
                <c:pt idx="87">
                  <c:v>4.3800000000001091</c:v>
                </c:pt>
                <c:pt idx="88">
                  <c:v>4.4800000000000182</c:v>
                </c:pt>
                <c:pt idx="89">
                  <c:v>4.5899999999999181</c:v>
                </c:pt>
                <c:pt idx="90">
                  <c:v>4.7000000000000455</c:v>
                </c:pt>
                <c:pt idx="91">
                  <c:v>4.7999999999999545</c:v>
                </c:pt>
              </c:numCache>
            </c:numRef>
          </c:xVal>
          <c:yVal>
            <c:numRef>
              <c:f>'[1]122220'!$AN$35:$AN$127</c:f>
              <c:numCache>
                <c:formatCode>General</c:formatCode>
                <c:ptCount val="93"/>
                <c:pt idx="0">
                  <c:v>3.2466000000000002E-2</c:v>
                </c:pt>
                <c:pt idx="1">
                  <c:v>3.5811999999999997E-2</c:v>
                </c:pt>
                <c:pt idx="2">
                  <c:v>3.6148E-2</c:v>
                </c:pt>
                <c:pt idx="3">
                  <c:v>4.0481000000000003E-2</c:v>
                </c:pt>
                <c:pt idx="4">
                  <c:v>3.7933000000000001E-2</c:v>
                </c:pt>
                <c:pt idx="5">
                  <c:v>3.9487000000000001E-2</c:v>
                </c:pt>
                <c:pt idx="6">
                  <c:v>4.0250000000000001E-2</c:v>
                </c:pt>
                <c:pt idx="7">
                  <c:v>3.9529000000000002E-2</c:v>
                </c:pt>
                <c:pt idx="8">
                  <c:v>4.1369999999999997E-2</c:v>
                </c:pt>
                <c:pt idx="9">
                  <c:v>4.0208000000000001E-2</c:v>
                </c:pt>
                <c:pt idx="10">
                  <c:v>4.2070000000000003E-2</c:v>
                </c:pt>
                <c:pt idx="11">
                  <c:v>4.0641999999999998E-2</c:v>
                </c:pt>
                <c:pt idx="12">
                  <c:v>3.8150000000000003E-2</c:v>
                </c:pt>
                <c:pt idx="13">
                  <c:v>4.1272000000000003E-2</c:v>
                </c:pt>
                <c:pt idx="14">
                  <c:v>3.9199999999999999E-2</c:v>
                </c:pt>
                <c:pt idx="15">
                  <c:v>4.3344000000000001E-2</c:v>
                </c:pt>
                <c:pt idx="16">
                  <c:v>3.9990999999999999E-2</c:v>
                </c:pt>
                <c:pt idx="17">
                  <c:v>4.2937999999999997E-2</c:v>
                </c:pt>
                <c:pt idx="18">
                  <c:v>3.9913999999999998E-2</c:v>
                </c:pt>
                <c:pt idx="19">
                  <c:v>4.4275000000000002E-2</c:v>
                </c:pt>
                <c:pt idx="20">
                  <c:v>3.9333E-2</c:v>
                </c:pt>
                <c:pt idx="21">
                  <c:v>4.2609000000000001E-2</c:v>
                </c:pt>
                <c:pt idx="22">
                  <c:v>4.0481000000000003E-2</c:v>
                </c:pt>
                <c:pt idx="23">
                  <c:v>4.2160999999999997E-2</c:v>
                </c:pt>
                <c:pt idx="24">
                  <c:v>4.3393000000000001E-2</c:v>
                </c:pt>
                <c:pt idx="25">
                  <c:v>4.4324000000000002E-2</c:v>
                </c:pt>
                <c:pt idx="26">
                  <c:v>4.5878000000000002E-2</c:v>
                </c:pt>
                <c:pt idx="27">
                  <c:v>4.2972999999999997E-2</c:v>
                </c:pt>
                <c:pt idx="28">
                  <c:v>4.7306000000000001E-2</c:v>
                </c:pt>
                <c:pt idx="29">
                  <c:v>4.0676999999999998E-2</c:v>
                </c:pt>
                <c:pt idx="30">
                  <c:v>4.6445E-2</c:v>
                </c:pt>
                <c:pt idx="31">
                  <c:v>4.0767999999999999E-2</c:v>
                </c:pt>
                <c:pt idx="32">
                  <c:v>4.5499999999999999E-2</c:v>
                </c:pt>
                <c:pt idx="33">
                  <c:v>4.6290999999999999E-2</c:v>
                </c:pt>
                <c:pt idx="34">
                  <c:v>4.4540999999999997E-2</c:v>
                </c:pt>
                <c:pt idx="35">
                  <c:v>4.6969999999999998E-2</c:v>
                </c:pt>
                <c:pt idx="36">
                  <c:v>4.3042999999999998E-2</c:v>
                </c:pt>
                <c:pt idx="37">
                  <c:v>4.8453999999999997E-2</c:v>
                </c:pt>
                <c:pt idx="38">
                  <c:v>4.9342999999999998E-2</c:v>
                </c:pt>
                <c:pt idx="39">
                  <c:v>4.5605E-2</c:v>
                </c:pt>
                <c:pt idx="40">
                  <c:v>5.1261000000000001E-2</c:v>
                </c:pt>
                <c:pt idx="41">
                  <c:v>4.6339999999999999E-2</c:v>
                </c:pt>
                <c:pt idx="42">
                  <c:v>4.8146000000000001E-2</c:v>
                </c:pt>
                <c:pt idx="43">
                  <c:v>4.8797E-2</c:v>
                </c:pt>
                <c:pt idx="44">
                  <c:v>4.4016E-2</c:v>
                </c:pt>
                <c:pt idx="45">
                  <c:v>5.1701999999999998E-2</c:v>
                </c:pt>
                <c:pt idx="46">
                  <c:v>4.8916000000000001E-2</c:v>
                </c:pt>
                <c:pt idx="47">
                  <c:v>4.5373999999999998E-2</c:v>
                </c:pt>
                <c:pt idx="48">
                  <c:v>5.1121E-2</c:v>
                </c:pt>
                <c:pt idx="49">
                  <c:v>5.0994999999999999E-2</c:v>
                </c:pt>
                <c:pt idx="50">
                  <c:v>4.9910000000000003E-2</c:v>
                </c:pt>
                <c:pt idx="51">
                  <c:v>5.2352999999999997E-2</c:v>
                </c:pt>
                <c:pt idx="52">
                  <c:v>4.6424E-2</c:v>
                </c:pt>
                <c:pt idx="53">
                  <c:v>5.2157000000000002E-2</c:v>
                </c:pt>
                <c:pt idx="54">
                  <c:v>5.3388999999999999E-2</c:v>
                </c:pt>
                <c:pt idx="55">
                  <c:v>4.7215E-2</c:v>
                </c:pt>
                <c:pt idx="56">
                  <c:v>5.6028000000000001E-2</c:v>
                </c:pt>
                <c:pt idx="57">
                  <c:v>5.2990000000000002E-2</c:v>
                </c:pt>
                <c:pt idx="58">
                  <c:v>4.9742000000000001E-2</c:v>
                </c:pt>
                <c:pt idx="59">
                  <c:v>5.5839E-2</c:v>
                </c:pt>
                <c:pt idx="60">
                  <c:v>5.1331000000000002E-2</c:v>
                </c:pt>
                <c:pt idx="61">
                  <c:v>5.4816999999999998E-2</c:v>
                </c:pt>
                <c:pt idx="62">
                  <c:v>5.7168999999999998E-2</c:v>
                </c:pt>
                <c:pt idx="63">
                  <c:v>4.8286000000000003E-2</c:v>
                </c:pt>
                <c:pt idx="64">
                  <c:v>5.4292E-2</c:v>
                </c:pt>
                <c:pt idx="65">
                  <c:v>6.0123000000000003E-2</c:v>
                </c:pt>
                <c:pt idx="66">
                  <c:v>5.0203999999999999E-2</c:v>
                </c:pt>
                <c:pt idx="67">
                  <c:v>5.7161999999999998E-2</c:v>
                </c:pt>
                <c:pt idx="68">
                  <c:v>5.6370999999999997E-2</c:v>
                </c:pt>
                <c:pt idx="69">
                  <c:v>4.9861000000000003E-2</c:v>
                </c:pt>
                <c:pt idx="70">
                  <c:v>5.9443999999999997E-2</c:v>
                </c:pt>
                <c:pt idx="71">
                  <c:v>6.0893000000000003E-2</c:v>
                </c:pt>
                <c:pt idx="72">
                  <c:v>5.8177E-2</c:v>
                </c:pt>
                <c:pt idx="73">
                  <c:v>6.0900000000000003E-2</c:v>
                </c:pt>
                <c:pt idx="74">
                  <c:v>5.6840000000000002E-2</c:v>
                </c:pt>
                <c:pt idx="75">
                  <c:v>6.2447000000000003E-2</c:v>
                </c:pt>
                <c:pt idx="76">
                  <c:v>6.4183000000000004E-2</c:v>
                </c:pt>
                <c:pt idx="77">
                  <c:v>5.5754999999999999E-2</c:v>
                </c:pt>
                <c:pt idx="78">
                  <c:v>7.1008000000000002E-2</c:v>
                </c:pt>
                <c:pt idx="79">
                  <c:v>6.1081999999999997E-2</c:v>
                </c:pt>
                <c:pt idx="80">
                  <c:v>7.3044999999999999E-2</c:v>
                </c:pt>
                <c:pt idx="81">
                  <c:v>6.4357999999999999E-2</c:v>
                </c:pt>
                <c:pt idx="82">
                  <c:v>8.1445000000000004E-2</c:v>
                </c:pt>
                <c:pt idx="83">
                  <c:v>7.6677999999999996E-2</c:v>
                </c:pt>
                <c:pt idx="84">
                  <c:v>8.9011999999999994E-2</c:v>
                </c:pt>
                <c:pt idx="85">
                  <c:v>7.7650999999999998E-2</c:v>
                </c:pt>
                <c:pt idx="86">
                  <c:v>8.2795999999999995E-2</c:v>
                </c:pt>
                <c:pt idx="87">
                  <c:v>0.10367</c:v>
                </c:pt>
                <c:pt idx="88">
                  <c:v>0.108528</c:v>
                </c:pt>
                <c:pt idx="89">
                  <c:v>0.111167</c:v>
                </c:pt>
                <c:pt idx="90">
                  <c:v>0.102725</c:v>
                </c:pt>
                <c:pt idx="91">
                  <c:v>0.1085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C-4C18-968D-033F95996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26192"/>
        <c:axId val="1537101678"/>
      </c:scatterChart>
      <c:valAx>
        <c:axId val="295526192"/>
        <c:scaling>
          <c:orientation val="minMax"/>
          <c:max val="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7101678"/>
        <c:crosses val="autoZero"/>
        <c:crossBetween val="midCat"/>
      </c:valAx>
      <c:valAx>
        <c:axId val="1537101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552619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ISIs across 2.5nA 5s pulse in PTX</a:t>
            </a:r>
          </a:p>
        </c:rich>
      </c:tx>
      <c:layout>
        <c:manualLayout>
          <c:xMode val="edge"/>
          <c:yMode val="edge"/>
          <c:x val="0.21968724947766402"/>
          <c:y val="1.889603042012918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1.0695795378518861E-2"/>
                  <c:y val="0.28636376534014329"/>
                </c:manualLayout>
              </c:layout>
              <c:numFmt formatCode="General" sourceLinked="0"/>
            </c:trendlineLbl>
          </c:trendline>
          <c:xVal>
            <c:numRef>
              <c:f>'[1]011921'!$AJ$30:$AJ$69</c:f>
              <c:numCache>
                <c:formatCode>General</c:formatCode>
                <c:ptCount val="40"/>
                <c:pt idx="0">
                  <c:v>0</c:v>
                </c:pt>
                <c:pt idx="1">
                  <c:v>5.2999999999997272E-2</c:v>
                </c:pt>
                <c:pt idx="2">
                  <c:v>0.11799999999993815</c:v>
                </c:pt>
                <c:pt idx="3">
                  <c:v>0.17999999999994998</c:v>
                </c:pt>
                <c:pt idx="4">
                  <c:v>0.25499999999999545</c:v>
                </c:pt>
                <c:pt idx="5">
                  <c:v>0.33199999999999363</c:v>
                </c:pt>
                <c:pt idx="6">
                  <c:v>0.40499999999997272</c:v>
                </c:pt>
                <c:pt idx="7">
                  <c:v>0.48099999999999454</c:v>
                </c:pt>
                <c:pt idx="8">
                  <c:v>0.55299999999999727</c:v>
                </c:pt>
                <c:pt idx="9">
                  <c:v>0.63899999999989632</c:v>
                </c:pt>
                <c:pt idx="10">
                  <c:v>0.72599999999999909</c:v>
                </c:pt>
                <c:pt idx="11">
                  <c:v>0.81099999999992178</c:v>
                </c:pt>
                <c:pt idx="12">
                  <c:v>0.89499999999998181</c:v>
                </c:pt>
                <c:pt idx="13">
                  <c:v>0.97499999999990905</c:v>
                </c:pt>
                <c:pt idx="14">
                  <c:v>1.0739999999999554</c:v>
                </c:pt>
                <c:pt idx="15">
                  <c:v>1.1769999999999072</c:v>
                </c:pt>
                <c:pt idx="16">
                  <c:v>1.2789999999999964</c:v>
                </c:pt>
                <c:pt idx="17">
                  <c:v>1.3839999999999009</c:v>
                </c:pt>
                <c:pt idx="18">
                  <c:v>1.4779999999999518</c:v>
                </c:pt>
                <c:pt idx="19">
                  <c:v>1.5739999999999554</c:v>
                </c:pt>
                <c:pt idx="20">
                  <c:v>1.7029999999999745</c:v>
                </c:pt>
                <c:pt idx="21">
                  <c:v>1.8279999999999745</c:v>
                </c:pt>
                <c:pt idx="22">
                  <c:v>1.9459999999999127</c:v>
                </c:pt>
                <c:pt idx="23">
                  <c:v>2.0699999999999363</c:v>
                </c:pt>
                <c:pt idx="24">
                  <c:v>2.1989999999999554</c:v>
                </c:pt>
                <c:pt idx="25">
                  <c:v>2.3239999999999554</c:v>
                </c:pt>
                <c:pt idx="26">
                  <c:v>2.4849999999999</c:v>
                </c:pt>
                <c:pt idx="27">
                  <c:v>2.6449999999999818</c:v>
                </c:pt>
                <c:pt idx="28">
                  <c:v>2.8079999999999927</c:v>
                </c:pt>
                <c:pt idx="29">
                  <c:v>2.9759999999999991</c:v>
                </c:pt>
                <c:pt idx="30">
                  <c:v>3.13799999999992</c:v>
                </c:pt>
                <c:pt idx="31">
                  <c:v>3.30499999999995</c:v>
                </c:pt>
                <c:pt idx="32">
                  <c:v>3.4879999999999427</c:v>
                </c:pt>
                <c:pt idx="33">
                  <c:v>3.6869999999998981</c:v>
                </c:pt>
                <c:pt idx="34">
                  <c:v>3.8779999999999291</c:v>
                </c:pt>
                <c:pt idx="35">
                  <c:v>4.0480000000000018</c:v>
                </c:pt>
                <c:pt idx="36">
                  <c:v>4.2009999999999081</c:v>
                </c:pt>
                <c:pt idx="37">
                  <c:v>4.3679999999999382</c:v>
                </c:pt>
                <c:pt idx="38">
                  <c:v>4.5279999999999063</c:v>
                </c:pt>
                <c:pt idx="39">
                  <c:v>4.7329999999999472</c:v>
                </c:pt>
              </c:numCache>
            </c:numRef>
          </c:xVal>
          <c:yVal>
            <c:numRef>
              <c:f>'[1]011921'!$AK$30:$AK$69</c:f>
              <c:numCache>
                <c:formatCode>General</c:formatCode>
                <c:ptCount val="40"/>
                <c:pt idx="0">
                  <c:v>5.3402999999999999E-2</c:v>
                </c:pt>
                <c:pt idx="1">
                  <c:v>6.4421000000000006E-2</c:v>
                </c:pt>
                <c:pt idx="2">
                  <c:v>6.2551999999999996E-2</c:v>
                </c:pt>
                <c:pt idx="3">
                  <c:v>7.4668999999999999E-2</c:v>
                </c:pt>
                <c:pt idx="4">
                  <c:v>7.7105000000000007E-2</c:v>
                </c:pt>
                <c:pt idx="5">
                  <c:v>7.3443999999999995E-2</c:v>
                </c:pt>
                <c:pt idx="6">
                  <c:v>7.6068999999999998E-2</c:v>
                </c:pt>
                <c:pt idx="7">
                  <c:v>7.1322999999999998E-2</c:v>
                </c:pt>
                <c:pt idx="8">
                  <c:v>8.6744000000000002E-2</c:v>
                </c:pt>
                <c:pt idx="9">
                  <c:v>8.6736999999999995E-2</c:v>
                </c:pt>
                <c:pt idx="10">
                  <c:v>8.4903000000000006E-2</c:v>
                </c:pt>
                <c:pt idx="11">
                  <c:v>8.3888000000000004E-2</c:v>
                </c:pt>
                <c:pt idx="12">
                  <c:v>7.9681000000000002E-2</c:v>
                </c:pt>
                <c:pt idx="13">
                  <c:v>9.9708000000000005E-2</c:v>
                </c:pt>
                <c:pt idx="14">
                  <c:v>0.102788</c:v>
                </c:pt>
                <c:pt idx="15">
                  <c:v>0.102326</c:v>
                </c:pt>
                <c:pt idx="16">
                  <c:v>0.1043</c:v>
                </c:pt>
                <c:pt idx="17">
                  <c:v>9.4107999999999997E-2</c:v>
                </c:pt>
                <c:pt idx="18">
                  <c:v>9.6376000000000003E-2</c:v>
                </c:pt>
                <c:pt idx="19">
                  <c:v>0.128807</c:v>
                </c:pt>
                <c:pt idx="20">
                  <c:v>0.12442499999999999</c:v>
                </c:pt>
                <c:pt idx="21">
                  <c:v>0.11874800000000001</c:v>
                </c:pt>
                <c:pt idx="22">
                  <c:v>0.123515</c:v>
                </c:pt>
                <c:pt idx="23">
                  <c:v>0.12912199999999999</c:v>
                </c:pt>
                <c:pt idx="24">
                  <c:v>0.125139</c:v>
                </c:pt>
                <c:pt idx="25">
                  <c:v>0.16070599999999999</c:v>
                </c:pt>
                <c:pt idx="26">
                  <c:v>0.160272</c:v>
                </c:pt>
                <c:pt idx="27">
                  <c:v>0.162883</c:v>
                </c:pt>
                <c:pt idx="28">
                  <c:v>0.16797899999999999</c:v>
                </c:pt>
                <c:pt idx="29">
                  <c:v>0.16184000000000001</c:v>
                </c:pt>
                <c:pt idx="30">
                  <c:v>0.16760800000000001</c:v>
                </c:pt>
                <c:pt idx="31">
                  <c:v>0.183141</c:v>
                </c:pt>
                <c:pt idx="32">
                  <c:v>0.198597</c:v>
                </c:pt>
                <c:pt idx="33">
                  <c:v>0.19105800000000001</c:v>
                </c:pt>
                <c:pt idx="34">
                  <c:v>0.16988300000000001</c:v>
                </c:pt>
                <c:pt idx="35">
                  <c:v>0.15270500000000001</c:v>
                </c:pt>
                <c:pt idx="36">
                  <c:v>0.16767799999999999</c:v>
                </c:pt>
                <c:pt idx="37">
                  <c:v>0.15929199999999999</c:v>
                </c:pt>
                <c:pt idx="38">
                  <c:v>0.20558999999999999</c:v>
                </c:pt>
                <c:pt idx="39">
                  <c:v>0.171787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E2-4E5A-8B18-26CDC131E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636689"/>
        <c:axId val="819066466"/>
      </c:scatterChart>
      <c:valAx>
        <c:axId val="1008636689"/>
        <c:scaling>
          <c:orientation val="minMax"/>
          <c:max val="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9066466"/>
        <c:crosses val="autoZero"/>
        <c:crossBetween val="midCat"/>
      </c:valAx>
      <c:valAx>
        <c:axId val="819066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863668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ISIs across 1.5nA 5s pulse in SIFamide</a:t>
            </a:r>
          </a:p>
        </c:rich>
      </c:tx>
      <c:layout>
        <c:manualLayout>
          <c:xMode val="edge"/>
          <c:yMode val="edge"/>
          <c:x val="0.21968724947766402"/>
          <c:y val="1.889603042012918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2.0046052428025558E-2"/>
                  <c:y val="-0.30587844004764631"/>
                </c:manualLayout>
              </c:layout>
              <c:numFmt formatCode="General" sourceLinked="0"/>
            </c:trendlineLbl>
          </c:trendline>
          <c:xVal>
            <c:numRef>
              <c:f>'[1]011921'!$AU$30:$AU$120</c:f>
              <c:numCache>
                <c:formatCode>General</c:formatCode>
                <c:ptCount val="91"/>
                <c:pt idx="0">
                  <c:v>0</c:v>
                </c:pt>
                <c:pt idx="1">
                  <c:v>3.999999999996362E-2</c:v>
                </c:pt>
                <c:pt idx="2">
                  <c:v>8.0000000000154614E-2</c:v>
                </c:pt>
                <c:pt idx="3">
                  <c:v>0.13000000000010914</c:v>
                </c:pt>
                <c:pt idx="4">
                  <c:v>0.18000000000006366</c:v>
                </c:pt>
                <c:pt idx="5">
                  <c:v>0.22000000000002728</c:v>
                </c:pt>
                <c:pt idx="6">
                  <c:v>0.26999999999998181</c:v>
                </c:pt>
                <c:pt idx="7">
                  <c:v>0.30999999999994543</c:v>
                </c:pt>
                <c:pt idx="8">
                  <c:v>0.37000000000011823</c:v>
                </c:pt>
                <c:pt idx="9">
                  <c:v>0.41000000000008185</c:v>
                </c:pt>
                <c:pt idx="10">
                  <c:v>0.46000000000003638</c:v>
                </c:pt>
                <c:pt idx="11">
                  <c:v>0.50999999999999091</c:v>
                </c:pt>
                <c:pt idx="12">
                  <c:v>0.55999999999994543</c:v>
                </c:pt>
                <c:pt idx="13">
                  <c:v>0.61000000000012733</c:v>
                </c:pt>
                <c:pt idx="14">
                  <c:v>0.65000000000009095</c:v>
                </c:pt>
                <c:pt idx="15">
                  <c:v>0.70000000000004547</c:v>
                </c:pt>
                <c:pt idx="16">
                  <c:v>0.75</c:v>
                </c:pt>
                <c:pt idx="17">
                  <c:v>0.79999999999995453</c:v>
                </c:pt>
                <c:pt idx="18">
                  <c:v>0.85000000000013642</c:v>
                </c:pt>
                <c:pt idx="19">
                  <c:v>0.90000000000009095</c:v>
                </c:pt>
                <c:pt idx="20">
                  <c:v>0.94000000000005457</c:v>
                </c:pt>
                <c:pt idx="21">
                  <c:v>1</c:v>
                </c:pt>
                <c:pt idx="22">
                  <c:v>1.0599999999999454</c:v>
                </c:pt>
                <c:pt idx="23">
                  <c:v>1.1000000000001364</c:v>
                </c:pt>
                <c:pt idx="24">
                  <c:v>1.1600000000000819</c:v>
                </c:pt>
                <c:pt idx="25">
                  <c:v>1.2100000000000364</c:v>
                </c:pt>
                <c:pt idx="26">
                  <c:v>1.2699999999999818</c:v>
                </c:pt>
                <c:pt idx="27">
                  <c:v>1.3099999999999454</c:v>
                </c:pt>
                <c:pt idx="28">
                  <c:v>1.3700000000001182</c:v>
                </c:pt>
                <c:pt idx="29">
                  <c:v>1.4200000000000728</c:v>
                </c:pt>
                <c:pt idx="30">
                  <c:v>1.4800000000000182</c:v>
                </c:pt>
                <c:pt idx="31">
                  <c:v>1.5199999999999818</c:v>
                </c:pt>
                <c:pt idx="32">
                  <c:v>1.5700000000001637</c:v>
                </c:pt>
                <c:pt idx="33">
                  <c:v>1.6300000000001091</c:v>
                </c:pt>
                <c:pt idx="34">
                  <c:v>1.6800000000000637</c:v>
                </c:pt>
                <c:pt idx="35">
                  <c:v>1.7300000000000182</c:v>
                </c:pt>
                <c:pt idx="36">
                  <c:v>1.7699999999999818</c:v>
                </c:pt>
                <c:pt idx="37">
                  <c:v>1.8300000000001546</c:v>
                </c:pt>
                <c:pt idx="38">
                  <c:v>1.8800000000001091</c:v>
                </c:pt>
                <c:pt idx="39">
                  <c:v>1.9300000000000637</c:v>
                </c:pt>
                <c:pt idx="40">
                  <c:v>1.9800000000000182</c:v>
                </c:pt>
                <c:pt idx="41">
                  <c:v>2.0299999999999727</c:v>
                </c:pt>
                <c:pt idx="42">
                  <c:v>2.0800000000001546</c:v>
                </c:pt>
                <c:pt idx="43">
                  <c:v>2.1300000000001091</c:v>
                </c:pt>
                <c:pt idx="44">
                  <c:v>2.1800000000000637</c:v>
                </c:pt>
                <c:pt idx="45">
                  <c:v>2.2300000000000182</c:v>
                </c:pt>
                <c:pt idx="46">
                  <c:v>2.2799999999999727</c:v>
                </c:pt>
                <c:pt idx="47">
                  <c:v>2.3300000000001546</c:v>
                </c:pt>
                <c:pt idx="48">
                  <c:v>2.3900000000001</c:v>
                </c:pt>
                <c:pt idx="49">
                  <c:v>2.4400000000000546</c:v>
                </c:pt>
                <c:pt idx="50">
                  <c:v>2.4900000000000091</c:v>
                </c:pt>
                <c:pt idx="51">
                  <c:v>2.5399999999999636</c:v>
                </c:pt>
                <c:pt idx="52">
                  <c:v>2.5800000000001546</c:v>
                </c:pt>
                <c:pt idx="53">
                  <c:v>2.6400000000001</c:v>
                </c:pt>
                <c:pt idx="54">
                  <c:v>2.7000000000000455</c:v>
                </c:pt>
                <c:pt idx="55">
                  <c:v>2.75</c:v>
                </c:pt>
                <c:pt idx="56">
                  <c:v>2.7999999999999545</c:v>
                </c:pt>
                <c:pt idx="57">
                  <c:v>2.8500000000001364</c:v>
                </c:pt>
                <c:pt idx="58">
                  <c:v>2.9000000000000909</c:v>
                </c:pt>
                <c:pt idx="59">
                  <c:v>2.9500000000000455</c:v>
                </c:pt>
                <c:pt idx="60">
                  <c:v>3.0099999999999909</c:v>
                </c:pt>
                <c:pt idx="61">
                  <c:v>3.0700000000001637</c:v>
                </c:pt>
                <c:pt idx="62">
                  <c:v>3.1300000000001091</c:v>
                </c:pt>
                <c:pt idx="63">
                  <c:v>3.1800000000000637</c:v>
                </c:pt>
                <c:pt idx="64">
                  <c:v>3.2400000000000091</c:v>
                </c:pt>
                <c:pt idx="65">
                  <c:v>3.2799999999999727</c:v>
                </c:pt>
                <c:pt idx="66">
                  <c:v>3.3400000000001455</c:v>
                </c:pt>
                <c:pt idx="67">
                  <c:v>3.4000000000000909</c:v>
                </c:pt>
                <c:pt idx="68">
                  <c:v>3.4600000000000364</c:v>
                </c:pt>
                <c:pt idx="69">
                  <c:v>3.5199999999999818</c:v>
                </c:pt>
                <c:pt idx="70">
                  <c:v>3.5800000000001546</c:v>
                </c:pt>
                <c:pt idx="71">
                  <c:v>3.6500000000000909</c:v>
                </c:pt>
                <c:pt idx="72">
                  <c:v>3.7000000000000455</c:v>
                </c:pt>
                <c:pt idx="73">
                  <c:v>3.7599999999999909</c:v>
                </c:pt>
                <c:pt idx="74">
                  <c:v>3.8099999999999454</c:v>
                </c:pt>
                <c:pt idx="75">
                  <c:v>3.8700000000001182</c:v>
                </c:pt>
                <c:pt idx="76">
                  <c:v>3.9300000000000637</c:v>
                </c:pt>
                <c:pt idx="77">
                  <c:v>3.9900000000000091</c:v>
                </c:pt>
                <c:pt idx="78">
                  <c:v>4.0499999999999545</c:v>
                </c:pt>
                <c:pt idx="79">
                  <c:v>4.1100000000001273</c:v>
                </c:pt>
                <c:pt idx="80">
                  <c:v>4.1700000000000728</c:v>
                </c:pt>
                <c:pt idx="81">
                  <c:v>4.2300000000000182</c:v>
                </c:pt>
                <c:pt idx="82">
                  <c:v>4.3099999999999454</c:v>
                </c:pt>
                <c:pt idx="83">
                  <c:v>4.3700000000001182</c:v>
                </c:pt>
                <c:pt idx="84">
                  <c:v>4.4400000000000546</c:v>
                </c:pt>
                <c:pt idx="85">
                  <c:v>4.5099999999999909</c:v>
                </c:pt>
                <c:pt idx="86">
                  <c:v>4.5700000000001637</c:v>
                </c:pt>
                <c:pt idx="87">
                  <c:v>4.6200000000001182</c:v>
                </c:pt>
                <c:pt idx="88">
                  <c:v>4.6900000000000546</c:v>
                </c:pt>
                <c:pt idx="89">
                  <c:v>4.7699999999999818</c:v>
                </c:pt>
                <c:pt idx="90">
                  <c:v>4.8400000000001455</c:v>
                </c:pt>
              </c:numCache>
            </c:numRef>
          </c:xVal>
          <c:yVal>
            <c:numRef>
              <c:f>'[1]011921'!$AV$30:$AV$120</c:f>
              <c:numCache>
                <c:formatCode>General</c:formatCode>
                <c:ptCount val="91"/>
                <c:pt idx="0">
                  <c:v>4.3805999999999998E-2</c:v>
                </c:pt>
                <c:pt idx="1">
                  <c:v>3.9564000000000002E-2</c:v>
                </c:pt>
                <c:pt idx="2">
                  <c:v>4.7495000000000002E-2</c:v>
                </c:pt>
                <c:pt idx="3">
                  <c:v>4.9335999999999998E-2</c:v>
                </c:pt>
                <c:pt idx="4">
                  <c:v>4.7151999999999999E-2</c:v>
                </c:pt>
                <c:pt idx="5">
                  <c:v>5.0414E-2</c:v>
                </c:pt>
                <c:pt idx="6">
                  <c:v>4.0929E-2</c:v>
                </c:pt>
                <c:pt idx="7">
                  <c:v>5.1471000000000003E-2</c:v>
                </c:pt>
                <c:pt idx="8">
                  <c:v>4.3624000000000003E-2</c:v>
                </c:pt>
                <c:pt idx="9">
                  <c:v>4.7187E-2</c:v>
                </c:pt>
                <c:pt idx="10">
                  <c:v>5.2675E-2</c:v>
                </c:pt>
                <c:pt idx="11">
                  <c:v>4.5499999999999999E-2</c:v>
                </c:pt>
                <c:pt idx="12">
                  <c:v>5.1617999999999997E-2</c:v>
                </c:pt>
                <c:pt idx="13">
                  <c:v>4.6760000000000003E-2</c:v>
                </c:pt>
                <c:pt idx="14">
                  <c:v>4.7655999999999997E-2</c:v>
                </c:pt>
                <c:pt idx="15">
                  <c:v>5.2990000000000002E-2</c:v>
                </c:pt>
                <c:pt idx="16">
                  <c:v>4.3316E-2</c:v>
                </c:pt>
                <c:pt idx="17">
                  <c:v>4.8909000000000001E-2</c:v>
                </c:pt>
                <c:pt idx="18">
                  <c:v>5.3185999999999997E-2</c:v>
                </c:pt>
                <c:pt idx="19">
                  <c:v>4.5129000000000002E-2</c:v>
                </c:pt>
                <c:pt idx="20">
                  <c:v>5.3081000000000003E-2</c:v>
                </c:pt>
                <c:pt idx="21">
                  <c:v>5.8113999999999999E-2</c:v>
                </c:pt>
                <c:pt idx="22">
                  <c:v>4.7187E-2</c:v>
                </c:pt>
                <c:pt idx="23">
                  <c:v>5.3081000000000003E-2</c:v>
                </c:pt>
                <c:pt idx="24">
                  <c:v>5.7603000000000001E-2</c:v>
                </c:pt>
                <c:pt idx="25">
                  <c:v>5.11E-2</c:v>
                </c:pt>
                <c:pt idx="26">
                  <c:v>4.6115999999999997E-2</c:v>
                </c:pt>
                <c:pt idx="27">
                  <c:v>5.5342000000000002E-2</c:v>
                </c:pt>
                <c:pt idx="28">
                  <c:v>5.6798000000000001E-2</c:v>
                </c:pt>
                <c:pt idx="29">
                  <c:v>5.2052000000000001E-2</c:v>
                </c:pt>
                <c:pt idx="30">
                  <c:v>4.5331999999999997E-2</c:v>
                </c:pt>
                <c:pt idx="31">
                  <c:v>5.3276999999999998E-2</c:v>
                </c:pt>
                <c:pt idx="32">
                  <c:v>5.5293000000000002E-2</c:v>
                </c:pt>
                <c:pt idx="33">
                  <c:v>5.1764999999999999E-2</c:v>
                </c:pt>
                <c:pt idx="34">
                  <c:v>4.5108000000000002E-2</c:v>
                </c:pt>
                <c:pt idx="35">
                  <c:v>4.879E-2</c:v>
                </c:pt>
                <c:pt idx="36">
                  <c:v>5.4207999999999999E-2</c:v>
                </c:pt>
                <c:pt idx="37">
                  <c:v>5.3704000000000002E-2</c:v>
                </c:pt>
                <c:pt idx="38">
                  <c:v>4.8881000000000001E-2</c:v>
                </c:pt>
                <c:pt idx="39">
                  <c:v>4.5087000000000002E-2</c:v>
                </c:pt>
                <c:pt idx="40">
                  <c:v>4.9798000000000002E-2</c:v>
                </c:pt>
                <c:pt idx="41">
                  <c:v>5.3962999999999997E-2</c:v>
                </c:pt>
                <c:pt idx="42">
                  <c:v>5.1848999999999999E-2</c:v>
                </c:pt>
                <c:pt idx="43">
                  <c:v>4.9959000000000003E-2</c:v>
                </c:pt>
                <c:pt idx="44">
                  <c:v>4.725E-2</c:v>
                </c:pt>
                <c:pt idx="45">
                  <c:v>4.8748E-2</c:v>
                </c:pt>
                <c:pt idx="46">
                  <c:v>5.3053000000000003E-2</c:v>
                </c:pt>
                <c:pt idx="47">
                  <c:v>5.4495000000000002E-2</c:v>
                </c:pt>
                <c:pt idx="48">
                  <c:v>5.4565000000000002E-2</c:v>
                </c:pt>
                <c:pt idx="49">
                  <c:v>5.0477000000000001E-2</c:v>
                </c:pt>
                <c:pt idx="50">
                  <c:v>4.6164999999999998E-2</c:v>
                </c:pt>
                <c:pt idx="51">
                  <c:v>4.6753000000000003E-2</c:v>
                </c:pt>
                <c:pt idx="52">
                  <c:v>5.6538999999999999E-2</c:v>
                </c:pt>
                <c:pt idx="53">
                  <c:v>5.5523999999999997E-2</c:v>
                </c:pt>
                <c:pt idx="54">
                  <c:v>5.3088000000000003E-2</c:v>
                </c:pt>
                <c:pt idx="55">
                  <c:v>5.0259999999999999E-2</c:v>
                </c:pt>
                <c:pt idx="56">
                  <c:v>4.7781999999999998E-2</c:v>
                </c:pt>
                <c:pt idx="57">
                  <c:v>4.9112000000000003E-2</c:v>
                </c:pt>
                <c:pt idx="58">
                  <c:v>5.5958000000000001E-2</c:v>
                </c:pt>
                <c:pt idx="59">
                  <c:v>6.1726000000000003E-2</c:v>
                </c:pt>
                <c:pt idx="60">
                  <c:v>5.6651E-2</c:v>
                </c:pt>
                <c:pt idx="61">
                  <c:v>5.6147000000000002E-2</c:v>
                </c:pt>
                <c:pt idx="62">
                  <c:v>5.6468999999999998E-2</c:v>
                </c:pt>
                <c:pt idx="63">
                  <c:v>5.2660999999999999E-2</c:v>
                </c:pt>
                <c:pt idx="64">
                  <c:v>4.8523999999999998E-2</c:v>
                </c:pt>
                <c:pt idx="65">
                  <c:v>5.4725999999999997E-2</c:v>
                </c:pt>
                <c:pt idx="66">
                  <c:v>6.1642000000000002E-2</c:v>
                </c:pt>
                <c:pt idx="67">
                  <c:v>6.1712000000000003E-2</c:v>
                </c:pt>
                <c:pt idx="68">
                  <c:v>6.0690000000000001E-2</c:v>
                </c:pt>
                <c:pt idx="69">
                  <c:v>6.0690000000000001E-2</c:v>
                </c:pt>
                <c:pt idx="70">
                  <c:v>6.2509999999999996E-2</c:v>
                </c:pt>
                <c:pt idx="71">
                  <c:v>5.5944000000000001E-2</c:v>
                </c:pt>
                <c:pt idx="72">
                  <c:v>5.3178999999999997E-2</c:v>
                </c:pt>
                <c:pt idx="73">
                  <c:v>5.3676000000000001E-2</c:v>
                </c:pt>
                <c:pt idx="74">
                  <c:v>6.1348E-2</c:v>
                </c:pt>
                <c:pt idx="75">
                  <c:v>6.3923999999999995E-2</c:v>
                </c:pt>
                <c:pt idx="76">
                  <c:v>5.8261E-2</c:v>
                </c:pt>
                <c:pt idx="77">
                  <c:v>5.9290000000000002E-2</c:v>
                </c:pt>
                <c:pt idx="78">
                  <c:v>6.0074000000000002E-2</c:v>
                </c:pt>
                <c:pt idx="79">
                  <c:v>5.4970999999999999E-2</c:v>
                </c:pt>
                <c:pt idx="80">
                  <c:v>6.3552999999999998E-2</c:v>
                </c:pt>
                <c:pt idx="81">
                  <c:v>7.5858999999999996E-2</c:v>
                </c:pt>
                <c:pt idx="82">
                  <c:v>6.6626000000000005E-2</c:v>
                </c:pt>
                <c:pt idx="83">
                  <c:v>6.7473000000000005E-2</c:v>
                </c:pt>
                <c:pt idx="84">
                  <c:v>6.5128000000000005E-2</c:v>
                </c:pt>
                <c:pt idx="85">
                  <c:v>6.0704000000000001E-2</c:v>
                </c:pt>
                <c:pt idx="86">
                  <c:v>5.7799000000000003E-2</c:v>
                </c:pt>
                <c:pt idx="87">
                  <c:v>7.0167999999999994E-2</c:v>
                </c:pt>
                <c:pt idx="88">
                  <c:v>7.5005000000000002E-2</c:v>
                </c:pt>
                <c:pt idx="89">
                  <c:v>7.1246000000000004E-2</c:v>
                </c:pt>
                <c:pt idx="90">
                  <c:v>7.3871000000000006E-2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63-4720-8466-53AAD2213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391078"/>
        <c:axId val="1323151054"/>
      </c:scatterChart>
      <c:valAx>
        <c:axId val="1833391078"/>
        <c:scaling>
          <c:orientation val="minMax"/>
          <c:max val="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3151054"/>
        <c:crosses val="autoZero"/>
        <c:crossBetween val="midCat"/>
      </c:valAx>
      <c:valAx>
        <c:axId val="1323151054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339107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ISIs across 1.5nA 5s pulse in PTX</a:t>
            </a:r>
          </a:p>
        </c:rich>
      </c:tx>
      <c:layout>
        <c:manualLayout>
          <c:xMode val="edge"/>
          <c:yMode val="edge"/>
          <c:x val="0.21968724947766402"/>
          <c:y val="1.889603042012918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trendline>
            <c:spPr>
              <a:ln w="38100">
                <a:solidFill>
                  <a:srgbClr val="FF0000"/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-0.14248777141493685"/>
                  <c:y val="-9.3991629424700291E-4"/>
                </c:manualLayout>
              </c:layout>
              <c:numFmt formatCode="General" sourceLinked="0"/>
            </c:trendlineLbl>
          </c:trendline>
          <c:trendline>
            <c:spPr>
              <a:ln w="3810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2.3302016225244571E-2"/>
                  <c:y val="0.23905535456716559"/>
                </c:manualLayout>
              </c:layout>
              <c:numFmt formatCode="General" sourceLinked="0"/>
            </c:trendlineLbl>
          </c:trendline>
          <c:xVal>
            <c:numRef>
              <c:f>'[1]012121'!$AS$39:$AS$128</c:f>
              <c:numCache>
                <c:formatCode>General</c:formatCode>
                <c:ptCount val="90"/>
                <c:pt idx="0">
                  <c:v>0</c:v>
                </c:pt>
                <c:pt idx="1">
                  <c:v>2.9999999999745341E-2</c:v>
                </c:pt>
                <c:pt idx="2">
                  <c:v>5.999999999994543E-2</c:v>
                </c:pt>
                <c:pt idx="3">
                  <c:v>9.0000000000145519E-2</c:v>
                </c:pt>
                <c:pt idx="4">
                  <c:v>0.11999999999989086</c:v>
                </c:pt>
                <c:pt idx="5">
                  <c:v>0.15999999999985448</c:v>
                </c:pt>
                <c:pt idx="6">
                  <c:v>0.19000000000005457</c:v>
                </c:pt>
                <c:pt idx="7">
                  <c:v>0.23000000000001819</c:v>
                </c:pt>
                <c:pt idx="8">
                  <c:v>0.26999999999998181</c:v>
                </c:pt>
                <c:pt idx="9">
                  <c:v>0.29999999999972715</c:v>
                </c:pt>
                <c:pt idx="10">
                  <c:v>0.34000000000014552</c:v>
                </c:pt>
                <c:pt idx="11">
                  <c:v>0.38000000000010914</c:v>
                </c:pt>
                <c:pt idx="12">
                  <c:v>0.42000000000007276</c:v>
                </c:pt>
                <c:pt idx="13">
                  <c:v>0.46000000000003638</c:v>
                </c:pt>
                <c:pt idx="14">
                  <c:v>0.48999999999978172</c:v>
                </c:pt>
                <c:pt idx="15">
                  <c:v>0.52999999999974534</c:v>
                </c:pt>
                <c:pt idx="16">
                  <c:v>0.57999999999992724</c:v>
                </c:pt>
                <c:pt idx="17">
                  <c:v>0.61999999999989086</c:v>
                </c:pt>
                <c:pt idx="18">
                  <c:v>0.65999999999985448</c:v>
                </c:pt>
                <c:pt idx="19">
                  <c:v>0.6999999999998181</c:v>
                </c:pt>
                <c:pt idx="20">
                  <c:v>0.75</c:v>
                </c:pt>
                <c:pt idx="21">
                  <c:v>0.78999999999996362</c:v>
                </c:pt>
                <c:pt idx="22">
                  <c:v>0.82999999999992724</c:v>
                </c:pt>
                <c:pt idx="23">
                  <c:v>0.88000000000010914</c:v>
                </c:pt>
                <c:pt idx="24">
                  <c:v>0.92999999999983629</c:v>
                </c:pt>
                <c:pt idx="25">
                  <c:v>0.96999999999979991</c:v>
                </c:pt>
                <c:pt idx="26">
                  <c:v>1.0199999999999818</c:v>
                </c:pt>
                <c:pt idx="27">
                  <c:v>1.069999999999709</c:v>
                </c:pt>
                <c:pt idx="28">
                  <c:v>1.1199999999998909</c:v>
                </c:pt>
                <c:pt idx="29">
                  <c:v>1.1700000000000728</c:v>
                </c:pt>
                <c:pt idx="30">
                  <c:v>1.2199999999997999</c:v>
                </c:pt>
                <c:pt idx="31">
                  <c:v>1.2699999999999818</c:v>
                </c:pt>
                <c:pt idx="32">
                  <c:v>1.3099999999999454</c:v>
                </c:pt>
                <c:pt idx="33">
                  <c:v>1.3699999999998909</c:v>
                </c:pt>
                <c:pt idx="34">
                  <c:v>1.4200000000000728</c:v>
                </c:pt>
                <c:pt idx="35">
                  <c:v>1.4699999999997999</c:v>
                </c:pt>
                <c:pt idx="36">
                  <c:v>1.5199999999999818</c:v>
                </c:pt>
                <c:pt idx="37">
                  <c:v>1.569999999999709</c:v>
                </c:pt>
                <c:pt idx="38">
                  <c:v>1.6199999999998909</c:v>
                </c:pt>
                <c:pt idx="39">
                  <c:v>1.6700000000000728</c:v>
                </c:pt>
                <c:pt idx="40">
                  <c:v>1.7300000000000182</c:v>
                </c:pt>
                <c:pt idx="41">
                  <c:v>1.7799999999997453</c:v>
                </c:pt>
                <c:pt idx="42">
                  <c:v>1.8400000000001455</c:v>
                </c:pt>
                <c:pt idx="43">
                  <c:v>1.8899999999998727</c:v>
                </c:pt>
                <c:pt idx="44">
                  <c:v>1.9499999999998181</c:v>
                </c:pt>
                <c:pt idx="45">
                  <c:v>2</c:v>
                </c:pt>
                <c:pt idx="46">
                  <c:v>2.0599999999999454</c:v>
                </c:pt>
                <c:pt idx="47">
                  <c:v>2.1199999999998909</c:v>
                </c:pt>
                <c:pt idx="48">
                  <c:v>2.1700000000000728</c:v>
                </c:pt>
                <c:pt idx="49">
                  <c:v>2.2300000000000182</c:v>
                </c:pt>
                <c:pt idx="50">
                  <c:v>2.2899999999999636</c:v>
                </c:pt>
                <c:pt idx="51">
                  <c:v>2.3499999999999091</c:v>
                </c:pt>
                <c:pt idx="52">
                  <c:v>2.4099999999998545</c:v>
                </c:pt>
                <c:pt idx="53">
                  <c:v>2.4699999999997999</c:v>
                </c:pt>
                <c:pt idx="54">
                  <c:v>2.5299999999997453</c:v>
                </c:pt>
                <c:pt idx="55">
                  <c:v>2.5900000000001455</c:v>
                </c:pt>
                <c:pt idx="56">
                  <c:v>2.6500000000000909</c:v>
                </c:pt>
                <c:pt idx="57">
                  <c:v>2.7199999999997999</c:v>
                </c:pt>
                <c:pt idx="58">
                  <c:v>2.7699999999999818</c:v>
                </c:pt>
                <c:pt idx="59">
                  <c:v>2.8400000000001455</c:v>
                </c:pt>
                <c:pt idx="60">
                  <c:v>2.9000000000000909</c:v>
                </c:pt>
                <c:pt idx="61">
                  <c:v>2.9699999999997999</c:v>
                </c:pt>
                <c:pt idx="62">
                  <c:v>3.0299999999997453</c:v>
                </c:pt>
                <c:pt idx="63">
                  <c:v>3.0999999999999091</c:v>
                </c:pt>
                <c:pt idx="64">
                  <c:v>3.1500000000000909</c:v>
                </c:pt>
                <c:pt idx="65">
                  <c:v>3.2199999999997999</c:v>
                </c:pt>
                <c:pt idx="66">
                  <c:v>3.2899999999999636</c:v>
                </c:pt>
                <c:pt idx="67">
                  <c:v>3.3600000000001273</c:v>
                </c:pt>
                <c:pt idx="68">
                  <c:v>3.4200000000000728</c:v>
                </c:pt>
                <c:pt idx="69">
                  <c:v>3.4800000000000182</c:v>
                </c:pt>
                <c:pt idx="70">
                  <c:v>3.5499999999997272</c:v>
                </c:pt>
                <c:pt idx="71">
                  <c:v>3.6199999999998909</c:v>
                </c:pt>
                <c:pt idx="72">
                  <c:v>3.6799999999998363</c:v>
                </c:pt>
                <c:pt idx="73">
                  <c:v>3.75</c:v>
                </c:pt>
                <c:pt idx="74">
                  <c:v>3.7999999999997272</c:v>
                </c:pt>
                <c:pt idx="75">
                  <c:v>3.8699999999998909</c:v>
                </c:pt>
                <c:pt idx="76">
                  <c:v>3.9400000000000546</c:v>
                </c:pt>
                <c:pt idx="77">
                  <c:v>4.0099999999997635</c:v>
                </c:pt>
                <c:pt idx="78">
                  <c:v>4.0799999999999272</c:v>
                </c:pt>
                <c:pt idx="79">
                  <c:v>4.1399999999998727</c:v>
                </c:pt>
                <c:pt idx="80">
                  <c:v>4.2100000000000364</c:v>
                </c:pt>
                <c:pt idx="81">
                  <c:v>4.2899999999999636</c:v>
                </c:pt>
                <c:pt idx="82">
                  <c:v>4.3600000000001273</c:v>
                </c:pt>
                <c:pt idx="83">
                  <c:v>4.4299999999998363</c:v>
                </c:pt>
                <c:pt idx="84">
                  <c:v>4.5</c:v>
                </c:pt>
                <c:pt idx="85">
                  <c:v>4.569999999999709</c:v>
                </c:pt>
                <c:pt idx="86">
                  <c:v>4.6300000000001091</c:v>
                </c:pt>
                <c:pt idx="87">
                  <c:v>4.7100000000000364</c:v>
                </c:pt>
                <c:pt idx="88">
                  <c:v>4.7799999999997453</c:v>
                </c:pt>
                <c:pt idx="89">
                  <c:v>4.8499999999999091</c:v>
                </c:pt>
              </c:numCache>
            </c:numRef>
          </c:xVal>
          <c:yVal>
            <c:numRef>
              <c:f>'[1]012121'!$AT$39:$AT$128</c:f>
              <c:numCache>
                <c:formatCode>General</c:formatCode>
                <c:ptCount val="90"/>
                <c:pt idx="0">
                  <c:v>2.9967000000000001E-2</c:v>
                </c:pt>
                <c:pt idx="1">
                  <c:v>3.2431000000000001E-2</c:v>
                </c:pt>
                <c:pt idx="2">
                  <c:v>3.1444E-2</c:v>
                </c:pt>
                <c:pt idx="3">
                  <c:v>3.5041999999999997E-2</c:v>
                </c:pt>
                <c:pt idx="4">
                  <c:v>3.5272999999999999E-2</c:v>
                </c:pt>
                <c:pt idx="5">
                  <c:v>3.4923000000000003E-2</c:v>
                </c:pt>
                <c:pt idx="6">
                  <c:v>3.2592000000000003E-2</c:v>
                </c:pt>
                <c:pt idx="7">
                  <c:v>3.7828000000000001E-2</c:v>
                </c:pt>
                <c:pt idx="8">
                  <c:v>3.7842000000000001E-2</c:v>
                </c:pt>
                <c:pt idx="9">
                  <c:v>3.7093000000000001E-2</c:v>
                </c:pt>
                <c:pt idx="10">
                  <c:v>3.5951999999999998E-2</c:v>
                </c:pt>
                <c:pt idx="11">
                  <c:v>4.0509000000000003E-2</c:v>
                </c:pt>
                <c:pt idx="12">
                  <c:v>3.8906000000000003E-2</c:v>
                </c:pt>
                <c:pt idx="13">
                  <c:v>3.9031999999999997E-2</c:v>
                </c:pt>
                <c:pt idx="14">
                  <c:v>3.8899000000000003E-2</c:v>
                </c:pt>
                <c:pt idx="15">
                  <c:v>4.2756000000000002E-2</c:v>
                </c:pt>
                <c:pt idx="16">
                  <c:v>4.1727E-2</c:v>
                </c:pt>
                <c:pt idx="17">
                  <c:v>4.1516999999999998E-2</c:v>
                </c:pt>
                <c:pt idx="18">
                  <c:v>4.4491999999999997E-2</c:v>
                </c:pt>
                <c:pt idx="19">
                  <c:v>4.5185000000000003E-2</c:v>
                </c:pt>
                <c:pt idx="20">
                  <c:v>4.3582000000000003E-2</c:v>
                </c:pt>
                <c:pt idx="21">
                  <c:v>4.1313999999999997E-2</c:v>
                </c:pt>
                <c:pt idx="22">
                  <c:v>4.7830999999999999E-2</c:v>
                </c:pt>
                <c:pt idx="23">
                  <c:v>4.6018000000000003E-2</c:v>
                </c:pt>
                <c:pt idx="24">
                  <c:v>4.5220000000000003E-2</c:v>
                </c:pt>
                <c:pt idx="25">
                  <c:v>4.8586999999999998E-2</c:v>
                </c:pt>
                <c:pt idx="26">
                  <c:v>4.8460999999999997E-2</c:v>
                </c:pt>
                <c:pt idx="27">
                  <c:v>4.8363000000000003E-2</c:v>
                </c:pt>
                <c:pt idx="28">
                  <c:v>4.7109999999999999E-2</c:v>
                </c:pt>
                <c:pt idx="29">
                  <c:v>5.1128E-2</c:v>
                </c:pt>
                <c:pt idx="30">
                  <c:v>5.0273999999999999E-2</c:v>
                </c:pt>
                <c:pt idx="31">
                  <c:v>4.7278000000000001E-2</c:v>
                </c:pt>
                <c:pt idx="32">
                  <c:v>5.2136000000000002E-2</c:v>
                </c:pt>
                <c:pt idx="33">
                  <c:v>5.2941000000000002E-2</c:v>
                </c:pt>
                <c:pt idx="34">
                  <c:v>5.0931999999999998E-2</c:v>
                </c:pt>
                <c:pt idx="35">
                  <c:v>4.6613000000000002E-2</c:v>
                </c:pt>
                <c:pt idx="36">
                  <c:v>5.4795999999999997E-2</c:v>
                </c:pt>
                <c:pt idx="37">
                  <c:v>5.2499999999999998E-2</c:v>
                </c:pt>
                <c:pt idx="38">
                  <c:v>5.0063999999999997E-2</c:v>
                </c:pt>
                <c:pt idx="39">
                  <c:v>5.5818E-2</c:v>
                </c:pt>
                <c:pt idx="40">
                  <c:v>5.4327E-2</c:v>
                </c:pt>
                <c:pt idx="41">
                  <c:v>5.3753000000000002E-2</c:v>
                </c:pt>
                <c:pt idx="42">
                  <c:v>5.0763999999999997E-2</c:v>
                </c:pt>
                <c:pt idx="43">
                  <c:v>5.9171000000000001E-2</c:v>
                </c:pt>
                <c:pt idx="44">
                  <c:v>5.5789999999999999E-2</c:v>
                </c:pt>
                <c:pt idx="45">
                  <c:v>5.3423999999999999E-2</c:v>
                </c:pt>
                <c:pt idx="46">
                  <c:v>5.8638999999999997E-2</c:v>
                </c:pt>
                <c:pt idx="47">
                  <c:v>5.8989E-2</c:v>
                </c:pt>
                <c:pt idx="48">
                  <c:v>5.6791000000000001E-2</c:v>
                </c:pt>
                <c:pt idx="49">
                  <c:v>5.4383000000000001E-2</c:v>
                </c:pt>
                <c:pt idx="50">
                  <c:v>6.4085000000000003E-2</c:v>
                </c:pt>
                <c:pt idx="51">
                  <c:v>6.0564E-2</c:v>
                </c:pt>
                <c:pt idx="52">
                  <c:v>5.9304000000000003E-2</c:v>
                </c:pt>
                <c:pt idx="53">
                  <c:v>5.6805000000000001E-2</c:v>
                </c:pt>
                <c:pt idx="54">
                  <c:v>6.4127000000000003E-2</c:v>
                </c:pt>
                <c:pt idx="55">
                  <c:v>6.1837999999999997E-2</c:v>
                </c:pt>
                <c:pt idx="56">
                  <c:v>6.2916E-2</c:v>
                </c:pt>
                <c:pt idx="57">
                  <c:v>5.9206000000000002E-2</c:v>
                </c:pt>
                <c:pt idx="58">
                  <c:v>6.0297999999999997E-2</c:v>
                </c:pt>
                <c:pt idx="59">
                  <c:v>6.9292999999999993E-2</c:v>
                </c:pt>
                <c:pt idx="60">
                  <c:v>6.4938999999999997E-2</c:v>
                </c:pt>
                <c:pt idx="61">
                  <c:v>6.2867000000000006E-2</c:v>
                </c:pt>
                <c:pt idx="62">
                  <c:v>6.3721E-2</c:v>
                </c:pt>
                <c:pt idx="63">
                  <c:v>5.5405000000000003E-2</c:v>
                </c:pt>
                <c:pt idx="64">
                  <c:v>7.1134000000000003E-2</c:v>
                </c:pt>
                <c:pt idx="65">
                  <c:v>6.7157999999999995E-2</c:v>
                </c:pt>
                <c:pt idx="66">
                  <c:v>6.6989999999999994E-2</c:v>
                </c:pt>
                <c:pt idx="67">
                  <c:v>6.4882999999999996E-2</c:v>
                </c:pt>
                <c:pt idx="68">
                  <c:v>5.8050999999999998E-2</c:v>
                </c:pt>
                <c:pt idx="69">
                  <c:v>7.1540000000000006E-2</c:v>
                </c:pt>
                <c:pt idx="70">
                  <c:v>6.7059999999999995E-2</c:v>
                </c:pt>
                <c:pt idx="71">
                  <c:v>6.4574999999999994E-2</c:v>
                </c:pt>
                <c:pt idx="72">
                  <c:v>6.4085000000000003E-2</c:v>
                </c:pt>
                <c:pt idx="73">
                  <c:v>5.4425000000000001E-2</c:v>
                </c:pt>
                <c:pt idx="74">
                  <c:v>7.1967000000000003E-2</c:v>
                </c:pt>
                <c:pt idx="75">
                  <c:v>7.0083999999999994E-2</c:v>
                </c:pt>
                <c:pt idx="76">
                  <c:v>6.6338999999999995E-2</c:v>
                </c:pt>
                <c:pt idx="77">
                  <c:v>6.5715999999999997E-2</c:v>
                </c:pt>
                <c:pt idx="78">
                  <c:v>6.3370999999999997E-2</c:v>
                </c:pt>
                <c:pt idx="79">
                  <c:v>7.3261999999999994E-2</c:v>
                </c:pt>
                <c:pt idx="80">
                  <c:v>7.4514999999999998E-2</c:v>
                </c:pt>
                <c:pt idx="81">
                  <c:v>6.9852999999999998E-2</c:v>
                </c:pt>
                <c:pt idx="82">
                  <c:v>7.1070999999999995E-2</c:v>
                </c:pt>
                <c:pt idx="83">
                  <c:v>7.2974999999999998E-2</c:v>
                </c:pt>
                <c:pt idx="84">
                  <c:v>6.8859000000000004E-2</c:v>
                </c:pt>
                <c:pt idx="85">
                  <c:v>6.0977000000000003E-2</c:v>
                </c:pt>
                <c:pt idx="86">
                  <c:v>7.7420000000000003E-2</c:v>
                </c:pt>
                <c:pt idx="87">
                  <c:v>7.0958999999999994E-2</c:v>
                </c:pt>
                <c:pt idx="88">
                  <c:v>7.0055999999999993E-2</c:v>
                </c:pt>
                <c:pt idx="89">
                  <c:v>6.8054000000000003E-2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04-4EDE-A786-9C1BF893C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529040"/>
        <c:axId val="1330809058"/>
      </c:scatterChart>
      <c:valAx>
        <c:axId val="1434529040"/>
        <c:scaling>
          <c:orientation val="minMax"/>
          <c:max val="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0809058"/>
        <c:crosses val="autoZero"/>
        <c:crossBetween val="midCat"/>
      </c:valAx>
      <c:valAx>
        <c:axId val="1330809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452904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</xdr:colOff>
      <xdr:row>3</xdr:row>
      <xdr:rowOff>44450</xdr:rowOff>
    </xdr:from>
    <xdr:ext cx="3429000" cy="2651125"/>
    <xdr:graphicFrame macro="">
      <xdr:nvGraphicFramePr>
        <xdr:cNvPr id="5" name="Chart 25">
          <a:extLst>
            <a:ext uri="{FF2B5EF4-FFF2-40B4-BE49-F238E27FC236}">
              <a16:creationId xmlns:a16="http://schemas.microsoft.com/office/drawing/2014/main" id="{10A1CC8E-87A3-4161-B54E-CCAEB4928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368300</xdr:colOff>
      <xdr:row>3</xdr:row>
      <xdr:rowOff>6350</xdr:rowOff>
    </xdr:from>
    <xdr:ext cx="3651250" cy="2622550"/>
    <xdr:graphicFrame macro="">
      <xdr:nvGraphicFramePr>
        <xdr:cNvPr id="6" name="Chart 24">
          <a:extLst>
            <a:ext uri="{FF2B5EF4-FFF2-40B4-BE49-F238E27FC236}">
              <a16:creationId xmlns:a16="http://schemas.microsoft.com/office/drawing/2014/main" id="{CBF813AE-1CB8-4B2F-B3AA-277BE86BF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23</xdr:col>
      <xdr:colOff>0</xdr:colOff>
      <xdr:row>2</xdr:row>
      <xdr:rowOff>171450</xdr:rowOff>
    </xdr:from>
    <xdr:ext cx="3495675" cy="2657475"/>
    <xdr:graphicFrame macro="">
      <xdr:nvGraphicFramePr>
        <xdr:cNvPr id="7" name="Chart 20">
          <a:extLst>
            <a:ext uri="{FF2B5EF4-FFF2-40B4-BE49-F238E27FC236}">
              <a16:creationId xmlns:a16="http://schemas.microsoft.com/office/drawing/2014/main" id="{DF59267D-830F-4023-9721-4AB5D6363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29</xdr:col>
      <xdr:colOff>571500</xdr:colOff>
      <xdr:row>2</xdr:row>
      <xdr:rowOff>92075</xdr:rowOff>
    </xdr:from>
    <xdr:ext cx="4410075" cy="2879725"/>
    <xdr:graphicFrame macro="">
      <xdr:nvGraphicFramePr>
        <xdr:cNvPr id="8" name="Chart 21">
          <a:extLst>
            <a:ext uri="{FF2B5EF4-FFF2-40B4-BE49-F238E27FC236}">
              <a16:creationId xmlns:a16="http://schemas.microsoft.com/office/drawing/2014/main" id="{F0F2086C-4015-466B-AD19-597777741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39</xdr:col>
      <xdr:colOff>28576</xdr:colOff>
      <xdr:row>2</xdr:row>
      <xdr:rowOff>66675</xdr:rowOff>
    </xdr:from>
    <xdr:ext cx="3771900" cy="2819400"/>
    <xdr:graphicFrame macro="">
      <xdr:nvGraphicFramePr>
        <xdr:cNvPr id="9" name="Chart 19">
          <a:extLst>
            <a:ext uri="{FF2B5EF4-FFF2-40B4-BE49-F238E27FC236}">
              <a16:creationId xmlns:a16="http://schemas.microsoft.com/office/drawing/2014/main" id="{F55467E1-FD0E-4490-AE02-E1E948111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47</xdr:col>
      <xdr:colOff>6351</xdr:colOff>
      <xdr:row>2</xdr:row>
      <xdr:rowOff>19050</xdr:rowOff>
    </xdr:from>
    <xdr:ext cx="3727450" cy="3105150"/>
    <xdr:graphicFrame macro="">
      <xdr:nvGraphicFramePr>
        <xdr:cNvPr id="10" name="Chart 18">
          <a:extLst>
            <a:ext uri="{FF2B5EF4-FFF2-40B4-BE49-F238E27FC236}">
              <a16:creationId xmlns:a16="http://schemas.microsoft.com/office/drawing/2014/main" id="{FAC58C47-7632-4952-BF3D-3DB81EC0E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54</xdr:col>
      <xdr:colOff>501650</xdr:colOff>
      <xdr:row>1</xdr:row>
      <xdr:rowOff>152400</xdr:rowOff>
    </xdr:from>
    <xdr:ext cx="3756025" cy="2943225"/>
    <xdr:graphicFrame macro="">
      <xdr:nvGraphicFramePr>
        <xdr:cNvPr id="11" name="Chart 16">
          <a:extLst>
            <a:ext uri="{FF2B5EF4-FFF2-40B4-BE49-F238E27FC236}">
              <a16:creationId xmlns:a16="http://schemas.microsoft.com/office/drawing/2014/main" id="{E6FB2CA6-2D34-4A39-AD43-7DCFCDCFE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62</xdr:col>
      <xdr:colOff>28576</xdr:colOff>
      <xdr:row>1</xdr:row>
      <xdr:rowOff>101600</xdr:rowOff>
    </xdr:from>
    <xdr:ext cx="4029074" cy="3013075"/>
    <xdr:graphicFrame macro="">
      <xdr:nvGraphicFramePr>
        <xdr:cNvPr id="12" name="Chart 17">
          <a:extLst>
            <a:ext uri="{FF2B5EF4-FFF2-40B4-BE49-F238E27FC236}">
              <a16:creationId xmlns:a16="http://schemas.microsoft.com/office/drawing/2014/main" id="{5BAB4D1B-F3BC-4AD2-8DB5-6D3CE7E73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69</xdr:col>
      <xdr:colOff>549275</xdr:colOff>
      <xdr:row>1</xdr:row>
      <xdr:rowOff>82550</xdr:rowOff>
    </xdr:from>
    <xdr:ext cx="4365625" cy="3032125"/>
    <xdr:graphicFrame macro="">
      <xdr:nvGraphicFramePr>
        <xdr:cNvPr id="13" name="Chart 15">
          <a:extLst>
            <a:ext uri="{FF2B5EF4-FFF2-40B4-BE49-F238E27FC236}">
              <a16:creationId xmlns:a16="http://schemas.microsoft.com/office/drawing/2014/main" id="{CE71C843-A4DD-42C6-BBE6-0DB32BCE5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78</xdr:col>
      <xdr:colOff>6350</xdr:colOff>
      <xdr:row>1</xdr:row>
      <xdr:rowOff>44450</xdr:rowOff>
    </xdr:from>
    <xdr:ext cx="4422775" cy="3146425"/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34770A93-85C3-4CA8-AD5F-3519C3F26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86</xdr:col>
      <xdr:colOff>561975</xdr:colOff>
      <xdr:row>1</xdr:row>
      <xdr:rowOff>28575</xdr:rowOff>
    </xdr:from>
    <xdr:ext cx="3924300" cy="2990850"/>
    <xdr:graphicFrame macro="">
      <xdr:nvGraphicFramePr>
        <xdr:cNvPr id="15" name="Chart 12">
          <a:extLst>
            <a:ext uri="{FF2B5EF4-FFF2-40B4-BE49-F238E27FC236}">
              <a16:creationId xmlns:a16="http://schemas.microsoft.com/office/drawing/2014/main" id="{FB563362-AB7A-44A2-B664-CE4B0CD46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94</xdr:col>
      <xdr:colOff>0</xdr:colOff>
      <xdr:row>1</xdr:row>
      <xdr:rowOff>25400</xdr:rowOff>
    </xdr:from>
    <xdr:ext cx="4619625" cy="3127375"/>
    <xdr:graphicFrame macro="">
      <xdr:nvGraphicFramePr>
        <xdr:cNvPr id="16" name="Chart 13">
          <a:extLst>
            <a:ext uri="{FF2B5EF4-FFF2-40B4-BE49-F238E27FC236}">
              <a16:creationId xmlns:a16="http://schemas.microsoft.com/office/drawing/2014/main" id="{D562EB68-B27E-43AA-8D79-6D3FD1398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109</xdr:col>
      <xdr:colOff>0</xdr:colOff>
      <xdr:row>1</xdr:row>
      <xdr:rowOff>101600</xdr:rowOff>
    </xdr:from>
    <xdr:ext cx="3133725" cy="2908300"/>
    <xdr:graphicFrame macro="">
      <xdr:nvGraphicFramePr>
        <xdr:cNvPr id="17" name="Chart 10">
          <a:extLst>
            <a:ext uri="{FF2B5EF4-FFF2-40B4-BE49-F238E27FC236}">
              <a16:creationId xmlns:a16="http://schemas.microsoft.com/office/drawing/2014/main" id="{E8C1F52E-204F-4387-B21B-DC90AEEC9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102</xdr:col>
      <xdr:colOff>485775</xdr:colOff>
      <xdr:row>1</xdr:row>
      <xdr:rowOff>38100</xdr:rowOff>
    </xdr:from>
    <xdr:ext cx="3448050" cy="2981325"/>
    <xdr:graphicFrame macro="">
      <xdr:nvGraphicFramePr>
        <xdr:cNvPr id="18" name="Chart 11">
          <a:extLst>
            <a:ext uri="{FF2B5EF4-FFF2-40B4-BE49-F238E27FC236}">
              <a16:creationId xmlns:a16="http://schemas.microsoft.com/office/drawing/2014/main" id="{B0261A28-5E91-4A49-9CDF-2AD63CA5D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116</xdr:col>
      <xdr:colOff>0</xdr:colOff>
      <xdr:row>1</xdr:row>
      <xdr:rowOff>1</xdr:rowOff>
    </xdr:from>
    <xdr:ext cx="3286125" cy="2876550"/>
    <xdr:graphicFrame macro="">
      <xdr:nvGraphicFramePr>
        <xdr:cNvPr id="19" name="Chart 11">
          <a:extLst>
            <a:ext uri="{FF2B5EF4-FFF2-40B4-BE49-F238E27FC236}">
              <a16:creationId xmlns:a16="http://schemas.microsoft.com/office/drawing/2014/main" id="{56BAFDE2-60C6-49DD-8130-C3F1C1F88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120</xdr:col>
      <xdr:colOff>25400</xdr:colOff>
      <xdr:row>1</xdr:row>
      <xdr:rowOff>67235</xdr:rowOff>
    </xdr:from>
    <xdr:ext cx="3527425" cy="3009340"/>
    <xdr:graphicFrame macro="">
      <xdr:nvGraphicFramePr>
        <xdr:cNvPr id="20" name="Chart 11">
          <a:extLst>
            <a:ext uri="{FF2B5EF4-FFF2-40B4-BE49-F238E27FC236}">
              <a16:creationId xmlns:a16="http://schemas.microsoft.com/office/drawing/2014/main" id="{740F572C-B123-482D-A56A-798179EAB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124</xdr:col>
      <xdr:colOff>544899</xdr:colOff>
      <xdr:row>1</xdr:row>
      <xdr:rowOff>73797</xdr:rowOff>
    </xdr:from>
    <xdr:ext cx="2712651" cy="2926578"/>
    <xdr:graphicFrame macro="">
      <xdr:nvGraphicFramePr>
        <xdr:cNvPr id="21" name="Chart 11">
          <a:extLst>
            <a:ext uri="{FF2B5EF4-FFF2-40B4-BE49-F238E27FC236}">
              <a16:creationId xmlns:a16="http://schemas.microsoft.com/office/drawing/2014/main" id="{7E296674-AE18-44D1-9C99-858890E91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129</xdr:col>
      <xdr:colOff>587829</xdr:colOff>
      <xdr:row>1</xdr:row>
      <xdr:rowOff>54428</xdr:rowOff>
    </xdr:from>
    <xdr:ext cx="3488871" cy="3003097"/>
    <xdr:graphicFrame macro="">
      <xdr:nvGraphicFramePr>
        <xdr:cNvPr id="22" name="Chart 11">
          <a:extLst>
            <a:ext uri="{FF2B5EF4-FFF2-40B4-BE49-F238E27FC236}">
              <a16:creationId xmlns:a16="http://schemas.microsoft.com/office/drawing/2014/main" id="{59E1DC89-409F-48DB-AE7E-99804BDC8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%20drives/Blitz%20Lab/RyanSnyder/LPG%20Manuscript/SIF_LPG_Intrinsic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hods"/>
      <sheetName val="Experiments"/>
      <sheetName val="Ri"/>
      <sheetName val="Summary - PIR + Ih"/>
      <sheetName val="Summary - SFA"/>
      <sheetName val="Summary - FI Plots"/>
      <sheetName val="Summary IV Plot"/>
      <sheetName val="061721"/>
      <sheetName val="040821"/>
      <sheetName val="031621"/>
      <sheetName val="012821"/>
      <sheetName val="012621"/>
      <sheetName val="012121"/>
      <sheetName val="011921"/>
      <sheetName val="122220"/>
      <sheetName val="112020"/>
      <sheetName val="092520"/>
      <sheetName val="091120"/>
      <sheetName val="081420"/>
      <sheetName val="072020"/>
      <sheetName val="FI Plots For Figs"/>
      <sheetName val="Ri old"/>
      <sheetName val="Summary - SFA old (04142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2">
          <cell r="AH42">
            <v>0</v>
          </cell>
          <cell r="AI42">
            <v>2.7937E-2</v>
          </cell>
          <cell r="AM42">
            <v>0</v>
          </cell>
          <cell r="AN42">
            <v>3.3054E-2</v>
          </cell>
        </row>
        <row r="43">
          <cell r="AH43">
            <v>2.8000000000020009E-2</v>
          </cell>
          <cell r="AI43">
            <v>2.9274000000000001E-2</v>
          </cell>
          <cell r="AM43">
            <v>3.999999999996362E-2</v>
          </cell>
          <cell r="AN43">
            <v>3.3725999999999999E-2</v>
          </cell>
        </row>
        <row r="44">
          <cell r="AH44">
            <v>5.7000000000016371E-2</v>
          </cell>
          <cell r="AI44">
            <v>2.989E-2</v>
          </cell>
          <cell r="AM44">
            <v>6.9999999999936335E-2</v>
          </cell>
          <cell r="AN44">
            <v>3.2256E-2</v>
          </cell>
        </row>
        <row r="45">
          <cell r="AH45">
            <v>8.6999999999989086E-2</v>
          </cell>
          <cell r="AI45">
            <v>3.1717000000000002E-2</v>
          </cell>
          <cell r="AM45">
            <v>9.9999999999909051E-2</v>
          </cell>
          <cell r="AN45">
            <v>3.4209000000000003E-2</v>
          </cell>
        </row>
        <row r="46">
          <cell r="AH46">
            <v>0.117999999999995</v>
          </cell>
          <cell r="AI46">
            <v>3.1408999999999999E-2</v>
          </cell>
          <cell r="AM46">
            <v>0.13999999999987267</v>
          </cell>
          <cell r="AN46">
            <v>3.5532000000000001E-2</v>
          </cell>
        </row>
        <row r="47">
          <cell r="AH47">
            <v>0.15000000000003411</v>
          </cell>
          <cell r="AI47">
            <v>3.1115E-2</v>
          </cell>
          <cell r="AM47">
            <v>0.17000000000007276</v>
          </cell>
          <cell r="AN47">
            <v>3.4376999999999998E-2</v>
          </cell>
        </row>
        <row r="48">
          <cell r="AH48">
            <v>0.18100000000004002</v>
          </cell>
          <cell r="AI48">
            <v>3.0828000000000001E-2</v>
          </cell>
          <cell r="AM48">
            <v>0.21000000000003638</v>
          </cell>
          <cell r="AN48">
            <v>3.5874999999999997E-2</v>
          </cell>
        </row>
        <row r="49">
          <cell r="AH49">
            <v>0.21199999999998909</v>
          </cell>
          <cell r="AI49">
            <v>3.2822999999999998E-2</v>
          </cell>
          <cell r="AM49">
            <v>0.24000000000000909</v>
          </cell>
          <cell r="AN49">
            <v>3.5230999999999998E-2</v>
          </cell>
        </row>
        <row r="50">
          <cell r="AH50">
            <v>0.24500000000000455</v>
          </cell>
          <cell r="AI50">
            <v>3.3159000000000001E-2</v>
          </cell>
          <cell r="AM50">
            <v>0.27999999999997272</v>
          </cell>
          <cell r="AN50">
            <v>3.4271999999999997E-2</v>
          </cell>
        </row>
        <row r="51">
          <cell r="AH51">
            <v>0.27800000000002001</v>
          </cell>
          <cell r="AI51">
            <v>3.3089E-2</v>
          </cell>
          <cell r="AM51">
            <v>0.30999999999994543</v>
          </cell>
          <cell r="AN51">
            <v>3.4790000000000001E-2</v>
          </cell>
        </row>
        <row r="52">
          <cell r="AH52">
            <v>0.31100000000003547</v>
          </cell>
          <cell r="AI52">
            <v>3.2522000000000002E-2</v>
          </cell>
          <cell r="AM52">
            <v>0.34999999999990905</v>
          </cell>
          <cell r="AN52">
            <v>3.6561000000000003E-2</v>
          </cell>
        </row>
        <row r="53">
          <cell r="AH53">
            <v>0.34300000000001774</v>
          </cell>
          <cell r="AI53">
            <v>3.5027999999999997E-2</v>
          </cell>
          <cell r="AM53">
            <v>0.37999999999988177</v>
          </cell>
          <cell r="AN53">
            <v>3.5609000000000002E-2</v>
          </cell>
        </row>
        <row r="54">
          <cell r="AH54">
            <v>0.37800000000004275</v>
          </cell>
          <cell r="AI54">
            <v>3.5441E-2</v>
          </cell>
          <cell r="AM54">
            <v>0.42000000000007276</v>
          </cell>
          <cell r="AN54">
            <v>3.6449000000000002E-2</v>
          </cell>
        </row>
        <row r="55">
          <cell r="AH55">
            <v>0.41399999999998727</v>
          </cell>
          <cell r="AI55">
            <v>3.4923000000000003E-2</v>
          </cell>
          <cell r="AM55">
            <v>0.45000000000004547</v>
          </cell>
          <cell r="AN55">
            <v>3.5385E-2</v>
          </cell>
        </row>
        <row r="56">
          <cell r="AH56">
            <v>0.44900000000001228</v>
          </cell>
          <cell r="AI56">
            <v>3.5385E-2</v>
          </cell>
          <cell r="AM56">
            <v>0.49000000000000909</v>
          </cell>
          <cell r="AN56">
            <v>3.6967E-2</v>
          </cell>
        </row>
        <row r="57">
          <cell r="AH57">
            <v>0.48400000000003729</v>
          </cell>
          <cell r="AI57">
            <v>3.3383000000000003E-2</v>
          </cell>
          <cell r="AM57">
            <v>0.52999999999997272</v>
          </cell>
          <cell r="AN57">
            <v>3.7261000000000002E-2</v>
          </cell>
        </row>
        <row r="58">
          <cell r="AH58">
            <v>0.5180000000000291</v>
          </cell>
          <cell r="AI58">
            <v>3.8359999999999998E-2</v>
          </cell>
          <cell r="AM58">
            <v>0.55999999999994543</v>
          </cell>
          <cell r="AN58">
            <v>3.4418999999999998E-2</v>
          </cell>
        </row>
        <row r="59">
          <cell r="AH59">
            <v>0.55600000000004002</v>
          </cell>
          <cell r="AI59">
            <v>3.7954000000000002E-2</v>
          </cell>
          <cell r="AM59">
            <v>0.59999999999990905</v>
          </cell>
          <cell r="AN59">
            <v>3.7765E-2</v>
          </cell>
        </row>
        <row r="60">
          <cell r="AH60">
            <v>0.59399999999999409</v>
          </cell>
          <cell r="AI60">
            <v>3.8031000000000002E-2</v>
          </cell>
          <cell r="AM60">
            <v>0.63999999999987267</v>
          </cell>
          <cell r="AN60">
            <v>3.5825999999999997E-2</v>
          </cell>
        </row>
        <row r="61">
          <cell r="AH61">
            <v>0.632000000000005</v>
          </cell>
          <cell r="AI61">
            <v>3.6932E-2</v>
          </cell>
          <cell r="AM61">
            <v>0.67000000000007276</v>
          </cell>
          <cell r="AN61">
            <v>3.2948999999999999E-2</v>
          </cell>
        </row>
        <row r="62">
          <cell r="AH62">
            <v>0.66900000000003956</v>
          </cell>
          <cell r="AI62">
            <v>4.1272000000000003E-2</v>
          </cell>
          <cell r="AM62">
            <v>0.70000000000004547</v>
          </cell>
          <cell r="AN62">
            <v>3.6623999999999997E-2</v>
          </cell>
        </row>
        <row r="63">
          <cell r="AH63">
            <v>0.71000000000003638</v>
          </cell>
          <cell r="AI63">
            <v>4.0802999999999999E-2</v>
          </cell>
          <cell r="AM63">
            <v>0.74000000000000909</v>
          </cell>
          <cell r="AN63">
            <v>3.5958999999999998E-2</v>
          </cell>
        </row>
        <row r="64">
          <cell r="AH64">
            <v>0.7510000000000332</v>
          </cell>
          <cell r="AI64">
            <v>3.9312E-2</v>
          </cell>
          <cell r="AM64">
            <v>0.77999999999997272</v>
          </cell>
          <cell r="AN64">
            <v>3.6091999999999999E-2</v>
          </cell>
        </row>
        <row r="65">
          <cell r="AH65">
            <v>0.79000000000002046</v>
          </cell>
          <cell r="AI65">
            <v>3.8808000000000002E-2</v>
          </cell>
          <cell r="AM65">
            <v>0.80999999999994543</v>
          </cell>
          <cell r="AN65">
            <v>3.6589000000000003E-2</v>
          </cell>
        </row>
        <row r="66">
          <cell r="AH66">
            <v>0.82900000000000773</v>
          </cell>
          <cell r="AI66">
            <v>4.3519000000000002E-2</v>
          </cell>
          <cell r="AM66">
            <v>0.84999999999990905</v>
          </cell>
          <cell r="AN66">
            <v>3.5125999999999998E-2</v>
          </cell>
        </row>
        <row r="67">
          <cell r="AH67">
            <v>0.8720000000000141</v>
          </cell>
          <cell r="AI67">
            <v>4.2623000000000001E-2</v>
          </cell>
          <cell r="AM67">
            <v>0.87999999999988177</v>
          </cell>
          <cell r="AN67">
            <v>3.7023E-2</v>
          </cell>
        </row>
        <row r="68">
          <cell r="AH68">
            <v>0.91500000000002046</v>
          </cell>
          <cell r="AI68">
            <v>4.2118999999999997E-2</v>
          </cell>
          <cell r="AM68">
            <v>0.92000000000007276</v>
          </cell>
          <cell r="AN68">
            <v>3.4062000000000002E-2</v>
          </cell>
        </row>
        <row r="69">
          <cell r="AH69">
            <v>0.95699999999999363</v>
          </cell>
          <cell r="AI69">
            <v>4.1272000000000003E-2</v>
          </cell>
          <cell r="AM69">
            <v>0.96000000000003638</v>
          </cell>
          <cell r="AN69">
            <v>3.7772E-2</v>
          </cell>
        </row>
        <row r="70">
          <cell r="AH70">
            <v>0.99900000000002365</v>
          </cell>
          <cell r="AI70">
            <v>4.2398999999999999E-2</v>
          </cell>
          <cell r="AM70">
            <v>0.99000000000000909</v>
          </cell>
          <cell r="AN70">
            <v>3.465E-2</v>
          </cell>
        </row>
        <row r="71">
          <cell r="AH71">
            <v>1.0409999999999968</v>
          </cell>
          <cell r="AI71">
            <v>4.4394000000000003E-2</v>
          </cell>
          <cell r="AM71">
            <v>1.0299999999999727</v>
          </cell>
          <cell r="AN71">
            <v>3.7849000000000001E-2</v>
          </cell>
        </row>
        <row r="72">
          <cell r="AH72">
            <v>1.0850000000000364</v>
          </cell>
          <cell r="AI72">
            <v>4.3819999999999998E-2</v>
          </cell>
          <cell r="AM72">
            <v>1.0699999999999363</v>
          </cell>
          <cell r="AN72">
            <v>3.6875999999999999E-2</v>
          </cell>
        </row>
        <row r="73">
          <cell r="AH73">
            <v>1.1290000000000191</v>
          </cell>
          <cell r="AI73">
            <v>4.2763000000000002E-2</v>
          </cell>
          <cell r="AM73">
            <v>1.0999999999999091</v>
          </cell>
          <cell r="AN73">
            <v>3.8198999999999997E-2</v>
          </cell>
        </row>
        <row r="74">
          <cell r="AH74">
            <v>1.1720000000000255</v>
          </cell>
          <cell r="AI74">
            <v>4.0432000000000003E-2</v>
          </cell>
          <cell r="AM74">
            <v>1.1399999999998727</v>
          </cell>
          <cell r="AN74">
            <v>3.7072000000000001E-2</v>
          </cell>
        </row>
        <row r="75">
          <cell r="AH75">
            <v>1.2119999999999891</v>
          </cell>
          <cell r="AI75">
            <v>4.8614999999999998E-2</v>
          </cell>
          <cell r="AM75">
            <v>1.1800000000000637</v>
          </cell>
          <cell r="AN75">
            <v>3.7996000000000002E-2</v>
          </cell>
        </row>
        <row r="76">
          <cell r="AH76">
            <v>1.2610000000000241</v>
          </cell>
          <cell r="AI76">
            <v>4.5738000000000001E-2</v>
          </cell>
          <cell r="AM76">
            <v>1.2200000000000273</v>
          </cell>
          <cell r="AN76">
            <v>3.6491000000000003E-2</v>
          </cell>
        </row>
        <row r="77">
          <cell r="AH77">
            <v>1.3070000000000164</v>
          </cell>
          <cell r="AI77">
            <v>4.6641000000000002E-2</v>
          </cell>
          <cell r="AM77">
            <v>1.25</v>
          </cell>
          <cell r="AN77">
            <v>3.8031000000000002E-2</v>
          </cell>
        </row>
        <row r="78">
          <cell r="AH78">
            <v>1.3530000000000086</v>
          </cell>
          <cell r="AI78">
            <v>4.3728999999999997E-2</v>
          </cell>
          <cell r="AM78">
            <v>1.2899999999999636</v>
          </cell>
          <cell r="AN78">
            <v>3.7673999999999999E-2</v>
          </cell>
        </row>
        <row r="79">
          <cell r="AH79">
            <v>1.3969999999999914</v>
          </cell>
          <cell r="AI79">
            <v>4.9461999999999999E-2</v>
          </cell>
          <cell r="AM79">
            <v>1.3299999999999272</v>
          </cell>
          <cell r="AN79">
            <v>3.9375E-2</v>
          </cell>
        </row>
        <row r="80">
          <cell r="AH80">
            <v>1.4470000000000027</v>
          </cell>
          <cell r="AI80">
            <v>4.7655999999999997E-2</v>
          </cell>
          <cell r="AM80">
            <v>1.3699999999998909</v>
          </cell>
          <cell r="AN80">
            <v>3.6988E-2</v>
          </cell>
        </row>
        <row r="81">
          <cell r="AH81">
            <v>1.4940000000000282</v>
          </cell>
          <cell r="AI81">
            <v>4.802E-2</v>
          </cell>
          <cell r="AM81">
            <v>1.3999999999998636</v>
          </cell>
          <cell r="AN81">
            <v>3.9410000000000001E-2</v>
          </cell>
        </row>
        <row r="82">
          <cell r="AH82">
            <v>1.54200000000003</v>
          </cell>
          <cell r="AI82">
            <v>4.6304999999999999E-2</v>
          </cell>
          <cell r="AM82">
            <v>1.4400000000000546</v>
          </cell>
          <cell r="AN82">
            <v>3.5707000000000003E-2</v>
          </cell>
        </row>
        <row r="83">
          <cell r="AH83">
            <v>1.5880000000000223</v>
          </cell>
          <cell r="AI83">
            <v>4.9202999999999997E-2</v>
          </cell>
          <cell r="AM83">
            <v>1.4800000000000182</v>
          </cell>
          <cell r="AN83">
            <v>3.8696000000000001E-2</v>
          </cell>
        </row>
        <row r="84">
          <cell r="AH84">
            <v>1.6380000000000337</v>
          </cell>
          <cell r="AI84">
            <v>4.9293999999999998E-2</v>
          </cell>
          <cell r="AM84">
            <v>1.5199999999999818</v>
          </cell>
          <cell r="AN84">
            <v>3.6519000000000003E-2</v>
          </cell>
        </row>
        <row r="85">
          <cell r="AH85">
            <v>1.6870000000000118</v>
          </cell>
          <cell r="AI85">
            <v>4.7334000000000001E-2</v>
          </cell>
          <cell r="AM85">
            <v>1.5599999999999454</v>
          </cell>
          <cell r="AN85">
            <v>3.8619000000000001E-2</v>
          </cell>
        </row>
        <row r="86">
          <cell r="AH86">
            <v>1.7340000000000373</v>
          </cell>
          <cell r="AI86">
            <v>4.6325999999999999E-2</v>
          </cell>
          <cell r="AM86">
            <v>1.5899999999999181</v>
          </cell>
          <cell r="AN86">
            <v>3.5504000000000001E-2</v>
          </cell>
        </row>
        <row r="87">
          <cell r="AH87">
            <v>1.7810000000000059</v>
          </cell>
          <cell r="AI87">
            <v>4.4205000000000001E-2</v>
          </cell>
          <cell r="AM87">
            <v>1.6299999999998818</v>
          </cell>
          <cell r="AN87">
            <v>3.8738000000000002E-2</v>
          </cell>
        </row>
        <row r="88">
          <cell r="AH88">
            <v>1.8249999999999886</v>
          </cell>
          <cell r="AI88">
            <v>5.0952999999999998E-2</v>
          </cell>
          <cell r="AM88">
            <v>1.6700000000000728</v>
          </cell>
          <cell r="AN88">
            <v>3.7631999999999999E-2</v>
          </cell>
        </row>
        <row r="89">
          <cell r="AH89">
            <v>1.8760000000000332</v>
          </cell>
          <cell r="AI89">
            <v>5.0519000000000001E-2</v>
          </cell>
          <cell r="AM89">
            <v>1.7100000000000364</v>
          </cell>
          <cell r="AN89">
            <v>3.8478999999999999E-2</v>
          </cell>
        </row>
        <row r="90">
          <cell r="AH90">
            <v>1.9259999999999877</v>
          </cell>
          <cell r="AI90">
            <v>5.0049999999999997E-2</v>
          </cell>
          <cell r="AM90">
            <v>1.7400000000000091</v>
          </cell>
          <cell r="AN90">
            <v>4.0082E-2</v>
          </cell>
        </row>
        <row r="91">
          <cell r="AH91">
            <v>1.9759999999999991</v>
          </cell>
          <cell r="AI91">
            <v>4.8006E-2</v>
          </cell>
          <cell r="AM91">
            <v>1.7799999999999727</v>
          </cell>
          <cell r="AN91">
            <v>3.7737E-2</v>
          </cell>
        </row>
        <row r="92">
          <cell r="AH92">
            <v>2.0240000000000009</v>
          </cell>
          <cell r="AI92">
            <v>5.3255999999999998E-2</v>
          </cell>
          <cell r="AM92">
            <v>1.8199999999999363</v>
          </cell>
          <cell r="AN92">
            <v>4.1041000000000001E-2</v>
          </cell>
        </row>
        <row r="93">
          <cell r="AH93">
            <v>2.0780000000000314</v>
          </cell>
          <cell r="AI93">
            <v>5.4228999999999999E-2</v>
          </cell>
          <cell r="AM93">
            <v>1.8599999999999</v>
          </cell>
          <cell r="AN93">
            <v>3.6155E-2</v>
          </cell>
        </row>
        <row r="94">
          <cell r="AH94">
            <v>2.132000000000005</v>
          </cell>
          <cell r="AI94">
            <v>5.3150999999999997E-2</v>
          </cell>
          <cell r="AM94">
            <v>1.8999999999998636</v>
          </cell>
          <cell r="AN94">
            <v>3.934E-2</v>
          </cell>
        </row>
        <row r="95">
          <cell r="AH95">
            <v>2.1850000000000023</v>
          </cell>
          <cell r="AI95">
            <v>5.0924999999999998E-2</v>
          </cell>
          <cell r="AM95">
            <v>1.9400000000000546</v>
          </cell>
          <cell r="AN95">
            <v>3.8598E-2</v>
          </cell>
        </row>
        <row r="96">
          <cell r="AH96">
            <v>2.23599999999999</v>
          </cell>
          <cell r="AI96">
            <v>5.0659000000000003E-2</v>
          </cell>
          <cell r="AM96">
            <v>1.9800000000000182</v>
          </cell>
          <cell r="AN96">
            <v>3.7758E-2</v>
          </cell>
        </row>
        <row r="97">
          <cell r="AH97">
            <v>2.2870000000000346</v>
          </cell>
          <cell r="AI97">
            <v>5.7421E-2</v>
          </cell>
          <cell r="AM97">
            <v>2.0099999999999909</v>
          </cell>
          <cell r="AN97">
            <v>4.1881000000000002E-2</v>
          </cell>
        </row>
        <row r="98">
          <cell r="AH98">
            <v>2.3439999999999941</v>
          </cell>
          <cell r="AI98">
            <v>5.5909E-2</v>
          </cell>
          <cell r="AM98">
            <v>2.0599999999999454</v>
          </cell>
          <cell r="AN98">
            <v>3.6882999999999999E-2</v>
          </cell>
        </row>
        <row r="99">
          <cell r="AH99">
            <v>2.4000000000000341</v>
          </cell>
          <cell r="AI99">
            <v>5.3802000000000003E-2</v>
          </cell>
          <cell r="AM99">
            <v>2.0899999999999181</v>
          </cell>
          <cell r="AN99">
            <v>3.9857999999999998E-2</v>
          </cell>
        </row>
        <row r="100">
          <cell r="AH100">
            <v>2.4540000000000077</v>
          </cell>
          <cell r="AI100">
            <v>5.271E-2</v>
          </cell>
          <cell r="AM100">
            <v>2.1299999999998818</v>
          </cell>
          <cell r="AN100">
            <v>3.9829999999999997E-2</v>
          </cell>
        </row>
        <row r="101">
          <cell r="AH101">
            <v>2.5060000000000286</v>
          </cell>
          <cell r="AI101">
            <v>4.8712999999999999E-2</v>
          </cell>
          <cell r="AM101">
            <v>2.1700000000000728</v>
          </cell>
          <cell r="AN101">
            <v>3.9375E-2</v>
          </cell>
        </row>
        <row r="102">
          <cell r="AH102">
            <v>2.5550000000000068</v>
          </cell>
          <cell r="AI102">
            <v>5.7987999999999998E-2</v>
          </cell>
          <cell r="AM102">
            <v>2.2100000000000364</v>
          </cell>
          <cell r="AN102">
            <v>4.1986000000000002E-2</v>
          </cell>
        </row>
        <row r="103">
          <cell r="AH103">
            <v>2.6129999999999995</v>
          </cell>
          <cell r="AI103">
            <v>5.5895E-2</v>
          </cell>
          <cell r="AM103">
            <v>2.25</v>
          </cell>
          <cell r="AN103">
            <v>3.8031000000000002E-2</v>
          </cell>
        </row>
        <row r="104">
          <cell r="AH104">
            <v>2.6690000000000396</v>
          </cell>
          <cell r="AI104">
            <v>5.4600000000000003E-2</v>
          </cell>
          <cell r="AM104">
            <v>2.2899999999999636</v>
          </cell>
          <cell r="AN104">
            <v>4.1916000000000002E-2</v>
          </cell>
        </row>
        <row r="105">
          <cell r="AH105">
            <v>2.7239999999999895</v>
          </cell>
          <cell r="AI105">
            <v>5.2738E-2</v>
          </cell>
          <cell r="AM105">
            <v>2.3299999999999272</v>
          </cell>
          <cell r="AN105">
            <v>3.9424000000000001E-2</v>
          </cell>
        </row>
        <row r="106">
          <cell r="AH106">
            <v>2.7760000000000105</v>
          </cell>
          <cell r="AI106">
            <v>4.8832E-2</v>
          </cell>
          <cell r="AM106">
            <v>2.3699999999998909</v>
          </cell>
          <cell r="AN106">
            <v>4.0341000000000002E-2</v>
          </cell>
        </row>
        <row r="107">
          <cell r="AH107">
            <v>2.8249999999999886</v>
          </cell>
          <cell r="AI107">
            <v>5.7421E-2</v>
          </cell>
          <cell r="AM107">
            <v>2.4099999999998545</v>
          </cell>
          <cell r="AN107">
            <v>4.4617999999999998E-2</v>
          </cell>
        </row>
        <row r="108">
          <cell r="AH108">
            <v>2.8830000000000382</v>
          </cell>
          <cell r="AI108">
            <v>5.4516000000000002E-2</v>
          </cell>
          <cell r="AM108">
            <v>2.4600000000000364</v>
          </cell>
          <cell r="AN108">
            <v>3.9927999999999998E-2</v>
          </cell>
        </row>
        <row r="109">
          <cell r="AH109">
            <v>2.9370000000000118</v>
          </cell>
          <cell r="AI109">
            <v>5.5454000000000003E-2</v>
          </cell>
          <cell r="AM109">
            <v>2.5</v>
          </cell>
          <cell r="AN109">
            <v>4.5017000000000001E-2</v>
          </cell>
        </row>
        <row r="110">
          <cell r="AH110">
            <v>2.992999999999995</v>
          </cell>
          <cell r="AI110">
            <v>5.3508E-2</v>
          </cell>
          <cell r="AM110">
            <v>2.5399999999999636</v>
          </cell>
          <cell r="AN110">
            <v>3.9431000000000001E-2</v>
          </cell>
        </row>
        <row r="111">
          <cell r="AH111">
            <v>3.0459999999999923</v>
          </cell>
          <cell r="AI111">
            <v>4.5836000000000002E-2</v>
          </cell>
          <cell r="AM111">
            <v>2.5799999999999272</v>
          </cell>
          <cell r="AN111">
            <v>4.3519000000000002E-2</v>
          </cell>
        </row>
        <row r="112">
          <cell r="AH112">
            <v>3.0920000000000414</v>
          </cell>
          <cell r="AI112">
            <v>5.7861999999999997E-2</v>
          </cell>
          <cell r="AM112">
            <v>2.6299999999998818</v>
          </cell>
          <cell r="AN112">
            <v>4.4582999999999998E-2</v>
          </cell>
        </row>
        <row r="113">
          <cell r="AH113">
            <v>3.1500000000000341</v>
          </cell>
          <cell r="AI113">
            <v>5.6728000000000001E-2</v>
          </cell>
          <cell r="AM113">
            <v>2.6700000000000728</v>
          </cell>
          <cell r="AN113">
            <v>4.3868999999999998E-2</v>
          </cell>
        </row>
        <row r="114">
          <cell r="AH114">
            <v>3.2069999999999936</v>
          </cell>
          <cell r="AI114">
            <v>5.6784000000000001E-2</v>
          </cell>
          <cell r="AM114">
            <v>2.7200000000000273</v>
          </cell>
          <cell r="AN114">
            <v>4.3910999999999999E-2</v>
          </cell>
        </row>
        <row r="115">
          <cell r="AH115">
            <v>3.2630000000000337</v>
          </cell>
          <cell r="AI115">
            <v>5.4165999999999999E-2</v>
          </cell>
          <cell r="AM115">
            <v>2.7599999999999909</v>
          </cell>
          <cell r="AN115">
            <v>4.1181000000000002E-2</v>
          </cell>
        </row>
        <row r="116">
          <cell r="AH116">
            <v>3.3170000000000073</v>
          </cell>
          <cell r="AI116">
            <v>4.8495999999999997E-2</v>
          </cell>
          <cell r="AM116">
            <v>2.7999999999999545</v>
          </cell>
          <cell r="AN116">
            <v>4.4624999999999998E-2</v>
          </cell>
        </row>
        <row r="117">
          <cell r="AH117">
            <v>3.3660000000000423</v>
          </cell>
          <cell r="AI117">
            <v>6.0304999999999997E-2</v>
          </cell>
          <cell r="AM117">
            <v>2.8499999999999091</v>
          </cell>
          <cell r="AN117">
            <v>4.2426999999999999E-2</v>
          </cell>
        </row>
        <row r="118">
          <cell r="AH118">
            <v>3.4259999999999877</v>
          </cell>
          <cell r="AI118">
            <v>5.7022000000000003E-2</v>
          </cell>
          <cell r="AM118">
            <v>2.8899999999998727</v>
          </cell>
          <cell r="AN118">
            <v>4.3728999999999997E-2</v>
          </cell>
        </row>
        <row r="119">
          <cell r="AH119">
            <v>3.4830000000000041</v>
          </cell>
          <cell r="AI119">
            <v>5.8162999999999999E-2</v>
          </cell>
          <cell r="AM119">
            <v>2.9300000000000637</v>
          </cell>
          <cell r="AN119">
            <v>4.4450000000000003E-2</v>
          </cell>
        </row>
        <row r="120">
          <cell r="AH120">
            <v>3.5409999999999968</v>
          </cell>
          <cell r="AI120">
            <v>5.7980999999999998E-2</v>
          </cell>
          <cell r="AM120">
            <v>2.9800000000000182</v>
          </cell>
          <cell r="AN120">
            <v>4.3547000000000002E-2</v>
          </cell>
        </row>
        <row r="121">
          <cell r="AH121">
            <v>3.5989999999999895</v>
          </cell>
          <cell r="AI121">
            <v>5.6105000000000002E-2</v>
          </cell>
          <cell r="AM121">
            <v>3.0199999999999818</v>
          </cell>
          <cell r="AN121">
            <v>4.487E-2</v>
          </cell>
        </row>
        <row r="122">
          <cell r="AH122">
            <v>3.6560000000000059</v>
          </cell>
          <cell r="AI122">
            <v>5.1296000000000001E-2</v>
          </cell>
          <cell r="AM122">
            <v>3.0599999999999454</v>
          </cell>
          <cell r="AN122">
            <v>4.0467000000000003E-2</v>
          </cell>
        </row>
        <row r="123">
          <cell r="AH123">
            <v>3.7069999999999936</v>
          </cell>
          <cell r="AI123">
            <v>6.0564E-2</v>
          </cell>
          <cell r="AM123">
            <v>3.0999999999999091</v>
          </cell>
          <cell r="AN123">
            <v>4.5408999999999998E-2</v>
          </cell>
        </row>
        <row r="124">
          <cell r="AH124">
            <v>3.7669999999999959</v>
          </cell>
          <cell r="AI124">
            <v>6.0725000000000001E-2</v>
          </cell>
          <cell r="AM124">
            <v>3.1499999999998636</v>
          </cell>
          <cell r="AN124">
            <v>4.3337000000000001E-2</v>
          </cell>
        </row>
        <row r="125">
          <cell r="AH125">
            <v>3.8280000000000314</v>
          </cell>
          <cell r="AI125">
            <v>5.8092999999999999E-2</v>
          </cell>
          <cell r="AM125">
            <v>3.1900000000000546</v>
          </cell>
          <cell r="AN125">
            <v>4.4240000000000002E-2</v>
          </cell>
        </row>
        <row r="126">
          <cell r="AH126">
            <v>3.8860000000000241</v>
          </cell>
          <cell r="AI126">
            <v>5.7273999999999999E-2</v>
          </cell>
          <cell r="AM126">
            <v>3.2400000000000091</v>
          </cell>
          <cell r="AN126">
            <v>4.6795000000000003E-2</v>
          </cell>
        </row>
        <row r="127">
          <cell r="AH127">
            <v>3.9440000000000168</v>
          </cell>
          <cell r="AI127">
            <v>5.8134999999999999E-2</v>
          </cell>
          <cell r="AM127">
            <v>3.2799999999999727</v>
          </cell>
          <cell r="AN127">
            <v>4.2707000000000002E-2</v>
          </cell>
        </row>
        <row r="128">
          <cell r="AH128">
            <v>4.0020000000000095</v>
          </cell>
          <cell r="AI128">
            <v>5.5656999999999998E-2</v>
          </cell>
          <cell r="AM128">
            <v>3.3299999999999272</v>
          </cell>
          <cell r="AN128">
            <v>4.7781999999999998E-2</v>
          </cell>
        </row>
        <row r="129">
          <cell r="AH129">
            <v>4.0570000000000164</v>
          </cell>
          <cell r="AI129">
            <v>6.3280000000000003E-2</v>
          </cell>
          <cell r="AM129">
            <v>3.3699999999998909</v>
          </cell>
          <cell r="AN129">
            <v>4.1699E-2</v>
          </cell>
        </row>
        <row r="130">
          <cell r="AH130">
            <v>4.1210000000000377</v>
          </cell>
          <cell r="AI130">
            <v>6.3630000000000006E-2</v>
          </cell>
          <cell r="AM130">
            <v>3.4200000000000728</v>
          </cell>
          <cell r="AN130">
            <v>4.8244000000000002E-2</v>
          </cell>
        </row>
        <row r="131">
          <cell r="AH131">
            <v>4.1840000000000259</v>
          </cell>
          <cell r="AI131">
            <v>5.9801E-2</v>
          </cell>
          <cell r="AM131">
            <v>3.4600000000000364</v>
          </cell>
          <cell r="AN131">
            <v>3.9920999999999998E-2</v>
          </cell>
        </row>
        <row r="132">
          <cell r="AH132">
            <v>4.2440000000000282</v>
          </cell>
          <cell r="AI132">
            <v>5.8590000000000003E-2</v>
          </cell>
          <cell r="AM132">
            <v>3.5</v>
          </cell>
          <cell r="AN132">
            <v>4.6822999999999997E-2</v>
          </cell>
        </row>
        <row r="133">
          <cell r="AH133">
            <v>4.3029999999999973</v>
          </cell>
          <cell r="AI133">
            <v>5.7980999999999998E-2</v>
          </cell>
          <cell r="AM133">
            <v>3.5499999999999545</v>
          </cell>
          <cell r="AN133">
            <v>4.5836000000000002E-2</v>
          </cell>
        </row>
        <row r="134">
          <cell r="AH134">
            <v>4.36099999999999</v>
          </cell>
          <cell r="AI134">
            <v>5.5705999999999999E-2</v>
          </cell>
          <cell r="AM134">
            <v>3.5999999999999091</v>
          </cell>
          <cell r="AN134">
            <v>4.5059000000000002E-2</v>
          </cell>
        </row>
        <row r="135">
          <cell r="AH135">
            <v>4.4159999999999968</v>
          </cell>
          <cell r="AI135">
            <v>6.1383E-2</v>
          </cell>
          <cell r="AM135">
            <v>3.6399999999998727</v>
          </cell>
          <cell r="AN135">
            <v>4.7502000000000003E-2</v>
          </cell>
        </row>
        <row r="136">
          <cell r="AH136">
            <v>4.4780000000000086</v>
          </cell>
          <cell r="AI136">
            <v>6.3875000000000001E-2</v>
          </cell>
          <cell r="AM136">
            <v>3.6900000000000546</v>
          </cell>
          <cell r="AN136">
            <v>4.2455E-2</v>
          </cell>
        </row>
        <row r="137">
          <cell r="AH137">
            <v>4.54200000000003</v>
          </cell>
          <cell r="AI137">
            <v>6.0004000000000002E-2</v>
          </cell>
          <cell r="AM137">
            <v>3.7300000000000182</v>
          </cell>
          <cell r="AN137">
            <v>4.5548999999999999E-2</v>
          </cell>
        </row>
        <row r="138">
          <cell r="AH138">
            <v>4.6020000000000323</v>
          </cell>
          <cell r="AI138">
            <v>5.7840999999999997E-2</v>
          </cell>
          <cell r="AM138">
            <v>3.7799999999999727</v>
          </cell>
          <cell r="AN138">
            <v>4.1678E-2</v>
          </cell>
        </row>
        <row r="139">
          <cell r="AH139">
            <v>4.6589999999999918</v>
          </cell>
          <cell r="AI139">
            <v>5.7806000000000003E-2</v>
          </cell>
          <cell r="AM139">
            <v>3.8199999999999363</v>
          </cell>
          <cell r="AN139">
            <v>4.6396E-2</v>
          </cell>
        </row>
        <row r="140">
          <cell r="AH140">
            <v>4.7170000000000414</v>
          </cell>
          <cell r="AI140">
            <v>5.2717E-2</v>
          </cell>
          <cell r="AM140">
            <v>3.8699999999998909</v>
          </cell>
          <cell r="AN140">
            <v>4.3645000000000003E-2</v>
          </cell>
        </row>
        <row r="141">
          <cell r="AH141">
            <v>4.7700000000000387</v>
          </cell>
          <cell r="AI141">
            <v>6.3098000000000001E-2</v>
          </cell>
          <cell r="AM141">
            <v>3.9099999999998545</v>
          </cell>
          <cell r="AN141">
            <v>4.5373999999999998E-2</v>
          </cell>
        </row>
        <row r="142">
          <cell r="AH142">
            <v>4.8330000000000268</v>
          </cell>
          <cell r="AI142">
            <v>6.2096999999999999E-2</v>
          </cell>
          <cell r="AM142">
            <v>3.9600000000000364</v>
          </cell>
          <cell r="AN142">
            <v>4.7341000000000001E-2</v>
          </cell>
        </row>
        <row r="143">
          <cell r="AH143">
            <v>4.8950000000000387</v>
          </cell>
          <cell r="AI143">
            <v>6.1565000000000002E-2</v>
          </cell>
          <cell r="AM143">
            <v>4</v>
          </cell>
          <cell r="AN143">
            <v>4.5136000000000003E-2</v>
          </cell>
        </row>
        <row r="144">
          <cell r="AM144">
            <v>4.0499999999999545</v>
          </cell>
          <cell r="AN144">
            <v>4.9216999999999997E-2</v>
          </cell>
        </row>
        <row r="145">
          <cell r="AM145">
            <v>4.0999999999999091</v>
          </cell>
          <cell r="AN145">
            <v>4.3617000000000003E-2</v>
          </cell>
        </row>
        <row r="146">
          <cell r="AM146">
            <v>4.1399999999998727</v>
          </cell>
          <cell r="AN146">
            <v>4.9202999999999997E-2</v>
          </cell>
        </row>
        <row r="147">
          <cell r="AM147">
            <v>4.1900000000000546</v>
          </cell>
          <cell r="AN147">
            <v>4.2007000000000003E-2</v>
          </cell>
        </row>
        <row r="148">
          <cell r="AM148">
            <v>4.2300000000000182</v>
          </cell>
          <cell r="AN148">
            <v>4.8404999999999997E-2</v>
          </cell>
        </row>
        <row r="149">
          <cell r="AM149">
            <v>4.2799999999999727</v>
          </cell>
          <cell r="AN149">
            <v>4.5759000000000001E-2</v>
          </cell>
        </row>
        <row r="150">
          <cell r="AM150">
            <v>4.3299999999999272</v>
          </cell>
          <cell r="AN150">
            <v>4.8825E-2</v>
          </cell>
        </row>
        <row r="151">
          <cell r="AM151">
            <v>4.3699999999998909</v>
          </cell>
          <cell r="AN151">
            <v>4.6704000000000002E-2</v>
          </cell>
        </row>
        <row r="152">
          <cell r="AM152">
            <v>4.4200000000000728</v>
          </cell>
          <cell r="AN152">
            <v>4.7739999999999998E-2</v>
          </cell>
        </row>
        <row r="153">
          <cell r="AM153">
            <v>4.4700000000000273</v>
          </cell>
          <cell r="AN153">
            <v>5.0952999999999998E-2</v>
          </cell>
        </row>
        <row r="154">
          <cell r="AM154">
            <v>4.5199999999999818</v>
          </cell>
          <cell r="AN154">
            <v>4.5822000000000002E-2</v>
          </cell>
        </row>
        <row r="155">
          <cell r="AM155">
            <v>4.5699999999999363</v>
          </cell>
          <cell r="AN155">
            <v>5.1296000000000001E-2</v>
          </cell>
        </row>
        <row r="156">
          <cell r="AM156">
            <v>4.6199999999998909</v>
          </cell>
          <cell r="AN156">
            <v>4.3798999999999998E-2</v>
          </cell>
        </row>
        <row r="157">
          <cell r="AM157">
            <v>4.6599999999998545</v>
          </cell>
          <cell r="AN157">
            <v>4.8726999999999999E-2</v>
          </cell>
        </row>
        <row r="158">
          <cell r="AM158">
            <v>4.7100000000000364</v>
          </cell>
          <cell r="AN158">
            <v>4.4352000000000003E-2</v>
          </cell>
        </row>
        <row r="159">
          <cell r="AM159">
            <v>4.75</v>
          </cell>
          <cell r="AN159">
            <v>4.9035000000000002E-2</v>
          </cell>
        </row>
        <row r="160">
          <cell r="AM160">
            <v>4.7999999999999545</v>
          </cell>
          <cell r="AN160">
            <v>4.4842E-2</v>
          </cell>
        </row>
        <row r="161">
          <cell r="AM161">
            <v>4.8499999999999091</v>
          </cell>
          <cell r="AN161">
            <v>4.7837999999999999E-2</v>
          </cell>
        </row>
        <row r="162">
          <cell r="AM162">
            <v>4.8999999999998636</v>
          </cell>
          <cell r="AN162">
            <v>5.1933E-2</v>
          </cell>
        </row>
      </sheetData>
      <sheetData sheetId="8"/>
      <sheetData sheetId="9">
        <row r="38">
          <cell r="AH38">
            <v>0</v>
          </cell>
          <cell r="AI38">
            <v>5.3683000000000002E-2</v>
          </cell>
          <cell r="AO38">
            <v>0</v>
          </cell>
          <cell r="AP38">
            <v>4.3323E-2</v>
          </cell>
        </row>
        <row r="39">
          <cell r="AH39">
            <v>4.9999999999954525E-2</v>
          </cell>
          <cell r="AI39">
            <v>6.3126000000000002E-2</v>
          </cell>
          <cell r="AO39">
            <v>4.9999999999727152E-2</v>
          </cell>
          <cell r="AP39">
            <v>4.7004999999999998E-2</v>
          </cell>
        </row>
        <row r="40">
          <cell r="AH40">
            <v>0.11999999999989086</v>
          </cell>
          <cell r="AI40">
            <v>6.2685000000000005E-2</v>
          </cell>
          <cell r="AO40">
            <v>8.9999999999690772E-2</v>
          </cell>
          <cell r="AP40">
            <v>4.4519999999999997E-2</v>
          </cell>
        </row>
        <row r="41">
          <cell r="AH41">
            <v>0.17999999999983629</v>
          </cell>
          <cell r="AI41">
            <v>5.6938000000000002E-2</v>
          </cell>
          <cell r="AO41">
            <v>0.13999999999987267</v>
          </cell>
          <cell r="AP41">
            <v>4.8460999999999997E-2</v>
          </cell>
        </row>
        <row r="42">
          <cell r="AH42">
            <v>0.24000000000000909</v>
          </cell>
          <cell r="AI42">
            <v>6.454E-2</v>
          </cell>
          <cell r="AO42">
            <v>0.19000000000005457</v>
          </cell>
          <cell r="AP42">
            <v>4.7271000000000001E-2</v>
          </cell>
        </row>
        <row r="43">
          <cell r="AH43">
            <v>0.29999999999995453</v>
          </cell>
          <cell r="AI43">
            <v>5.4963999999999999E-2</v>
          </cell>
          <cell r="AO43">
            <v>0.23000000000001819</v>
          </cell>
          <cell r="AP43">
            <v>4.3407000000000001E-2</v>
          </cell>
        </row>
        <row r="44">
          <cell r="AH44">
            <v>0.35999999999989996</v>
          </cell>
          <cell r="AI44">
            <v>6.4694000000000002E-2</v>
          </cell>
          <cell r="AO44">
            <v>0.27999999999974534</v>
          </cell>
          <cell r="AP44">
            <v>4.5157000000000003E-2</v>
          </cell>
        </row>
        <row r="45">
          <cell r="AH45">
            <v>0.41999999999984539</v>
          </cell>
          <cell r="AI45">
            <v>6.1523000000000001E-2</v>
          </cell>
          <cell r="AO45">
            <v>0.31999999999970896</v>
          </cell>
          <cell r="AP45">
            <v>4.3666000000000003E-2</v>
          </cell>
        </row>
        <row r="46">
          <cell r="AH46">
            <v>0.48000000000001819</v>
          </cell>
          <cell r="AI46">
            <v>6.9622000000000003E-2</v>
          </cell>
          <cell r="AO46">
            <v>0.36999999999989086</v>
          </cell>
          <cell r="AP46">
            <v>4.2293999999999998E-2</v>
          </cell>
        </row>
        <row r="47">
          <cell r="AH47">
            <v>0.54999999999995453</v>
          </cell>
          <cell r="AI47">
            <v>6.5491999999999995E-2</v>
          </cell>
          <cell r="AO47">
            <v>0.40999999999985448</v>
          </cell>
          <cell r="AP47">
            <v>4.5724000000000001E-2</v>
          </cell>
        </row>
        <row r="48">
          <cell r="AH48">
            <v>0.61999999999989086</v>
          </cell>
          <cell r="AI48">
            <v>6.0158000000000003E-2</v>
          </cell>
          <cell r="AO48">
            <v>0.4499999999998181</v>
          </cell>
          <cell r="AP48">
            <v>4.4443000000000003E-2</v>
          </cell>
        </row>
        <row r="49">
          <cell r="AH49">
            <v>0.67999999999983629</v>
          </cell>
          <cell r="AI49">
            <v>6.7549999999999999E-2</v>
          </cell>
          <cell r="AO49">
            <v>0.5</v>
          </cell>
          <cell r="AP49">
            <v>4.2567000000000001E-2</v>
          </cell>
        </row>
        <row r="50">
          <cell r="AH50">
            <v>0.74000000000000909</v>
          </cell>
          <cell r="AI50">
            <v>6.5387000000000001E-2</v>
          </cell>
          <cell r="AO50">
            <v>0.53999999999996362</v>
          </cell>
          <cell r="AP50">
            <v>4.6136999999999997E-2</v>
          </cell>
        </row>
        <row r="51">
          <cell r="AH51">
            <v>0.80999999999994543</v>
          </cell>
          <cell r="AI51">
            <v>7.3114999999999999E-2</v>
          </cell>
          <cell r="AO51">
            <v>0.58999999999969077</v>
          </cell>
          <cell r="AP51">
            <v>4.4387000000000003E-2</v>
          </cell>
        </row>
        <row r="52">
          <cell r="AH52">
            <v>0.87999999999988177</v>
          </cell>
          <cell r="AI52">
            <v>7.1014999999999995E-2</v>
          </cell>
          <cell r="AO52">
            <v>0.63000000000010914</v>
          </cell>
          <cell r="AP52">
            <v>4.5436999999999998E-2</v>
          </cell>
        </row>
        <row r="53">
          <cell r="AH53">
            <v>0.95000000000004547</v>
          </cell>
          <cell r="AI53">
            <v>6.8004999999999996E-2</v>
          </cell>
          <cell r="AO53">
            <v>0.67999999999983629</v>
          </cell>
          <cell r="AP53">
            <v>4.3225E-2</v>
          </cell>
        </row>
        <row r="54">
          <cell r="AH54">
            <v>1.0199999999999818</v>
          </cell>
          <cell r="AI54">
            <v>7.7931E-2</v>
          </cell>
          <cell r="AO54">
            <v>0.71999999999979991</v>
          </cell>
          <cell r="AP54">
            <v>4.6052999999999997E-2</v>
          </cell>
        </row>
        <row r="55">
          <cell r="AH55">
            <v>1.0999999999999091</v>
          </cell>
          <cell r="AI55">
            <v>7.0657999999999999E-2</v>
          </cell>
          <cell r="AO55">
            <v>0.76999999999998181</v>
          </cell>
          <cell r="AP55">
            <v>4.3147999999999999E-2</v>
          </cell>
        </row>
        <row r="56">
          <cell r="AH56">
            <v>1.1699999999998454</v>
          </cell>
          <cell r="AI56">
            <v>6.6444000000000003E-2</v>
          </cell>
          <cell r="AO56">
            <v>0.80999999999994543</v>
          </cell>
          <cell r="AP56">
            <v>4.4275000000000002E-2</v>
          </cell>
        </row>
        <row r="57">
          <cell r="AH57">
            <v>1.2400000000000091</v>
          </cell>
          <cell r="AI57">
            <v>8.0408999999999994E-2</v>
          </cell>
          <cell r="AO57">
            <v>0.84999999999990905</v>
          </cell>
          <cell r="AP57">
            <v>4.6396E-2</v>
          </cell>
        </row>
        <row r="58">
          <cell r="AH58">
            <v>1.3199999999999363</v>
          </cell>
          <cell r="AI58">
            <v>7.2996000000000005E-2</v>
          </cell>
          <cell r="AO58">
            <v>0.90000000000009095</v>
          </cell>
          <cell r="AP58">
            <v>4.4863E-2</v>
          </cell>
        </row>
        <row r="59">
          <cell r="AH59">
            <v>1.3899999999998727</v>
          </cell>
          <cell r="AI59">
            <v>8.2236000000000004E-2</v>
          </cell>
          <cell r="AO59">
            <v>0.94000000000005457</v>
          </cell>
          <cell r="AP59">
            <v>4.5626E-2</v>
          </cell>
        </row>
        <row r="60">
          <cell r="AH60">
            <v>1.4700000000000273</v>
          </cell>
          <cell r="AI60">
            <v>7.4396000000000004E-2</v>
          </cell>
          <cell r="AO60">
            <v>0.98999999999978172</v>
          </cell>
          <cell r="AP60">
            <v>4.6990999999999998E-2</v>
          </cell>
        </row>
        <row r="61">
          <cell r="AH61">
            <v>1.5499999999999545</v>
          </cell>
          <cell r="AI61">
            <v>7.6481999999999994E-2</v>
          </cell>
          <cell r="AO61">
            <v>1.0399999999999636</v>
          </cell>
          <cell r="AP61">
            <v>4.5192000000000003E-2</v>
          </cell>
        </row>
        <row r="62">
          <cell r="AH62">
            <v>1.6199999999998909</v>
          </cell>
          <cell r="AI62">
            <v>7.4907000000000001E-2</v>
          </cell>
          <cell r="AO62">
            <v>1.0799999999999272</v>
          </cell>
          <cell r="AP62">
            <v>4.8544999999999998E-2</v>
          </cell>
        </row>
        <row r="63">
          <cell r="AH63">
            <v>1.7000000000000455</v>
          </cell>
          <cell r="AI63">
            <v>7.2071999999999997E-2</v>
          </cell>
          <cell r="AO63">
            <v>1.1300000000001091</v>
          </cell>
          <cell r="AP63">
            <v>4.7327000000000001E-2</v>
          </cell>
        </row>
        <row r="64">
          <cell r="AH64">
            <v>1.7699999999999818</v>
          </cell>
          <cell r="AI64">
            <v>7.7588000000000004E-2</v>
          </cell>
          <cell r="AO64">
            <v>1.1799999999998363</v>
          </cell>
          <cell r="AP64">
            <v>4.1860000000000001E-2</v>
          </cell>
        </row>
        <row r="65">
          <cell r="AH65">
            <v>1.8499999999999091</v>
          </cell>
          <cell r="AI65">
            <v>6.6450999999999996E-2</v>
          </cell>
          <cell r="AO65">
            <v>1.2199999999997999</v>
          </cell>
          <cell r="AP65">
            <v>4.5150000000000003E-2</v>
          </cell>
        </row>
        <row r="66">
          <cell r="AH66">
            <v>1.9099999999998545</v>
          </cell>
          <cell r="AI66">
            <v>8.6323999999999998E-2</v>
          </cell>
          <cell r="AO66">
            <v>1.2599999999997635</v>
          </cell>
          <cell r="AP66">
            <v>4.2944999999999997E-2</v>
          </cell>
        </row>
        <row r="67">
          <cell r="AH67">
            <v>2</v>
          </cell>
          <cell r="AI67">
            <v>8.0318000000000001E-2</v>
          </cell>
          <cell r="AO67">
            <v>1.3099999999999454</v>
          </cell>
          <cell r="AP67">
            <v>4.6234999999999998E-2</v>
          </cell>
        </row>
        <row r="68">
          <cell r="AH68">
            <v>2.0799999999999272</v>
          </cell>
          <cell r="AI68">
            <v>0.101101</v>
          </cell>
          <cell r="AO68">
            <v>1.3499999999999091</v>
          </cell>
          <cell r="AP68">
            <v>4.3021999999999998E-2</v>
          </cell>
        </row>
        <row r="69">
          <cell r="AH69">
            <v>2.1799999999998363</v>
          </cell>
          <cell r="AI69">
            <v>8.6842000000000003E-2</v>
          </cell>
          <cell r="AO69">
            <v>1.4000000000000909</v>
          </cell>
          <cell r="AP69">
            <v>4.4877E-2</v>
          </cell>
        </row>
        <row r="70">
          <cell r="AH70">
            <v>2.2699999999999818</v>
          </cell>
          <cell r="AI70">
            <v>9.6530000000000005E-2</v>
          </cell>
          <cell r="AO70">
            <v>1.4400000000000546</v>
          </cell>
          <cell r="AP70">
            <v>4.4512999999999997E-2</v>
          </cell>
        </row>
        <row r="71">
          <cell r="AH71">
            <v>2.3699999999998909</v>
          </cell>
          <cell r="AI71">
            <v>0.101787</v>
          </cell>
          <cell r="AO71">
            <v>1.4899999999997817</v>
          </cell>
          <cell r="AP71">
            <v>4.4065E-2</v>
          </cell>
        </row>
        <row r="72">
          <cell r="AH72">
            <v>2.4700000000000273</v>
          </cell>
          <cell r="AI72">
            <v>9.1041999999999998E-2</v>
          </cell>
          <cell r="AO72">
            <v>1.5299999999997453</v>
          </cell>
          <cell r="AP72">
            <v>4.3659000000000003E-2</v>
          </cell>
        </row>
        <row r="73">
          <cell r="AH73">
            <v>2.5599999999999454</v>
          </cell>
          <cell r="AI73">
            <v>0.111594</v>
          </cell>
          <cell r="AO73">
            <v>1.569999999999709</v>
          </cell>
          <cell r="AP73">
            <v>4.4757999999999999E-2</v>
          </cell>
        </row>
        <row r="74">
          <cell r="AH74">
            <v>2.6699999999998454</v>
          </cell>
          <cell r="AI74">
            <v>0.101983</v>
          </cell>
          <cell r="AO74">
            <v>1.6199999999998909</v>
          </cell>
          <cell r="AP74">
            <v>4.2651000000000001E-2</v>
          </cell>
        </row>
        <row r="75">
          <cell r="AH75">
            <v>2.7699999999999818</v>
          </cell>
          <cell r="AI75">
            <v>9.2483999999999997E-2</v>
          </cell>
          <cell r="AO75">
            <v>1.6599999999998545</v>
          </cell>
          <cell r="AP75">
            <v>4.4443000000000003E-2</v>
          </cell>
        </row>
        <row r="76">
          <cell r="AH76">
            <v>2.8599999999999</v>
          </cell>
          <cell r="AI76">
            <v>0.101619</v>
          </cell>
          <cell r="AO76">
            <v>1.7100000000000364</v>
          </cell>
          <cell r="AP76">
            <v>4.2398999999999999E-2</v>
          </cell>
        </row>
        <row r="77">
          <cell r="AH77">
            <v>2.9700000000000273</v>
          </cell>
          <cell r="AI77">
            <v>9.1812000000000005E-2</v>
          </cell>
          <cell r="AO77">
            <v>1.75</v>
          </cell>
          <cell r="AP77">
            <v>4.2958999999999997E-2</v>
          </cell>
        </row>
        <row r="78">
          <cell r="AH78">
            <v>3.0599999999999454</v>
          </cell>
          <cell r="AI78">
            <v>7.9827999999999996E-2</v>
          </cell>
          <cell r="AO78">
            <v>1.7899999999999636</v>
          </cell>
          <cell r="AP78">
            <v>4.0229000000000001E-2</v>
          </cell>
        </row>
        <row r="79">
          <cell r="AH79">
            <v>3.1399999999998727</v>
          </cell>
          <cell r="AI79">
            <v>0.10308199999999999</v>
          </cell>
          <cell r="AO79">
            <v>1.8299999999999272</v>
          </cell>
          <cell r="AP79">
            <v>4.5471999999999999E-2</v>
          </cell>
        </row>
        <row r="80">
          <cell r="AH80">
            <v>3.2400000000000091</v>
          </cell>
          <cell r="AI80">
            <v>9.8286999999999999E-2</v>
          </cell>
          <cell r="AO80">
            <v>1.8800000000001091</v>
          </cell>
          <cell r="AP80">
            <v>4.1041000000000001E-2</v>
          </cell>
        </row>
        <row r="81">
          <cell r="AH81">
            <v>3.3399999999999181</v>
          </cell>
          <cell r="AI81">
            <v>0.11193</v>
          </cell>
          <cell r="AO81">
            <v>1.9200000000000728</v>
          </cell>
          <cell r="AP81">
            <v>4.2784000000000003E-2</v>
          </cell>
        </row>
        <row r="82">
          <cell r="AH82">
            <v>3.4500000000000455</v>
          </cell>
          <cell r="AI82">
            <v>0.101234</v>
          </cell>
          <cell r="AO82">
            <v>1.9600000000000364</v>
          </cell>
          <cell r="AP82">
            <v>4.3756999999999997E-2</v>
          </cell>
        </row>
        <row r="83">
          <cell r="AH83">
            <v>3.5499999999999545</v>
          </cell>
          <cell r="AI83">
            <v>7.9975000000000004E-2</v>
          </cell>
          <cell r="AO83">
            <v>2</v>
          </cell>
          <cell r="AP83">
            <v>4.3875999999999998E-2</v>
          </cell>
        </row>
        <row r="84">
          <cell r="AH84">
            <v>3.6299999999998818</v>
          </cell>
          <cell r="AI84">
            <v>0.102228</v>
          </cell>
          <cell r="AO84">
            <v>2.0499999999997272</v>
          </cell>
          <cell r="AP84">
            <v>4.6241999999999998E-2</v>
          </cell>
        </row>
        <row r="85">
          <cell r="AH85">
            <v>3.7300000000000182</v>
          </cell>
          <cell r="AI85">
            <v>9.3386999999999998E-2</v>
          </cell>
          <cell r="AO85">
            <v>2.0899999999996908</v>
          </cell>
          <cell r="AP85">
            <v>4.1972000000000002E-2</v>
          </cell>
        </row>
        <row r="86">
          <cell r="AH86">
            <v>3.8299999999999272</v>
          </cell>
          <cell r="AI86">
            <v>0.124705</v>
          </cell>
          <cell r="AO86">
            <v>2.1399999999998727</v>
          </cell>
          <cell r="AP86">
            <v>4.4947000000000001E-2</v>
          </cell>
        </row>
        <row r="87">
          <cell r="AH87">
            <v>3.9500000000000455</v>
          </cell>
          <cell r="AI87">
            <v>0.11965099999999999</v>
          </cell>
          <cell r="AO87">
            <v>2.1799999999998363</v>
          </cell>
          <cell r="AP87">
            <v>4.5562999999999999E-2</v>
          </cell>
        </row>
        <row r="88">
          <cell r="AH88">
            <v>4.0699999999999363</v>
          </cell>
          <cell r="AI88">
            <v>0.126917</v>
          </cell>
          <cell r="AO88">
            <v>2.2300000000000182</v>
          </cell>
          <cell r="AP88">
            <v>4.4757999999999999E-2</v>
          </cell>
        </row>
        <row r="89">
          <cell r="AH89">
            <v>4.2000000000000455</v>
          </cell>
          <cell r="AI89">
            <v>0.124642</v>
          </cell>
          <cell r="AO89">
            <v>2.2699999999999818</v>
          </cell>
          <cell r="AP89">
            <v>4.7264E-2</v>
          </cell>
        </row>
        <row r="90">
          <cell r="AH90">
            <v>4.3199999999999363</v>
          </cell>
          <cell r="AI90">
            <v>0.111447</v>
          </cell>
          <cell r="AO90">
            <v>2.319999999999709</v>
          </cell>
          <cell r="AP90">
            <v>4.3610000000000003E-2</v>
          </cell>
        </row>
        <row r="91">
          <cell r="AH91">
            <v>4.4399999999998272</v>
          </cell>
          <cell r="AI91">
            <v>0.13540099999999999</v>
          </cell>
          <cell r="AO91">
            <v>2.3599999999996726</v>
          </cell>
          <cell r="AP91">
            <v>4.6087999999999997E-2</v>
          </cell>
        </row>
        <row r="92">
          <cell r="AH92">
            <v>4.5699999999999363</v>
          </cell>
          <cell r="AI92">
            <v>0.13603100000000001</v>
          </cell>
          <cell r="AO92">
            <v>2.4099999999998545</v>
          </cell>
          <cell r="AP92">
            <v>4.8488999999999997E-2</v>
          </cell>
        </row>
        <row r="93">
          <cell r="AH93">
            <v>4.7100000000000364</v>
          </cell>
          <cell r="AI93">
            <v>0.125531</v>
          </cell>
          <cell r="AO93">
            <v>2.4600000000000364</v>
          </cell>
          <cell r="AP93">
            <v>4.5031000000000002E-2</v>
          </cell>
        </row>
        <row r="94">
          <cell r="AH94">
            <v>4.8299999999999272</v>
          </cell>
          <cell r="AI94">
            <v>0.11333</v>
          </cell>
          <cell r="AO94">
            <v>2.5</v>
          </cell>
          <cell r="AP94">
            <v>4.7467000000000002E-2</v>
          </cell>
        </row>
        <row r="95">
          <cell r="AO95">
            <v>2.5499999999997272</v>
          </cell>
          <cell r="AP95">
            <v>4.9216999999999997E-2</v>
          </cell>
        </row>
        <row r="96">
          <cell r="AO96">
            <v>2.5999999999999091</v>
          </cell>
          <cell r="AP96">
            <v>4.7872999999999999E-2</v>
          </cell>
        </row>
        <row r="97">
          <cell r="AO97">
            <v>2.6500000000000909</v>
          </cell>
          <cell r="AP97">
            <v>4.7795999999999998E-2</v>
          </cell>
        </row>
        <row r="98">
          <cell r="AO98">
            <v>2.6900000000000546</v>
          </cell>
          <cell r="AP98">
            <v>4.9700000000000001E-2</v>
          </cell>
        </row>
        <row r="99">
          <cell r="AO99">
            <v>2.7399999999997817</v>
          </cell>
          <cell r="AP99">
            <v>5.0147999999999998E-2</v>
          </cell>
        </row>
        <row r="100">
          <cell r="AO100">
            <v>2.7899999999999636</v>
          </cell>
          <cell r="AP100">
            <v>4.6564000000000001E-2</v>
          </cell>
        </row>
        <row r="101">
          <cell r="AO101">
            <v>2.8399999999996908</v>
          </cell>
          <cell r="AP101">
            <v>4.9672000000000001E-2</v>
          </cell>
        </row>
        <row r="102">
          <cell r="AO102">
            <v>2.8899999999998727</v>
          </cell>
          <cell r="AP102">
            <v>5.0161999999999998E-2</v>
          </cell>
        </row>
        <row r="103">
          <cell r="AO103">
            <v>2.9400000000000546</v>
          </cell>
          <cell r="AP103">
            <v>4.6962999999999998E-2</v>
          </cell>
        </row>
        <row r="104">
          <cell r="AO104">
            <v>2.9899999999997817</v>
          </cell>
          <cell r="AP104">
            <v>4.6367999999999999E-2</v>
          </cell>
        </row>
        <row r="105">
          <cell r="AO105">
            <v>3.0299999999997453</v>
          </cell>
          <cell r="AP105">
            <v>5.0694000000000003E-2</v>
          </cell>
        </row>
        <row r="106">
          <cell r="AO106">
            <v>3.0899999999996908</v>
          </cell>
          <cell r="AP106">
            <v>4.9447999999999999E-2</v>
          </cell>
        </row>
        <row r="107">
          <cell r="AO107">
            <v>3.1300000000001091</v>
          </cell>
          <cell r="AP107">
            <v>4.641E-2</v>
          </cell>
        </row>
        <row r="108">
          <cell r="AO108">
            <v>3.1799999999998363</v>
          </cell>
          <cell r="AP108">
            <v>4.9112000000000003E-2</v>
          </cell>
        </row>
        <row r="109">
          <cell r="AO109">
            <v>3.2300000000000182</v>
          </cell>
          <cell r="AP109">
            <v>5.1947E-2</v>
          </cell>
        </row>
        <row r="110">
          <cell r="AO110">
            <v>3.2799999999997453</v>
          </cell>
          <cell r="AP110">
            <v>4.8867000000000001E-2</v>
          </cell>
        </row>
        <row r="111">
          <cell r="AO111">
            <v>3.3299999999999272</v>
          </cell>
          <cell r="AP111">
            <v>4.7320000000000001E-2</v>
          </cell>
        </row>
        <row r="112">
          <cell r="AO112">
            <v>3.3800000000001091</v>
          </cell>
          <cell r="AP112">
            <v>5.2101000000000001E-2</v>
          </cell>
        </row>
        <row r="113">
          <cell r="AO113">
            <v>3.4299999999998363</v>
          </cell>
          <cell r="AP113">
            <v>5.4060999999999998E-2</v>
          </cell>
        </row>
        <row r="114">
          <cell r="AO114">
            <v>3.4800000000000182</v>
          </cell>
          <cell r="AP114">
            <v>5.0140999999999998E-2</v>
          </cell>
        </row>
        <row r="115">
          <cell r="AO115">
            <v>3.5299999999997453</v>
          </cell>
          <cell r="AP115">
            <v>4.9349999999999998E-2</v>
          </cell>
        </row>
        <row r="116">
          <cell r="AO116">
            <v>3.5799999999999272</v>
          </cell>
          <cell r="AP116">
            <v>5.2808000000000001E-2</v>
          </cell>
        </row>
        <row r="117">
          <cell r="AO117">
            <v>3.6399999999998727</v>
          </cell>
          <cell r="AP117">
            <v>5.9241000000000002E-2</v>
          </cell>
        </row>
        <row r="118">
          <cell r="AO118">
            <v>3.6999999999998181</v>
          </cell>
          <cell r="AP118">
            <v>5.4411000000000001E-2</v>
          </cell>
        </row>
        <row r="119">
          <cell r="AO119">
            <v>3.75</v>
          </cell>
          <cell r="AP119">
            <v>5.3725000000000002E-2</v>
          </cell>
        </row>
        <row r="120">
          <cell r="AO120">
            <v>3.7999999999997272</v>
          </cell>
          <cell r="AP120">
            <v>5.7722000000000002E-2</v>
          </cell>
        </row>
        <row r="121">
          <cell r="AO121">
            <v>3.8599999999996726</v>
          </cell>
          <cell r="AP121">
            <v>6.2412000000000002E-2</v>
          </cell>
        </row>
        <row r="122">
          <cell r="AO122">
            <v>3.9200000000000728</v>
          </cell>
          <cell r="AP122">
            <v>6.0423999999999999E-2</v>
          </cell>
        </row>
        <row r="123">
          <cell r="AO123">
            <v>3.9800000000000182</v>
          </cell>
          <cell r="AP123">
            <v>6.2349000000000002E-2</v>
          </cell>
        </row>
        <row r="124">
          <cell r="AO124">
            <v>4.0499999999997272</v>
          </cell>
          <cell r="AP124">
            <v>5.9332000000000003E-2</v>
          </cell>
        </row>
        <row r="125">
          <cell r="AO125">
            <v>4.1099999999996726</v>
          </cell>
          <cell r="AP125">
            <v>6.4980999999999997E-2</v>
          </cell>
        </row>
        <row r="126">
          <cell r="AO126">
            <v>4.1700000000000728</v>
          </cell>
          <cell r="AP126">
            <v>6.7101999999999995E-2</v>
          </cell>
        </row>
        <row r="127">
          <cell r="AO127">
            <v>4.2399999999997817</v>
          </cell>
          <cell r="AP127">
            <v>6.9734000000000004E-2</v>
          </cell>
        </row>
        <row r="128">
          <cell r="AO128">
            <v>4.3099999999999454</v>
          </cell>
          <cell r="AP128">
            <v>6.2831999999999999E-2</v>
          </cell>
        </row>
        <row r="129">
          <cell r="AO129">
            <v>4.3699999999998909</v>
          </cell>
          <cell r="AP129">
            <v>6.1823999999999997E-2</v>
          </cell>
        </row>
        <row r="130">
          <cell r="AO130">
            <v>4.4299999999998363</v>
          </cell>
          <cell r="AP130">
            <v>6.9600999999999996E-2</v>
          </cell>
        </row>
        <row r="131">
          <cell r="AO131">
            <v>4.5</v>
          </cell>
          <cell r="AP131">
            <v>7.2624999999999995E-2</v>
          </cell>
        </row>
        <row r="132">
          <cell r="AO132">
            <v>4.569999999999709</v>
          </cell>
          <cell r="AP132">
            <v>7.4592000000000006E-2</v>
          </cell>
        </row>
        <row r="133">
          <cell r="AO133">
            <v>4.6500000000000909</v>
          </cell>
          <cell r="AP133">
            <v>6.9544999999999996E-2</v>
          </cell>
        </row>
        <row r="134">
          <cell r="AO134">
            <v>4.7199999999997999</v>
          </cell>
          <cell r="AP134">
            <v>7.5333999999999998E-2</v>
          </cell>
        </row>
        <row r="135">
          <cell r="AO135">
            <v>4.7899999999999636</v>
          </cell>
          <cell r="AP135">
            <v>8.1347000000000003E-2</v>
          </cell>
        </row>
        <row r="136">
          <cell r="AO136">
            <v>4.8800000000001091</v>
          </cell>
          <cell r="AP136">
            <v>7.4402999999999997E-2</v>
          </cell>
        </row>
      </sheetData>
      <sheetData sheetId="10">
        <row r="36">
          <cell r="AJ36">
            <v>0</v>
          </cell>
          <cell r="AK36">
            <v>3.6463000000000002E-2</v>
          </cell>
          <cell r="AU36">
            <v>0</v>
          </cell>
          <cell r="AV36">
            <v>3.3061E-2</v>
          </cell>
        </row>
        <row r="37">
          <cell r="AJ37">
            <v>3.999999999996362E-2</v>
          </cell>
          <cell r="AK37">
            <v>3.8450999999999999E-2</v>
          </cell>
          <cell r="AU37">
            <v>2.9999999999745341E-2</v>
          </cell>
          <cell r="AV37">
            <v>3.3243000000000002E-2</v>
          </cell>
        </row>
        <row r="38">
          <cell r="AJ38">
            <v>7.999999999992724E-2</v>
          </cell>
          <cell r="AK38">
            <v>4.8846000000000001E-2</v>
          </cell>
          <cell r="AU38">
            <v>5.999999999994543E-2</v>
          </cell>
          <cell r="AV38">
            <v>3.8794000000000002E-2</v>
          </cell>
        </row>
        <row r="39">
          <cell r="AJ39">
            <v>0.11999999999989086</v>
          </cell>
          <cell r="AK39">
            <v>4.7088999999999999E-2</v>
          </cell>
          <cell r="AU39">
            <v>9.9999999999909051E-2</v>
          </cell>
          <cell r="AV39">
            <v>3.6007999999999998E-2</v>
          </cell>
        </row>
        <row r="40">
          <cell r="AJ40">
            <v>0.17000000000007276</v>
          </cell>
          <cell r="AK40">
            <v>4.7018999999999998E-2</v>
          </cell>
          <cell r="AU40">
            <v>0.13999999999987267</v>
          </cell>
          <cell r="AV40">
            <v>4.0711999999999998E-2</v>
          </cell>
        </row>
        <row r="41">
          <cell r="AJ41">
            <v>0.22000000000025466</v>
          </cell>
          <cell r="AK41">
            <v>5.1589999999999997E-2</v>
          </cell>
          <cell r="AU41">
            <v>0.17999999999983629</v>
          </cell>
          <cell r="AV41">
            <v>3.5784000000000003E-2</v>
          </cell>
        </row>
        <row r="42">
          <cell r="AJ42">
            <v>0.26999999999998181</v>
          </cell>
          <cell r="AK42">
            <v>4.8370000000000003E-2</v>
          </cell>
          <cell r="AU42">
            <v>0.21000000000003638</v>
          </cell>
          <cell r="AV42">
            <v>3.9466000000000001E-2</v>
          </cell>
        </row>
        <row r="43">
          <cell r="AJ43">
            <v>0.32000000000016371</v>
          </cell>
          <cell r="AK43">
            <v>5.1078999999999999E-2</v>
          </cell>
          <cell r="AU43">
            <v>0.25</v>
          </cell>
          <cell r="AV43">
            <v>3.7968000000000002E-2</v>
          </cell>
        </row>
        <row r="44">
          <cell r="AJ44">
            <v>0.36999999999989086</v>
          </cell>
          <cell r="AK44">
            <v>5.3143999999999997E-2</v>
          </cell>
          <cell r="AU44">
            <v>0.28999999999996362</v>
          </cell>
          <cell r="AV44">
            <v>3.7268000000000003E-2</v>
          </cell>
        </row>
        <row r="45">
          <cell r="AJ45">
            <v>0.42000000000007276</v>
          </cell>
          <cell r="AK45">
            <v>4.7816999999999998E-2</v>
          </cell>
          <cell r="AU45">
            <v>0.32999999999992724</v>
          </cell>
          <cell r="AV45">
            <v>3.4355999999999998E-2</v>
          </cell>
        </row>
        <row r="46">
          <cell r="AJ46">
            <v>0.47000000000025466</v>
          </cell>
          <cell r="AK46">
            <v>5.5167000000000001E-2</v>
          </cell>
          <cell r="AU46">
            <v>0.35999999999967258</v>
          </cell>
          <cell r="AV46">
            <v>3.7666999999999999E-2</v>
          </cell>
        </row>
        <row r="47">
          <cell r="AJ47">
            <v>0.53000000000020009</v>
          </cell>
          <cell r="AK47">
            <v>5.4348E-2</v>
          </cell>
          <cell r="AU47">
            <v>0.40000000000009095</v>
          </cell>
          <cell r="AV47">
            <v>3.6393000000000002E-2</v>
          </cell>
        </row>
        <row r="48">
          <cell r="AJ48">
            <v>0.57999999999992724</v>
          </cell>
          <cell r="AK48">
            <v>4.7355000000000001E-2</v>
          </cell>
          <cell r="AU48">
            <v>0.44000000000005457</v>
          </cell>
          <cell r="AV48">
            <v>3.4811000000000002E-2</v>
          </cell>
        </row>
        <row r="49">
          <cell r="AJ49">
            <v>0.63000000000010914</v>
          </cell>
          <cell r="AK49">
            <v>5.7203999999999998E-2</v>
          </cell>
          <cell r="AU49">
            <v>0.46999999999979991</v>
          </cell>
          <cell r="AV49">
            <v>3.6148E-2</v>
          </cell>
        </row>
        <row r="50">
          <cell r="AJ50">
            <v>0.67999999999983629</v>
          </cell>
          <cell r="AK50">
            <v>5.4439000000000001E-2</v>
          </cell>
          <cell r="AU50">
            <v>0.50999999999976353</v>
          </cell>
          <cell r="AV50">
            <v>3.4460999999999999E-2</v>
          </cell>
        </row>
        <row r="51">
          <cell r="AJ51">
            <v>0.74000000000023647</v>
          </cell>
          <cell r="AK51">
            <v>5.9450999999999997E-2</v>
          </cell>
          <cell r="AU51">
            <v>0.53999999999996362</v>
          </cell>
          <cell r="AV51">
            <v>3.5749000000000003E-2</v>
          </cell>
        </row>
        <row r="52">
          <cell r="AJ52">
            <v>0.8000000000001819</v>
          </cell>
          <cell r="AK52">
            <v>5.6042000000000002E-2</v>
          </cell>
          <cell r="AU52">
            <v>0.57999999999992724</v>
          </cell>
          <cell r="AV52">
            <v>3.4502999999999999E-2</v>
          </cell>
        </row>
        <row r="53">
          <cell r="AJ53">
            <v>0.84999999999990905</v>
          </cell>
          <cell r="AK53">
            <v>4.9595E-2</v>
          </cell>
          <cell r="AU53">
            <v>0.60999999999967258</v>
          </cell>
          <cell r="AV53">
            <v>3.3487999999999997E-2</v>
          </cell>
        </row>
        <row r="54">
          <cell r="AJ54">
            <v>0.90000000000009095</v>
          </cell>
          <cell r="AK54">
            <v>5.9562999999999998E-2</v>
          </cell>
          <cell r="AU54">
            <v>0.65000000000009095</v>
          </cell>
          <cell r="AV54">
            <v>3.5651000000000002E-2</v>
          </cell>
        </row>
        <row r="55">
          <cell r="AJ55">
            <v>0.96000000000003638</v>
          </cell>
          <cell r="AK55">
            <v>5.7175999999999998E-2</v>
          </cell>
          <cell r="AU55">
            <v>0.67999999999983629</v>
          </cell>
          <cell r="AV55">
            <v>3.5469000000000001E-2</v>
          </cell>
        </row>
        <row r="56">
          <cell r="AJ56">
            <v>1.0199999999999818</v>
          </cell>
          <cell r="AK56">
            <v>6.4133999999999997E-2</v>
          </cell>
          <cell r="AU56">
            <v>0.71999999999979991</v>
          </cell>
          <cell r="AV56">
            <v>3.2920999999999999E-2</v>
          </cell>
        </row>
        <row r="57">
          <cell r="AJ57">
            <v>1.0900000000001455</v>
          </cell>
          <cell r="AK57">
            <v>6.1102999999999998E-2</v>
          </cell>
          <cell r="AU57">
            <v>0.75</v>
          </cell>
          <cell r="AV57">
            <v>3.4299999999999997E-2</v>
          </cell>
        </row>
        <row r="58">
          <cell r="AJ58">
            <v>1.1500000000000909</v>
          </cell>
          <cell r="AK58">
            <v>5.3830000000000003E-2</v>
          </cell>
          <cell r="AU58">
            <v>0.77999999999974534</v>
          </cell>
          <cell r="AV58">
            <v>3.5895999999999997E-2</v>
          </cell>
        </row>
        <row r="59">
          <cell r="AJ59">
            <v>1.1999999999998181</v>
          </cell>
          <cell r="AK59">
            <v>7.0223999999999995E-2</v>
          </cell>
          <cell r="AU59">
            <v>0.81999999999970896</v>
          </cell>
          <cell r="AV59">
            <v>3.4153000000000003E-2</v>
          </cell>
        </row>
        <row r="60">
          <cell r="AJ60">
            <v>1.2699999999999818</v>
          </cell>
          <cell r="AK60">
            <v>6.6850000000000007E-2</v>
          </cell>
          <cell r="AU60">
            <v>0.84999999999990905</v>
          </cell>
          <cell r="AV60">
            <v>3.2815999999999998E-2</v>
          </cell>
        </row>
        <row r="61">
          <cell r="AJ61">
            <v>1.3400000000001455</v>
          </cell>
          <cell r="AK61">
            <v>6.6192000000000001E-2</v>
          </cell>
          <cell r="AU61">
            <v>0.88999999999987267</v>
          </cell>
          <cell r="AV61">
            <v>3.4594E-2</v>
          </cell>
        </row>
        <row r="62">
          <cell r="AJ62">
            <v>1.4000000000000909</v>
          </cell>
          <cell r="AK62">
            <v>7.3583999999999997E-2</v>
          </cell>
          <cell r="AU62">
            <v>0.92000000000007276</v>
          </cell>
          <cell r="AV62">
            <v>3.5146999999999998E-2</v>
          </cell>
        </row>
        <row r="63">
          <cell r="AJ63">
            <v>1.4800000000000182</v>
          </cell>
          <cell r="AK63">
            <v>7.1582000000000007E-2</v>
          </cell>
          <cell r="AU63">
            <v>0.96000000000003638</v>
          </cell>
          <cell r="AV63">
            <v>3.3494999999999997E-2</v>
          </cell>
        </row>
        <row r="64">
          <cell r="AJ64">
            <v>1.5500000000001819</v>
          </cell>
          <cell r="AK64">
            <v>7.1981000000000003E-2</v>
          </cell>
          <cell r="AU64">
            <v>0.98999999999978172</v>
          </cell>
          <cell r="AV64">
            <v>3.2368000000000001E-2</v>
          </cell>
        </row>
        <row r="65">
          <cell r="AJ65">
            <v>1.6199999999998909</v>
          </cell>
          <cell r="AK65">
            <v>7.5816999999999996E-2</v>
          </cell>
          <cell r="AU65">
            <v>1.0199999999999818</v>
          </cell>
          <cell r="AV65">
            <v>3.4285999999999997E-2</v>
          </cell>
        </row>
        <row r="66">
          <cell r="AJ66">
            <v>1.6999999999998181</v>
          </cell>
          <cell r="AK66">
            <v>6.9482000000000002E-2</v>
          </cell>
          <cell r="AU66">
            <v>1.0599999999999454</v>
          </cell>
          <cell r="AV66">
            <v>3.5518000000000001E-2</v>
          </cell>
        </row>
        <row r="67">
          <cell r="AJ67">
            <v>1.7699999999999818</v>
          </cell>
          <cell r="AK67">
            <v>7.8147999999999995E-2</v>
          </cell>
          <cell r="AU67">
            <v>1.0899999999996908</v>
          </cell>
          <cell r="AV67">
            <v>3.3859E-2</v>
          </cell>
        </row>
        <row r="68">
          <cell r="AJ68">
            <v>1.8400000000001455</v>
          </cell>
          <cell r="AK68">
            <v>7.4116000000000001E-2</v>
          </cell>
          <cell r="AU68">
            <v>1.1299999999996544</v>
          </cell>
          <cell r="AV68">
            <v>3.3571999999999998E-2</v>
          </cell>
        </row>
        <row r="69">
          <cell r="AJ69">
            <v>1.9200000000000728</v>
          </cell>
          <cell r="AK69">
            <v>6.4638000000000001E-2</v>
          </cell>
          <cell r="AU69">
            <v>1.1599999999998545</v>
          </cell>
          <cell r="AV69">
            <v>3.2389000000000001E-2</v>
          </cell>
        </row>
        <row r="70">
          <cell r="AJ70">
            <v>1.9800000000000182</v>
          </cell>
          <cell r="AK70">
            <v>7.9142000000000004E-2</v>
          </cell>
          <cell r="AU70">
            <v>1.1900000000000546</v>
          </cell>
          <cell r="AV70">
            <v>3.4209000000000003E-2</v>
          </cell>
        </row>
        <row r="71">
          <cell r="AJ71">
            <v>2.0599999999999454</v>
          </cell>
          <cell r="AK71">
            <v>7.1561E-2</v>
          </cell>
          <cell r="AU71">
            <v>1.2300000000000182</v>
          </cell>
          <cell r="AV71">
            <v>3.4615E-2</v>
          </cell>
        </row>
        <row r="72">
          <cell r="AJ72">
            <v>2.1300000000001091</v>
          </cell>
          <cell r="AK72">
            <v>6.7213999999999996E-2</v>
          </cell>
          <cell r="AU72">
            <v>1.2599999999997635</v>
          </cell>
          <cell r="AV72">
            <v>3.4958000000000003E-2</v>
          </cell>
        </row>
        <row r="73">
          <cell r="AJ73">
            <v>2.1999999999998181</v>
          </cell>
          <cell r="AK73">
            <v>7.5656000000000001E-2</v>
          </cell>
          <cell r="AU73">
            <v>1.2999999999997272</v>
          </cell>
          <cell r="AV73">
            <v>3.4811000000000002E-2</v>
          </cell>
        </row>
        <row r="74">
          <cell r="AJ74">
            <v>2.2800000000002001</v>
          </cell>
          <cell r="AK74">
            <v>6.9412000000000001E-2</v>
          </cell>
          <cell r="AU74">
            <v>1.3299999999999272</v>
          </cell>
          <cell r="AV74">
            <v>3.3487999999999997E-2</v>
          </cell>
        </row>
        <row r="75">
          <cell r="AJ75">
            <v>2.3499999999999091</v>
          </cell>
          <cell r="AK75">
            <v>8.0940999999999999E-2</v>
          </cell>
          <cell r="AU75">
            <v>1.3599999999996726</v>
          </cell>
          <cell r="AV75">
            <v>3.3355000000000003E-2</v>
          </cell>
        </row>
        <row r="76">
          <cell r="AJ76">
            <v>2.4299999999998363</v>
          </cell>
          <cell r="AK76">
            <v>7.3233999999999994E-2</v>
          </cell>
          <cell r="AU76">
            <v>1.4000000000000909</v>
          </cell>
          <cell r="AV76">
            <v>3.4558999999999999E-2</v>
          </cell>
        </row>
        <row r="77">
          <cell r="AJ77">
            <v>2.5</v>
          </cell>
          <cell r="AK77">
            <v>6.8138000000000004E-2</v>
          </cell>
          <cell r="AU77">
            <v>1.4299999999998363</v>
          </cell>
          <cell r="AV77">
            <v>3.6246E-2</v>
          </cell>
        </row>
        <row r="78">
          <cell r="AJ78">
            <v>2.5700000000001637</v>
          </cell>
          <cell r="AK78">
            <v>8.1767000000000006E-2</v>
          </cell>
          <cell r="AU78">
            <v>1.4699999999997999</v>
          </cell>
          <cell r="AV78">
            <v>3.5567000000000001E-2</v>
          </cell>
        </row>
        <row r="79">
          <cell r="AJ79">
            <v>2.6500000000000909</v>
          </cell>
          <cell r="AK79">
            <v>7.2758000000000003E-2</v>
          </cell>
          <cell r="AU79">
            <v>1.5</v>
          </cell>
          <cell r="AV79">
            <v>3.4250999999999997E-2</v>
          </cell>
        </row>
        <row r="80">
          <cell r="AJ80">
            <v>2.7200000000002547</v>
          </cell>
          <cell r="AK80">
            <v>8.5260000000000002E-2</v>
          </cell>
          <cell r="AU80">
            <v>1.5399999999999636</v>
          </cell>
          <cell r="AV80">
            <v>3.4636E-2</v>
          </cell>
        </row>
        <row r="81">
          <cell r="AJ81">
            <v>2.8099999999999454</v>
          </cell>
          <cell r="AK81">
            <v>8.1591999999999998E-2</v>
          </cell>
          <cell r="AU81">
            <v>1.569999999999709</v>
          </cell>
          <cell r="AV81">
            <v>3.3376000000000003E-2</v>
          </cell>
        </row>
        <row r="82">
          <cell r="AJ82">
            <v>2.8899999999998727</v>
          </cell>
          <cell r="AK82">
            <v>7.4416999999999997E-2</v>
          </cell>
          <cell r="AU82">
            <v>1.6099999999996726</v>
          </cell>
          <cell r="AV82">
            <v>3.4083000000000002E-2</v>
          </cell>
        </row>
        <row r="83">
          <cell r="AJ83">
            <v>2.9600000000000364</v>
          </cell>
          <cell r="AK83">
            <v>9.0985999999999997E-2</v>
          </cell>
          <cell r="AU83">
            <v>1.6399999999998727</v>
          </cell>
          <cell r="AV83">
            <v>3.5385E-2</v>
          </cell>
        </row>
        <row r="84">
          <cell r="AJ84">
            <v>3.0500000000001819</v>
          </cell>
          <cell r="AK84">
            <v>8.1361000000000003E-2</v>
          </cell>
          <cell r="AU84">
            <v>1.6799999999998363</v>
          </cell>
          <cell r="AV84">
            <v>3.6679999999999997E-2</v>
          </cell>
        </row>
        <row r="85">
          <cell r="AJ85">
            <v>3.1399999999998727</v>
          </cell>
          <cell r="AK85">
            <v>7.6244000000000006E-2</v>
          </cell>
          <cell r="AU85">
            <v>1.7100000000000364</v>
          </cell>
          <cell r="AV85">
            <v>3.5951999999999998E-2</v>
          </cell>
        </row>
        <row r="86">
          <cell r="AJ86">
            <v>3.2100000000000364</v>
          </cell>
          <cell r="AK86">
            <v>8.9844999999999994E-2</v>
          </cell>
          <cell r="AU86">
            <v>1.75</v>
          </cell>
          <cell r="AV86">
            <v>3.4076000000000002E-2</v>
          </cell>
        </row>
        <row r="87">
          <cell r="AJ87">
            <v>3.3000000000001819</v>
          </cell>
          <cell r="AK87">
            <v>7.9078999999999997E-2</v>
          </cell>
          <cell r="AU87">
            <v>1.7799999999997453</v>
          </cell>
          <cell r="AV87">
            <v>3.3999000000000001E-2</v>
          </cell>
        </row>
        <row r="88">
          <cell r="AJ88">
            <v>3.3800000000001091</v>
          </cell>
          <cell r="AK88">
            <v>6.5597000000000003E-2</v>
          </cell>
          <cell r="AU88">
            <v>1.819999999999709</v>
          </cell>
          <cell r="AV88">
            <v>3.4299999999999997E-2</v>
          </cell>
        </row>
        <row r="89">
          <cell r="AJ89">
            <v>3.4499999999998181</v>
          </cell>
          <cell r="AK89">
            <v>8.9900999999999995E-2</v>
          </cell>
          <cell r="AU89">
            <v>1.8499999999999091</v>
          </cell>
          <cell r="AV89">
            <v>3.5230999999999998E-2</v>
          </cell>
        </row>
        <row r="90">
          <cell r="AJ90">
            <v>3.5399999999999636</v>
          </cell>
          <cell r="AK90">
            <v>8.6506E-2</v>
          </cell>
          <cell r="AU90">
            <v>1.8899999999998727</v>
          </cell>
          <cell r="AV90">
            <v>3.6119999999999999E-2</v>
          </cell>
        </row>
        <row r="91">
          <cell r="AJ91">
            <v>3.6199999999998909</v>
          </cell>
          <cell r="AK91">
            <v>6.6744999999999999E-2</v>
          </cell>
          <cell r="AU91">
            <v>1.9200000000000728</v>
          </cell>
          <cell r="AV91">
            <v>3.7107000000000001E-2</v>
          </cell>
        </row>
        <row r="92">
          <cell r="AJ92">
            <v>3.6900000000000546</v>
          </cell>
          <cell r="AK92">
            <v>9.3863000000000002E-2</v>
          </cell>
          <cell r="AU92">
            <v>1.9600000000000364</v>
          </cell>
          <cell r="AV92">
            <v>3.6372000000000002E-2</v>
          </cell>
        </row>
        <row r="93">
          <cell r="AJ93">
            <v>3.7800000000002001</v>
          </cell>
          <cell r="AK93">
            <v>8.4769999999999998E-2</v>
          </cell>
          <cell r="AU93">
            <v>2</v>
          </cell>
          <cell r="AV93">
            <v>3.6477000000000002E-2</v>
          </cell>
        </row>
        <row r="94">
          <cell r="AJ94">
            <v>3.8699999999998909</v>
          </cell>
          <cell r="AK94">
            <v>6.6430000000000003E-2</v>
          </cell>
          <cell r="AU94">
            <v>2.0299999999997453</v>
          </cell>
          <cell r="AV94">
            <v>3.4118000000000002E-2</v>
          </cell>
        </row>
        <row r="95">
          <cell r="AJ95">
            <v>3.9400000000000546</v>
          </cell>
          <cell r="AK95">
            <v>9.5893000000000006E-2</v>
          </cell>
          <cell r="AU95">
            <v>2.069999999999709</v>
          </cell>
          <cell r="AV95">
            <v>3.4006000000000002E-2</v>
          </cell>
        </row>
        <row r="96">
          <cell r="AJ96">
            <v>4.0300000000002001</v>
          </cell>
          <cell r="AK96">
            <v>8.4847000000000006E-2</v>
          </cell>
          <cell r="AU96">
            <v>2.0999999999999091</v>
          </cell>
          <cell r="AV96">
            <v>3.5062999999999997E-2</v>
          </cell>
        </row>
        <row r="97">
          <cell r="AJ97">
            <v>4.1199999999998909</v>
          </cell>
          <cell r="AK97">
            <v>7.6467999999999994E-2</v>
          </cell>
          <cell r="AU97">
            <v>2.1299999999996544</v>
          </cell>
          <cell r="AV97">
            <v>3.6246E-2</v>
          </cell>
        </row>
        <row r="98">
          <cell r="AJ98">
            <v>4.1900000000000546</v>
          </cell>
          <cell r="AK98">
            <v>9.7664000000000001E-2</v>
          </cell>
          <cell r="AU98">
            <v>2.1700000000000728</v>
          </cell>
          <cell r="AV98">
            <v>3.7491999999999998E-2</v>
          </cell>
        </row>
        <row r="99">
          <cell r="AJ99">
            <v>4.2899999999999636</v>
          </cell>
          <cell r="AK99">
            <v>8.8312000000000002E-2</v>
          </cell>
          <cell r="AU99">
            <v>2.2100000000000364</v>
          </cell>
          <cell r="AV99">
            <v>3.7701999999999999E-2</v>
          </cell>
        </row>
        <row r="100">
          <cell r="AJ100">
            <v>4.3800000000001091</v>
          </cell>
          <cell r="AK100">
            <v>8.5064000000000001E-2</v>
          </cell>
          <cell r="AU100">
            <v>2.25</v>
          </cell>
          <cell r="AV100">
            <v>3.7842000000000001E-2</v>
          </cell>
        </row>
        <row r="101">
          <cell r="AJ101">
            <v>4.4600000000000364</v>
          </cell>
          <cell r="AK101">
            <v>9.6452999999999997E-2</v>
          </cell>
          <cell r="AU101">
            <v>2.2799999999997453</v>
          </cell>
          <cell r="AV101">
            <v>3.6526000000000003E-2</v>
          </cell>
        </row>
        <row r="102">
          <cell r="AJ102">
            <v>4.5599999999999454</v>
          </cell>
          <cell r="AK102">
            <v>9.2960000000000001E-2</v>
          </cell>
          <cell r="AU102">
            <v>2.319999999999709</v>
          </cell>
          <cell r="AV102">
            <v>3.4825000000000002E-2</v>
          </cell>
        </row>
        <row r="103">
          <cell r="AJ103">
            <v>4.6500000000000909</v>
          </cell>
          <cell r="AK103">
            <v>6.9670999999999997E-2</v>
          </cell>
          <cell r="AU103">
            <v>2.3599999999996726</v>
          </cell>
          <cell r="AV103">
            <v>3.5455E-2</v>
          </cell>
        </row>
        <row r="104">
          <cell r="AJ104">
            <v>4.7200000000002547</v>
          </cell>
          <cell r="AK104">
            <v>0.103313</v>
          </cell>
          <cell r="AU104">
            <v>2.3899999999998727</v>
          </cell>
          <cell r="AV104">
            <v>3.5083999999999997E-2</v>
          </cell>
        </row>
        <row r="105">
          <cell r="AJ105">
            <v>4.8299999999999272</v>
          </cell>
          <cell r="AK105">
            <v>9.2231999999999995E-2</v>
          </cell>
          <cell r="AU105">
            <v>2.4299999999998363</v>
          </cell>
          <cell r="AV105">
            <v>3.7603999999999999E-2</v>
          </cell>
        </row>
        <row r="106">
          <cell r="AU106">
            <v>2.4600000000000364</v>
          </cell>
          <cell r="AV106">
            <v>4.0018999999999999E-2</v>
          </cell>
        </row>
        <row r="107">
          <cell r="AU107">
            <v>2.5</v>
          </cell>
          <cell r="AV107">
            <v>3.8773000000000002E-2</v>
          </cell>
        </row>
        <row r="108">
          <cell r="AU108">
            <v>2.5399999999999636</v>
          </cell>
          <cell r="AV108">
            <v>3.7926000000000001E-2</v>
          </cell>
        </row>
        <row r="109">
          <cell r="AU109">
            <v>2.5799999999999272</v>
          </cell>
          <cell r="AV109">
            <v>3.7128000000000001E-2</v>
          </cell>
        </row>
        <row r="110">
          <cell r="AU110">
            <v>2.6199999999998909</v>
          </cell>
          <cell r="AV110">
            <v>3.5888999999999997E-2</v>
          </cell>
        </row>
        <row r="111">
          <cell r="AU111">
            <v>2.6500000000000909</v>
          </cell>
          <cell r="AV111">
            <v>3.4481999999999999E-2</v>
          </cell>
        </row>
        <row r="112">
          <cell r="AU112">
            <v>2.6900000000000546</v>
          </cell>
          <cell r="AV112">
            <v>3.7058000000000001E-2</v>
          </cell>
        </row>
        <row r="113">
          <cell r="AU113">
            <v>2.7199999999997999</v>
          </cell>
          <cell r="AV113">
            <v>3.9305E-2</v>
          </cell>
        </row>
        <row r="114">
          <cell r="AU114">
            <v>2.7599999999997635</v>
          </cell>
          <cell r="AV114">
            <v>3.9662000000000003E-2</v>
          </cell>
        </row>
        <row r="115">
          <cell r="AU115">
            <v>2.7999999999997272</v>
          </cell>
          <cell r="AV115">
            <v>3.9115999999999998E-2</v>
          </cell>
        </row>
        <row r="116">
          <cell r="AU116">
            <v>2.8399999999996908</v>
          </cell>
          <cell r="AV116">
            <v>3.7079000000000001E-2</v>
          </cell>
        </row>
        <row r="117">
          <cell r="AU117">
            <v>2.8799999999996544</v>
          </cell>
          <cell r="AV117">
            <v>3.8240999999999997E-2</v>
          </cell>
        </row>
        <row r="118">
          <cell r="AU118">
            <v>2.9200000000000728</v>
          </cell>
          <cell r="AV118">
            <v>3.4699000000000001E-2</v>
          </cell>
        </row>
        <row r="119">
          <cell r="AU119">
            <v>2.9499999999998181</v>
          </cell>
          <cell r="AV119">
            <v>3.6589000000000003E-2</v>
          </cell>
        </row>
        <row r="120">
          <cell r="AU120">
            <v>2.9899999999997817</v>
          </cell>
          <cell r="AV120">
            <v>3.8954999999999997E-2</v>
          </cell>
        </row>
        <row r="121">
          <cell r="AU121">
            <v>3.0299999999997453</v>
          </cell>
          <cell r="AV121">
            <v>3.9073999999999998E-2</v>
          </cell>
        </row>
        <row r="122">
          <cell r="AU122">
            <v>3.069999999999709</v>
          </cell>
          <cell r="AV122">
            <v>4.1034000000000001E-2</v>
          </cell>
        </row>
        <row r="123">
          <cell r="AU123">
            <v>3.1099999999996726</v>
          </cell>
          <cell r="AV123">
            <v>3.8640000000000001E-2</v>
          </cell>
        </row>
        <row r="124">
          <cell r="AU124">
            <v>3.1500000000000909</v>
          </cell>
          <cell r="AV124">
            <v>3.9031999999999997E-2</v>
          </cell>
        </row>
        <row r="125">
          <cell r="AU125">
            <v>3.1900000000000546</v>
          </cell>
          <cell r="AV125">
            <v>3.7744E-2</v>
          </cell>
        </row>
        <row r="126">
          <cell r="AU126">
            <v>3.2199999999997999</v>
          </cell>
          <cell r="AV126">
            <v>3.6770999999999998E-2</v>
          </cell>
        </row>
        <row r="127">
          <cell r="AU127">
            <v>3.2599999999997635</v>
          </cell>
          <cell r="AV127">
            <v>3.8261999999999997E-2</v>
          </cell>
        </row>
        <row r="128">
          <cell r="AU128">
            <v>3.2999999999997272</v>
          </cell>
          <cell r="AV128">
            <v>4.0257000000000001E-2</v>
          </cell>
        </row>
        <row r="129">
          <cell r="AU129">
            <v>3.3399999999996908</v>
          </cell>
          <cell r="AV129">
            <v>4.0117E-2</v>
          </cell>
        </row>
        <row r="130">
          <cell r="AU130">
            <v>3.3799999999996544</v>
          </cell>
          <cell r="AV130">
            <v>3.9571000000000002E-2</v>
          </cell>
        </row>
        <row r="131">
          <cell r="AU131">
            <v>3.4200000000000728</v>
          </cell>
          <cell r="AV131">
            <v>4.018E-2</v>
          </cell>
        </row>
        <row r="132">
          <cell r="AU132">
            <v>3.4600000000000364</v>
          </cell>
          <cell r="AV132">
            <v>3.6658999999999997E-2</v>
          </cell>
        </row>
        <row r="133">
          <cell r="AU133">
            <v>3.5</v>
          </cell>
          <cell r="AV133">
            <v>3.7772E-2</v>
          </cell>
        </row>
        <row r="134">
          <cell r="AU134">
            <v>3.5299999999997453</v>
          </cell>
          <cell r="AV134">
            <v>3.9822999999999997E-2</v>
          </cell>
        </row>
        <row r="135">
          <cell r="AU135">
            <v>3.569999999999709</v>
          </cell>
          <cell r="AV135">
            <v>4.0992000000000001E-2</v>
          </cell>
        </row>
        <row r="136">
          <cell r="AU136">
            <v>3.6099999999996726</v>
          </cell>
          <cell r="AV136">
            <v>4.0446000000000003E-2</v>
          </cell>
        </row>
        <row r="137">
          <cell r="AU137">
            <v>3.6500000000000909</v>
          </cell>
          <cell r="AV137">
            <v>4.0467000000000003E-2</v>
          </cell>
        </row>
        <row r="138">
          <cell r="AU138">
            <v>3.6999999999998181</v>
          </cell>
          <cell r="AV138">
            <v>3.9150999999999998E-2</v>
          </cell>
        </row>
        <row r="139">
          <cell r="AU139">
            <v>3.7300000000000182</v>
          </cell>
          <cell r="AV139">
            <v>3.7603999999999999E-2</v>
          </cell>
        </row>
        <row r="140">
          <cell r="AU140">
            <v>3.7699999999999818</v>
          </cell>
          <cell r="AV140">
            <v>3.8507E-2</v>
          </cell>
        </row>
        <row r="141">
          <cell r="AU141">
            <v>3.8099999999999454</v>
          </cell>
          <cell r="AV141">
            <v>4.2188999999999997E-2</v>
          </cell>
        </row>
        <row r="142">
          <cell r="AU142">
            <v>3.8499999999999091</v>
          </cell>
          <cell r="AV142">
            <v>4.2237999999999998E-2</v>
          </cell>
        </row>
        <row r="143">
          <cell r="AU143">
            <v>3.9000000000000909</v>
          </cell>
          <cell r="AV143">
            <v>4.0292000000000001E-2</v>
          </cell>
        </row>
        <row r="144">
          <cell r="AU144">
            <v>3.9400000000000546</v>
          </cell>
          <cell r="AV144">
            <v>4.0599999999999997E-2</v>
          </cell>
        </row>
        <row r="145">
          <cell r="AU145">
            <v>3.9800000000000182</v>
          </cell>
          <cell r="AV145">
            <v>3.8191999999999997E-2</v>
          </cell>
        </row>
        <row r="146">
          <cell r="AU146">
            <v>4.0099999999997635</v>
          </cell>
          <cell r="AV146">
            <v>3.9115999999999998E-2</v>
          </cell>
        </row>
        <row r="147">
          <cell r="AU147">
            <v>4.0499999999997272</v>
          </cell>
          <cell r="AV147">
            <v>4.0844999999999999E-2</v>
          </cell>
        </row>
        <row r="148">
          <cell r="AU148">
            <v>4.0899999999996908</v>
          </cell>
          <cell r="AV148">
            <v>4.2812000000000003E-2</v>
          </cell>
        </row>
        <row r="149">
          <cell r="AU149">
            <v>4.1399999999998727</v>
          </cell>
          <cell r="AV149">
            <v>4.2237999999999998E-2</v>
          </cell>
        </row>
        <row r="150">
          <cell r="AU150">
            <v>4.1799999999998363</v>
          </cell>
          <cell r="AV150">
            <v>3.9920999999999998E-2</v>
          </cell>
        </row>
        <row r="151">
          <cell r="AU151">
            <v>4.2199999999997999</v>
          </cell>
          <cell r="AV151">
            <v>3.9808999999999997E-2</v>
          </cell>
        </row>
        <row r="152">
          <cell r="AU152">
            <v>4.2599999999997635</v>
          </cell>
          <cell r="AV152">
            <v>3.8415999999999999E-2</v>
          </cell>
        </row>
        <row r="153">
          <cell r="AU153">
            <v>4.2999999999997272</v>
          </cell>
          <cell r="AV153">
            <v>4.2335999999999999E-2</v>
          </cell>
        </row>
        <row r="154">
          <cell r="AU154">
            <v>4.3399999999996908</v>
          </cell>
          <cell r="AV154">
            <v>4.3196999999999999E-2</v>
          </cell>
        </row>
        <row r="155">
          <cell r="AU155">
            <v>4.3799999999996544</v>
          </cell>
          <cell r="AV155">
            <v>4.2377999999999999E-2</v>
          </cell>
        </row>
        <row r="156">
          <cell r="AU156">
            <v>4.4299999999998363</v>
          </cell>
          <cell r="AV156">
            <v>4.1174000000000002E-2</v>
          </cell>
        </row>
        <row r="157">
          <cell r="AU157">
            <v>4.4699999999997999</v>
          </cell>
          <cell r="AV157">
            <v>3.9697000000000003E-2</v>
          </cell>
        </row>
        <row r="158">
          <cell r="AU158">
            <v>4.5099999999997635</v>
          </cell>
          <cell r="AV158">
            <v>4.0543999999999997E-2</v>
          </cell>
        </row>
        <row r="159">
          <cell r="AU159">
            <v>4.5499999999997272</v>
          </cell>
          <cell r="AV159">
            <v>4.1027000000000001E-2</v>
          </cell>
        </row>
        <row r="160">
          <cell r="AU160">
            <v>4.5899999999996908</v>
          </cell>
          <cell r="AV160">
            <v>4.3526000000000002E-2</v>
          </cell>
        </row>
        <row r="161">
          <cell r="AU161">
            <v>4.6299999999996544</v>
          </cell>
          <cell r="AV161">
            <v>4.4170000000000001E-2</v>
          </cell>
        </row>
        <row r="162">
          <cell r="AU162">
            <v>4.6799999999998363</v>
          </cell>
          <cell r="AV162">
            <v>3.9787999999999997E-2</v>
          </cell>
        </row>
        <row r="163">
          <cell r="AU163">
            <v>4.7199999999997999</v>
          </cell>
          <cell r="AV163">
            <v>3.9361E-2</v>
          </cell>
        </row>
        <row r="164">
          <cell r="AU164">
            <v>4.75</v>
          </cell>
          <cell r="AV164">
            <v>4.1076000000000001E-2</v>
          </cell>
        </row>
        <row r="165">
          <cell r="AU165">
            <v>4.7999999999997272</v>
          </cell>
          <cell r="AV165">
            <v>4.2167999999999997E-2</v>
          </cell>
        </row>
        <row r="166">
          <cell r="AU166">
            <v>4.8399999999996908</v>
          </cell>
          <cell r="AV166">
            <v>4.3945999999999999E-2</v>
          </cell>
        </row>
        <row r="167">
          <cell r="AU167">
            <v>4.8799999999996544</v>
          </cell>
          <cell r="AV167">
            <v>4.2286999999999998E-2</v>
          </cell>
        </row>
        <row r="168">
          <cell r="AU168">
            <v>4.9200000000000728</v>
          </cell>
          <cell r="AV168">
            <v>4.0648999999999998E-2</v>
          </cell>
        </row>
      </sheetData>
      <sheetData sheetId="11">
        <row r="34">
          <cell r="AJ34">
            <v>0</v>
          </cell>
          <cell r="AK34">
            <v>4.3309E-2</v>
          </cell>
          <cell r="AU34">
            <v>0</v>
          </cell>
          <cell r="AV34">
            <v>3.5595000000000002E-2</v>
          </cell>
        </row>
        <row r="35">
          <cell r="AJ35">
            <v>4.0000000000418368E-2</v>
          </cell>
          <cell r="AK35">
            <v>5.2864000000000001E-2</v>
          </cell>
          <cell r="AU35">
            <v>3.0000000000654836E-2</v>
          </cell>
          <cell r="AV35">
            <v>3.6421000000000002E-2</v>
          </cell>
        </row>
        <row r="36">
          <cell r="AJ36">
            <v>0.1000000000003638</v>
          </cell>
          <cell r="AK36">
            <v>5.2269000000000003E-2</v>
          </cell>
          <cell r="AU36">
            <v>7.0000000000618456E-2</v>
          </cell>
          <cell r="AV36">
            <v>4.6487000000000001E-2</v>
          </cell>
        </row>
        <row r="37">
          <cell r="AJ37">
            <v>0.15000000000009095</v>
          </cell>
          <cell r="AK37">
            <v>6.3923999999999995E-2</v>
          </cell>
          <cell r="AU37">
            <v>0.12000000000080036</v>
          </cell>
          <cell r="AV37">
            <v>4.0067999999999999E-2</v>
          </cell>
        </row>
        <row r="38">
          <cell r="AJ38">
            <v>0.21000000000003638</v>
          </cell>
          <cell r="AK38">
            <v>6.0144000000000003E-2</v>
          </cell>
          <cell r="AU38">
            <v>0.16000000000076398</v>
          </cell>
          <cell r="AV38">
            <v>4.8558999999999998E-2</v>
          </cell>
        </row>
        <row r="39">
          <cell r="AJ39">
            <v>0.26999999999998181</v>
          </cell>
          <cell r="AK39">
            <v>6.1221999999999999E-2</v>
          </cell>
          <cell r="AU39">
            <v>0.2000000000007276</v>
          </cell>
          <cell r="AV39">
            <v>4.2602000000000001E-2</v>
          </cell>
        </row>
        <row r="40">
          <cell r="AJ40">
            <v>0.33000000000038199</v>
          </cell>
          <cell r="AK40">
            <v>6.1872999999999997E-2</v>
          </cell>
          <cell r="AU40">
            <v>0.25</v>
          </cell>
          <cell r="AV40">
            <v>4.9049000000000002E-2</v>
          </cell>
        </row>
        <row r="41">
          <cell r="AJ41">
            <v>0.40000000000009095</v>
          </cell>
          <cell r="AK41">
            <v>6.1691000000000003E-2</v>
          </cell>
          <cell r="AU41">
            <v>0.3000000000001819</v>
          </cell>
          <cell r="AV41">
            <v>4.4317000000000002E-2</v>
          </cell>
        </row>
        <row r="42">
          <cell r="AJ42">
            <v>0.46000000000003638</v>
          </cell>
          <cell r="AK42">
            <v>6.8935999999999997E-2</v>
          </cell>
          <cell r="AU42">
            <v>0.34000000000014552</v>
          </cell>
          <cell r="AV42">
            <v>5.0266999999999999E-2</v>
          </cell>
        </row>
        <row r="43">
          <cell r="AJ43">
            <v>0.53000000000020009</v>
          </cell>
          <cell r="AK43">
            <v>7.3779999999999998E-2</v>
          </cell>
          <cell r="AU43">
            <v>0.39000000000032742</v>
          </cell>
          <cell r="AV43">
            <v>4.4996000000000001E-2</v>
          </cell>
        </row>
        <row r="44">
          <cell r="AJ44">
            <v>0.6000000000003638</v>
          </cell>
          <cell r="AK44">
            <v>7.8547000000000006E-2</v>
          </cell>
          <cell r="AU44">
            <v>0.44000000000050932</v>
          </cell>
          <cell r="AV44">
            <v>5.0868999999999998E-2</v>
          </cell>
        </row>
        <row r="45">
          <cell r="AJ45">
            <v>0.68000000000029104</v>
          </cell>
          <cell r="AK45">
            <v>7.5656000000000001E-2</v>
          </cell>
          <cell r="AU45">
            <v>0.49000000000069122</v>
          </cell>
          <cell r="AV45">
            <v>4.4380000000000003E-2</v>
          </cell>
        </row>
        <row r="46">
          <cell r="AJ46">
            <v>0.75</v>
          </cell>
          <cell r="AK46">
            <v>7.0511000000000004E-2</v>
          </cell>
          <cell r="AU46">
            <v>0.53000000000065484</v>
          </cell>
          <cell r="AV46">
            <v>5.1855999999999999E-2</v>
          </cell>
        </row>
        <row r="47">
          <cell r="AJ47">
            <v>0.82000000000016371</v>
          </cell>
          <cell r="AK47">
            <v>8.3552000000000001E-2</v>
          </cell>
          <cell r="AU47">
            <v>0.58000000000083674</v>
          </cell>
          <cell r="AV47">
            <v>4.4750999999999999E-2</v>
          </cell>
        </row>
        <row r="48">
          <cell r="AJ48">
            <v>0.91000000000030923</v>
          </cell>
          <cell r="AK48">
            <v>8.1934999999999994E-2</v>
          </cell>
          <cell r="AU48">
            <v>0.63000000000010914</v>
          </cell>
          <cell r="AV48">
            <v>5.1338000000000002E-2</v>
          </cell>
        </row>
        <row r="49">
          <cell r="AJ49">
            <v>0.99000000000023647</v>
          </cell>
          <cell r="AK49">
            <v>7.5025999999999995E-2</v>
          </cell>
          <cell r="AU49">
            <v>0.68000000000029104</v>
          </cell>
          <cell r="AV49">
            <v>5.1387000000000002E-2</v>
          </cell>
        </row>
        <row r="50">
          <cell r="AJ50">
            <v>1.0700000000001637</v>
          </cell>
          <cell r="AK50">
            <v>6.8879999999999997E-2</v>
          </cell>
          <cell r="AU50">
            <v>0.73000000000047294</v>
          </cell>
          <cell r="AV50">
            <v>4.8586999999999998E-2</v>
          </cell>
        </row>
        <row r="51">
          <cell r="AJ51">
            <v>1.1300000000001091</v>
          </cell>
          <cell r="AK51">
            <v>8.9621000000000006E-2</v>
          </cell>
          <cell r="AU51">
            <v>0.78000000000065484</v>
          </cell>
          <cell r="AV51">
            <v>5.2262000000000003E-2</v>
          </cell>
        </row>
        <row r="52">
          <cell r="AJ52">
            <v>1.2200000000002547</v>
          </cell>
          <cell r="AK52">
            <v>8.8039000000000006E-2</v>
          </cell>
          <cell r="AU52">
            <v>0.83000000000083674</v>
          </cell>
          <cell r="AV52">
            <v>4.5199000000000003E-2</v>
          </cell>
        </row>
        <row r="53">
          <cell r="AJ53">
            <v>1.3100000000004002</v>
          </cell>
          <cell r="AK53">
            <v>8.5526000000000005E-2</v>
          </cell>
          <cell r="AU53">
            <v>0.88000000000010914</v>
          </cell>
          <cell r="AV53">
            <v>5.3844000000000003E-2</v>
          </cell>
        </row>
        <row r="54">
          <cell r="AJ54">
            <v>1.4000000000000909</v>
          </cell>
          <cell r="AK54">
            <v>7.6909000000000005E-2</v>
          </cell>
          <cell r="AU54">
            <v>0.93000000000029104</v>
          </cell>
          <cell r="AV54">
            <v>5.3150999999999997E-2</v>
          </cell>
        </row>
        <row r="55">
          <cell r="AJ55">
            <v>1.4700000000002547</v>
          </cell>
          <cell r="AK55">
            <v>0.101717</v>
          </cell>
          <cell r="AU55">
            <v>0.98000000000047294</v>
          </cell>
          <cell r="AV55">
            <v>4.7460000000000002E-2</v>
          </cell>
        </row>
        <row r="56">
          <cell r="AJ56">
            <v>1.580000000000382</v>
          </cell>
          <cell r="AK56">
            <v>9.4660999999999995E-2</v>
          </cell>
          <cell r="AU56">
            <v>1.0300000000006548</v>
          </cell>
          <cell r="AV56">
            <v>5.5286000000000002E-2</v>
          </cell>
        </row>
        <row r="57">
          <cell r="AJ57">
            <v>1.6700000000000728</v>
          </cell>
          <cell r="AK57">
            <v>8.6876999999999996E-2</v>
          </cell>
          <cell r="AU57">
            <v>1.0900000000001455</v>
          </cell>
          <cell r="AV57">
            <v>5.2906000000000002E-2</v>
          </cell>
        </row>
        <row r="58">
          <cell r="AJ58">
            <v>1.7600000000002183</v>
          </cell>
          <cell r="AK58">
            <v>9.0264999999999998E-2</v>
          </cell>
          <cell r="AU58">
            <v>1.1400000000003274</v>
          </cell>
          <cell r="AV58">
            <v>4.6494000000000001E-2</v>
          </cell>
        </row>
        <row r="59">
          <cell r="AJ59">
            <v>1.8500000000003638</v>
          </cell>
          <cell r="AK59">
            <v>9.8336000000000007E-2</v>
          </cell>
          <cell r="AU59">
            <v>1.180000000000291</v>
          </cell>
          <cell r="AV59">
            <v>5.3283999999999998E-2</v>
          </cell>
        </row>
        <row r="60">
          <cell r="AJ60">
            <v>1.9500000000002728</v>
          </cell>
          <cell r="AK60">
            <v>0.10288600000000001</v>
          </cell>
          <cell r="AU60">
            <v>1.2400000000006912</v>
          </cell>
          <cell r="AV60">
            <v>5.5230000000000001E-2</v>
          </cell>
        </row>
        <row r="61">
          <cell r="AJ61">
            <v>2.0500000000001819</v>
          </cell>
          <cell r="AK61">
            <v>0.100842</v>
          </cell>
          <cell r="AU61">
            <v>1.2900000000008731</v>
          </cell>
          <cell r="AV61">
            <v>4.6346999999999999E-2</v>
          </cell>
        </row>
        <row r="62">
          <cell r="AJ62">
            <v>2.1500000000000909</v>
          </cell>
          <cell r="AK62">
            <v>0.101836</v>
          </cell>
          <cell r="AU62">
            <v>1.3400000000001455</v>
          </cell>
          <cell r="AV62">
            <v>5.4467000000000002E-2</v>
          </cell>
        </row>
        <row r="63">
          <cell r="AJ63">
            <v>2.25</v>
          </cell>
          <cell r="AK63">
            <v>8.6001999999999995E-2</v>
          </cell>
          <cell r="AU63">
            <v>1.3900000000003274</v>
          </cell>
          <cell r="AV63">
            <v>5.4991999999999999E-2</v>
          </cell>
        </row>
        <row r="64">
          <cell r="AJ64">
            <v>2.3400000000001455</v>
          </cell>
          <cell r="AK64">
            <v>0.119756</v>
          </cell>
          <cell r="AU64">
            <v>1.4500000000007276</v>
          </cell>
          <cell r="AV64">
            <v>4.879E-2</v>
          </cell>
        </row>
        <row r="65">
          <cell r="AJ65">
            <v>2.4600000000000364</v>
          </cell>
          <cell r="AK65">
            <v>0.115024</v>
          </cell>
          <cell r="AU65">
            <v>1.5</v>
          </cell>
          <cell r="AV65">
            <v>5.1799999999999999E-2</v>
          </cell>
        </row>
        <row r="66">
          <cell r="AJ66">
            <v>2.5700000000001637</v>
          </cell>
          <cell r="AK66">
            <v>0.107765</v>
          </cell>
          <cell r="AU66">
            <v>1.5500000000001819</v>
          </cell>
          <cell r="AV66">
            <v>5.7868999999999997E-2</v>
          </cell>
        </row>
        <row r="67">
          <cell r="AJ67">
            <v>2.680000000000291</v>
          </cell>
          <cell r="AK67">
            <v>0.10477599999999999</v>
          </cell>
          <cell r="AU67">
            <v>1.6100000000005821</v>
          </cell>
          <cell r="AV67">
            <v>5.5916E-2</v>
          </cell>
        </row>
        <row r="68">
          <cell r="AJ68">
            <v>2.7800000000002001</v>
          </cell>
          <cell r="AK68">
            <v>7.8357999999999997E-2</v>
          </cell>
          <cell r="AU68">
            <v>1.660000000000764</v>
          </cell>
          <cell r="AV68">
            <v>5.2892000000000002E-2</v>
          </cell>
        </row>
        <row r="69">
          <cell r="AJ69">
            <v>2.8600000000001273</v>
          </cell>
          <cell r="AK69">
            <v>0.11562600000000001</v>
          </cell>
          <cell r="AU69">
            <v>1.7200000000002547</v>
          </cell>
          <cell r="AV69">
            <v>5.0070999999999997E-2</v>
          </cell>
        </row>
        <row r="70">
          <cell r="AJ70">
            <v>2.9800000000000182</v>
          </cell>
          <cell r="AK70">
            <v>0.105532</v>
          </cell>
          <cell r="AU70">
            <v>1.7700000000004366</v>
          </cell>
          <cell r="AV70">
            <v>5.6763000000000001E-2</v>
          </cell>
        </row>
        <row r="71">
          <cell r="AJ71">
            <v>3.080000000000382</v>
          </cell>
          <cell r="AK71">
            <v>0.106708</v>
          </cell>
          <cell r="AU71">
            <v>1.8200000000006185</v>
          </cell>
          <cell r="AV71">
            <v>5.8015999999999998E-2</v>
          </cell>
        </row>
        <row r="72">
          <cell r="AJ72">
            <v>3.1900000000000546</v>
          </cell>
          <cell r="AK72">
            <v>8.7625999999999996E-2</v>
          </cell>
          <cell r="AU72">
            <v>1.8800000000001091</v>
          </cell>
          <cell r="AV72">
            <v>5.1722999999999998E-2</v>
          </cell>
        </row>
        <row r="73">
          <cell r="AJ73">
            <v>3.2800000000002001</v>
          </cell>
          <cell r="AK73">
            <v>0.13988100000000001</v>
          </cell>
          <cell r="AU73">
            <v>1.930000000000291</v>
          </cell>
          <cell r="AV73">
            <v>5.1540999999999997E-2</v>
          </cell>
        </row>
        <row r="74">
          <cell r="AJ74">
            <v>3.4200000000000728</v>
          </cell>
          <cell r="AK74">
            <v>0.120918</v>
          </cell>
          <cell r="AU74">
            <v>1.9800000000004729</v>
          </cell>
          <cell r="AV74">
            <v>5.7189999999999998E-2</v>
          </cell>
        </row>
        <row r="75">
          <cell r="AJ75">
            <v>3.5400000000004184</v>
          </cell>
          <cell r="AK75">
            <v>0.12266100000000001</v>
          </cell>
          <cell r="AU75">
            <v>2.0400000000008731</v>
          </cell>
          <cell r="AV75">
            <v>5.8387000000000001E-2</v>
          </cell>
        </row>
        <row r="76">
          <cell r="AJ76">
            <v>3.6600000000003092</v>
          </cell>
          <cell r="AK76">
            <v>0.115136</v>
          </cell>
          <cell r="AU76">
            <v>2.1000000000003638</v>
          </cell>
          <cell r="AV76">
            <v>5.4488000000000002E-2</v>
          </cell>
        </row>
        <row r="77">
          <cell r="AJ77">
            <v>3.7800000000002001</v>
          </cell>
          <cell r="AK77">
            <v>0.122017</v>
          </cell>
          <cell r="AU77">
            <v>2.1500000000005457</v>
          </cell>
          <cell r="AV77">
            <v>4.9972999999999997E-2</v>
          </cell>
        </row>
        <row r="78">
          <cell r="AJ78">
            <v>3.9000000000000909</v>
          </cell>
          <cell r="AK78">
            <v>0.11354</v>
          </cell>
          <cell r="AU78">
            <v>2.2000000000007276</v>
          </cell>
          <cell r="AV78">
            <v>5.9702999999999999E-2</v>
          </cell>
        </row>
        <row r="79">
          <cell r="AJ79">
            <v>4.0100000000002183</v>
          </cell>
          <cell r="AK79">
            <v>0.124474</v>
          </cell>
          <cell r="AU79">
            <v>2.2600000000002183</v>
          </cell>
          <cell r="AV79">
            <v>6.2096999999999999E-2</v>
          </cell>
        </row>
        <row r="80">
          <cell r="AJ80">
            <v>4.1400000000003274</v>
          </cell>
          <cell r="AK80">
            <v>0.134876</v>
          </cell>
          <cell r="AU80">
            <v>2.3300000000008367</v>
          </cell>
          <cell r="AV80">
            <v>6.0900000000000003E-2</v>
          </cell>
        </row>
        <row r="81">
          <cell r="AJ81">
            <v>4.2699999999999818</v>
          </cell>
          <cell r="AK81">
            <v>0.13742399999999999</v>
          </cell>
          <cell r="AU81">
            <v>2.3900000000003274</v>
          </cell>
          <cell r="AV81">
            <v>5.2003000000000001E-2</v>
          </cell>
        </row>
        <row r="82">
          <cell r="AJ82">
            <v>4.4100000000003092</v>
          </cell>
          <cell r="AK82">
            <v>0.117411</v>
          </cell>
          <cell r="AU82">
            <v>2.4400000000005093</v>
          </cell>
          <cell r="AV82">
            <v>6.3E-2</v>
          </cell>
        </row>
        <row r="83">
          <cell r="AJ83">
            <v>4.5300000000002001</v>
          </cell>
          <cell r="AK83">
            <v>0.11027099999999999</v>
          </cell>
          <cell r="AU83">
            <v>2.5</v>
          </cell>
          <cell r="AV83">
            <v>6.7179000000000003E-2</v>
          </cell>
        </row>
        <row r="84">
          <cell r="AJ84">
            <v>4.6400000000003274</v>
          </cell>
          <cell r="AK84">
            <v>0.117201</v>
          </cell>
          <cell r="AU84">
            <v>2.5700000000006185</v>
          </cell>
          <cell r="AV84">
            <v>6.3244999999999996E-2</v>
          </cell>
        </row>
        <row r="85">
          <cell r="AJ85">
            <v>4.75</v>
          </cell>
          <cell r="AK85">
            <v>0.13843900000000001</v>
          </cell>
          <cell r="AU85">
            <v>2.6300000000001091</v>
          </cell>
          <cell r="AV85">
            <v>5.7043000000000003E-2</v>
          </cell>
        </row>
        <row r="86">
          <cell r="AU86">
            <v>2.6900000000005093</v>
          </cell>
          <cell r="AV86">
            <v>6.7347000000000004E-2</v>
          </cell>
        </row>
        <row r="87">
          <cell r="AU87">
            <v>2.7600000000002183</v>
          </cell>
          <cell r="AV87">
            <v>7.3199E-2</v>
          </cell>
        </row>
        <row r="88">
          <cell r="AU88">
            <v>2.8300000000008367</v>
          </cell>
          <cell r="AV88">
            <v>6.7319000000000004E-2</v>
          </cell>
        </row>
        <row r="89">
          <cell r="AU89">
            <v>2.9000000000005457</v>
          </cell>
          <cell r="AV89">
            <v>6.1102999999999998E-2</v>
          </cell>
        </row>
        <row r="90">
          <cell r="AU90">
            <v>2.9600000000000364</v>
          </cell>
          <cell r="AV90">
            <v>7.3255000000000001E-2</v>
          </cell>
        </row>
        <row r="91">
          <cell r="AU91">
            <v>3.0300000000006548</v>
          </cell>
          <cell r="AV91">
            <v>7.5684000000000001E-2</v>
          </cell>
        </row>
        <row r="92">
          <cell r="AU92">
            <v>3.1100000000005821</v>
          </cell>
          <cell r="AV92">
            <v>6.5617999999999996E-2</v>
          </cell>
        </row>
        <row r="93">
          <cell r="AU93">
            <v>3.1700000000000728</v>
          </cell>
          <cell r="AV93">
            <v>7.4879000000000001E-2</v>
          </cell>
        </row>
        <row r="94">
          <cell r="AU94">
            <v>3.25</v>
          </cell>
          <cell r="AV94">
            <v>8.4973000000000007E-2</v>
          </cell>
        </row>
        <row r="95">
          <cell r="AU95">
            <v>3.3300000000008367</v>
          </cell>
          <cell r="AV95">
            <v>8.4994E-2</v>
          </cell>
        </row>
        <row r="96">
          <cell r="AU96">
            <v>3.4200000000000728</v>
          </cell>
          <cell r="AV96">
            <v>7.2498999999999994E-2</v>
          </cell>
        </row>
        <row r="97">
          <cell r="AU97">
            <v>3.4900000000006912</v>
          </cell>
          <cell r="AV97">
            <v>8.8164999999999993E-2</v>
          </cell>
        </row>
        <row r="98">
          <cell r="AU98">
            <v>3.5800000000008367</v>
          </cell>
          <cell r="AV98">
            <v>8.1487000000000004E-2</v>
          </cell>
        </row>
        <row r="99">
          <cell r="AU99">
            <v>3.660000000000764</v>
          </cell>
          <cell r="AV99">
            <v>8.3327999999999999E-2</v>
          </cell>
        </row>
        <row r="100">
          <cell r="AU100">
            <v>3.7400000000006912</v>
          </cell>
          <cell r="AV100">
            <v>8.7387999999999993E-2</v>
          </cell>
        </row>
        <row r="101">
          <cell r="AU101">
            <v>3.8300000000008367</v>
          </cell>
          <cell r="AV101">
            <v>8.7639999999999996E-2</v>
          </cell>
        </row>
        <row r="102">
          <cell r="AU102">
            <v>3.9200000000000728</v>
          </cell>
          <cell r="AV102">
            <v>8.7122000000000005E-2</v>
          </cell>
        </row>
        <row r="103">
          <cell r="AU103">
            <v>4.0100000000002183</v>
          </cell>
          <cell r="AV103">
            <v>0.101031</v>
          </cell>
        </row>
        <row r="104">
          <cell r="AU104">
            <v>4.1100000000005821</v>
          </cell>
          <cell r="AV104">
            <v>7.1911000000000003E-2</v>
          </cell>
        </row>
        <row r="105">
          <cell r="AU105">
            <v>4.180000000000291</v>
          </cell>
          <cell r="AV105">
            <v>9.7517000000000006E-2</v>
          </cell>
        </row>
        <row r="106">
          <cell r="AU106">
            <v>4.2800000000006548</v>
          </cell>
          <cell r="AV106">
            <v>9.7369999999999998E-2</v>
          </cell>
        </row>
        <row r="107">
          <cell r="AU107">
            <v>4.3700000000008004</v>
          </cell>
          <cell r="AV107">
            <v>9.9756999999999998E-2</v>
          </cell>
        </row>
        <row r="108">
          <cell r="AU108">
            <v>4.4700000000002547</v>
          </cell>
          <cell r="AV108">
            <v>0.115521</v>
          </cell>
        </row>
        <row r="109">
          <cell r="AU109">
            <v>4.5900000000001455</v>
          </cell>
          <cell r="AV109">
            <v>8.8724999999999998E-2</v>
          </cell>
        </row>
        <row r="110">
          <cell r="AU110">
            <v>4.680000000000291</v>
          </cell>
          <cell r="AV110">
            <v>0.114457</v>
          </cell>
        </row>
        <row r="111">
          <cell r="AU111">
            <v>4.7900000000008731</v>
          </cell>
          <cell r="AV111">
            <v>9.0314000000000005E-2</v>
          </cell>
        </row>
      </sheetData>
      <sheetData sheetId="12">
        <row r="39">
          <cell r="AI39">
            <v>0</v>
          </cell>
          <cell r="AJ39">
            <v>3.6449000000000002E-2</v>
          </cell>
          <cell r="AS39">
            <v>0</v>
          </cell>
          <cell r="AT39">
            <v>2.9967000000000001E-2</v>
          </cell>
        </row>
        <row r="40">
          <cell r="AI40">
            <v>3.999999999996362E-2</v>
          </cell>
          <cell r="AJ40">
            <v>4.0306000000000002E-2</v>
          </cell>
          <cell r="AS40">
            <v>2.9999999999745341E-2</v>
          </cell>
          <cell r="AT40">
            <v>3.2431000000000001E-2</v>
          </cell>
        </row>
        <row r="41">
          <cell r="AI41">
            <v>7.999999999992724E-2</v>
          </cell>
          <cell r="AJ41">
            <v>4.1013000000000001E-2</v>
          </cell>
          <cell r="AS41">
            <v>5.999999999994543E-2</v>
          </cell>
          <cell r="AT41">
            <v>3.1444E-2</v>
          </cell>
        </row>
        <row r="42">
          <cell r="AI42">
            <v>0.11999999999989086</v>
          </cell>
          <cell r="AJ42">
            <v>4.4366000000000003E-2</v>
          </cell>
          <cell r="AS42">
            <v>9.0000000000145519E-2</v>
          </cell>
          <cell r="AT42">
            <v>3.5041999999999997E-2</v>
          </cell>
        </row>
        <row r="43">
          <cell r="AI43">
            <v>0.17000000000007276</v>
          </cell>
          <cell r="AJ43">
            <v>4.2742000000000002E-2</v>
          </cell>
          <cell r="AS43">
            <v>0.11999999999989086</v>
          </cell>
          <cell r="AT43">
            <v>3.5272999999999999E-2</v>
          </cell>
        </row>
        <row r="44">
          <cell r="AI44">
            <v>0.21000000000003638</v>
          </cell>
          <cell r="AJ44">
            <v>4.2819000000000003E-2</v>
          </cell>
          <cell r="AS44">
            <v>0.15999999999985448</v>
          </cell>
          <cell r="AT44">
            <v>3.4923000000000003E-2</v>
          </cell>
        </row>
        <row r="45">
          <cell r="AI45">
            <v>0.25</v>
          </cell>
          <cell r="AJ45">
            <v>4.6073999999999997E-2</v>
          </cell>
          <cell r="AS45">
            <v>0.19000000000005457</v>
          </cell>
          <cell r="AT45">
            <v>3.2592000000000003E-2</v>
          </cell>
        </row>
        <row r="46">
          <cell r="AI46">
            <v>0.2999999999992724</v>
          </cell>
          <cell r="AJ46">
            <v>4.4687999999999999E-2</v>
          </cell>
          <cell r="AS46">
            <v>0.23000000000001819</v>
          </cell>
          <cell r="AT46">
            <v>3.7828000000000001E-2</v>
          </cell>
        </row>
        <row r="47">
          <cell r="AI47">
            <v>0.34000000000014552</v>
          </cell>
          <cell r="AJ47">
            <v>4.3679999999999997E-2</v>
          </cell>
          <cell r="AS47">
            <v>0.26999999999998181</v>
          </cell>
          <cell r="AT47">
            <v>3.7842000000000001E-2</v>
          </cell>
        </row>
        <row r="48">
          <cell r="AI48">
            <v>0.38999999999941792</v>
          </cell>
          <cell r="AJ48">
            <v>4.5129000000000002E-2</v>
          </cell>
          <cell r="AS48">
            <v>0.29999999999972715</v>
          </cell>
          <cell r="AT48">
            <v>3.7093000000000001E-2</v>
          </cell>
        </row>
        <row r="49">
          <cell r="AI49">
            <v>0.42999999999938154</v>
          </cell>
          <cell r="AJ49">
            <v>4.2462E-2</v>
          </cell>
          <cell r="AS49">
            <v>0.34000000000014552</v>
          </cell>
          <cell r="AT49">
            <v>3.5951999999999998E-2</v>
          </cell>
        </row>
        <row r="50">
          <cell r="AI50">
            <v>0.46999999999934516</v>
          </cell>
          <cell r="AJ50">
            <v>4.5913000000000002E-2</v>
          </cell>
          <cell r="AS50">
            <v>0.38000000000010914</v>
          </cell>
          <cell r="AT50">
            <v>4.0509000000000003E-2</v>
          </cell>
        </row>
        <row r="51">
          <cell r="AI51">
            <v>0.51999999999952706</v>
          </cell>
          <cell r="AJ51">
            <v>4.4338000000000002E-2</v>
          </cell>
          <cell r="AS51">
            <v>0.42000000000007276</v>
          </cell>
          <cell r="AT51">
            <v>3.8906000000000003E-2</v>
          </cell>
        </row>
        <row r="52">
          <cell r="AI52">
            <v>0.55999999999949068</v>
          </cell>
          <cell r="AJ52">
            <v>4.1930000000000002E-2</v>
          </cell>
          <cell r="AS52">
            <v>0.46000000000003638</v>
          </cell>
          <cell r="AT52">
            <v>3.9031999999999997E-2</v>
          </cell>
        </row>
        <row r="53">
          <cell r="AI53">
            <v>0.60999999999967258</v>
          </cell>
          <cell r="AJ53">
            <v>4.5073000000000002E-2</v>
          </cell>
          <cell r="AS53">
            <v>0.48999999999978172</v>
          </cell>
          <cell r="AT53">
            <v>3.8899000000000003E-2</v>
          </cell>
        </row>
        <row r="54">
          <cell r="AI54">
            <v>0.6499999999996362</v>
          </cell>
          <cell r="AJ54">
            <v>4.1195000000000002E-2</v>
          </cell>
          <cell r="AS54">
            <v>0.52999999999974534</v>
          </cell>
          <cell r="AT54">
            <v>4.2756000000000002E-2</v>
          </cell>
        </row>
        <row r="55">
          <cell r="AI55">
            <v>0.68999999999959982</v>
          </cell>
          <cell r="AJ55">
            <v>4.6059999999999997E-2</v>
          </cell>
          <cell r="AS55">
            <v>0.57999999999992724</v>
          </cell>
          <cell r="AT55">
            <v>4.1727E-2</v>
          </cell>
        </row>
        <row r="56">
          <cell r="AI56">
            <v>0.73999999999978172</v>
          </cell>
          <cell r="AJ56">
            <v>4.3435000000000001E-2</v>
          </cell>
          <cell r="AS56">
            <v>0.61999999999989086</v>
          </cell>
          <cell r="AT56">
            <v>4.1516999999999998E-2</v>
          </cell>
        </row>
        <row r="57">
          <cell r="AI57">
            <v>0.77999999999974534</v>
          </cell>
          <cell r="AJ57">
            <v>4.6487000000000001E-2</v>
          </cell>
          <cell r="AS57">
            <v>0.65999999999985448</v>
          </cell>
          <cell r="AT57">
            <v>4.4491999999999997E-2</v>
          </cell>
        </row>
        <row r="58">
          <cell r="AI58">
            <v>0.82999999999992724</v>
          </cell>
          <cell r="AJ58">
            <v>4.4345000000000002E-2</v>
          </cell>
          <cell r="AS58">
            <v>0.6999999999998181</v>
          </cell>
          <cell r="AT58">
            <v>4.5185000000000003E-2</v>
          </cell>
        </row>
        <row r="59">
          <cell r="AI59">
            <v>0.86999999999989086</v>
          </cell>
          <cell r="AJ59">
            <v>4.6732000000000003E-2</v>
          </cell>
          <cell r="AS59">
            <v>0.75</v>
          </cell>
          <cell r="AT59">
            <v>4.3582000000000003E-2</v>
          </cell>
        </row>
        <row r="60">
          <cell r="AI60">
            <v>0.92000000000007276</v>
          </cell>
          <cell r="AJ60">
            <v>4.4568999999999998E-2</v>
          </cell>
          <cell r="AS60">
            <v>0.78999999999996362</v>
          </cell>
          <cell r="AT60">
            <v>4.1313999999999997E-2</v>
          </cell>
        </row>
        <row r="61">
          <cell r="AI61">
            <v>0.96000000000003638</v>
          </cell>
          <cell r="AJ61">
            <v>4.4540999999999997E-2</v>
          </cell>
          <cell r="AS61">
            <v>0.82999999999992724</v>
          </cell>
          <cell r="AT61">
            <v>4.7830999999999999E-2</v>
          </cell>
        </row>
        <row r="62">
          <cell r="AI62">
            <v>1.0099999999993088</v>
          </cell>
          <cell r="AJ62">
            <v>4.3826999999999998E-2</v>
          </cell>
          <cell r="AS62">
            <v>0.88000000000010914</v>
          </cell>
          <cell r="AT62">
            <v>4.6018000000000003E-2</v>
          </cell>
        </row>
        <row r="63">
          <cell r="AI63">
            <v>1.0499999999992724</v>
          </cell>
          <cell r="AJ63">
            <v>4.4975000000000001E-2</v>
          </cell>
          <cell r="AS63">
            <v>0.92999999999983629</v>
          </cell>
          <cell r="AT63">
            <v>4.5220000000000003E-2</v>
          </cell>
        </row>
        <row r="64">
          <cell r="AI64">
            <v>1.0999999999994543</v>
          </cell>
          <cell r="AJ64">
            <v>4.3645000000000003E-2</v>
          </cell>
          <cell r="AS64">
            <v>0.96999999999979991</v>
          </cell>
          <cell r="AT64">
            <v>4.8586999999999998E-2</v>
          </cell>
        </row>
        <row r="65">
          <cell r="AI65">
            <v>1.1399999999994179</v>
          </cell>
          <cell r="AJ65">
            <v>4.5857000000000002E-2</v>
          </cell>
          <cell r="AS65">
            <v>1.0199999999999818</v>
          </cell>
          <cell r="AT65">
            <v>4.8460999999999997E-2</v>
          </cell>
        </row>
        <row r="66">
          <cell r="AI66">
            <v>1.1899999999995998</v>
          </cell>
          <cell r="AJ66">
            <v>4.0676999999999998E-2</v>
          </cell>
          <cell r="AS66">
            <v>1.069999999999709</v>
          </cell>
          <cell r="AT66">
            <v>4.8363000000000003E-2</v>
          </cell>
        </row>
        <row r="67">
          <cell r="AI67">
            <v>1.2299999999995634</v>
          </cell>
          <cell r="AJ67">
            <v>4.5115000000000002E-2</v>
          </cell>
          <cell r="AS67">
            <v>1.1199999999998909</v>
          </cell>
          <cell r="AT67">
            <v>4.7109999999999999E-2</v>
          </cell>
        </row>
        <row r="68">
          <cell r="AI68">
            <v>1.2699999999995271</v>
          </cell>
          <cell r="AJ68">
            <v>4.0851999999999999E-2</v>
          </cell>
          <cell r="AS68">
            <v>1.1700000000000728</v>
          </cell>
          <cell r="AT68">
            <v>5.1128E-2</v>
          </cell>
        </row>
        <row r="69">
          <cell r="AI69">
            <v>1.3099999999994907</v>
          </cell>
          <cell r="AJ69">
            <v>4.487E-2</v>
          </cell>
          <cell r="AS69">
            <v>1.2199999999997999</v>
          </cell>
          <cell r="AT69">
            <v>5.0273999999999999E-2</v>
          </cell>
        </row>
        <row r="70">
          <cell r="AI70">
            <v>1.3599999999996726</v>
          </cell>
          <cell r="AJ70">
            <v>4.3819999999999998E-2</v>
          </cell>
          <cell r="AS70">
            <v>1.2699999999999818</v>
          </cell>
          <cell r="AT70">
            <v>4.7278000000000001E-2</v>
          </cell>
        </row>
        <row r="71">
          <cell r="AI71">
            <v>1.3999999999996362</v>
          </cell>
          <cell r="AJ71">
            <v>4.1937000000000002E-2</v>
          </cell>
          <cell r="AS71">
            <v>1.3099999999999454</v>
          </cell>
          <cell r="AT71">
            <v>5.2136000000000002E-2</v>
          </cell>
        </row>
        <row r="72">
          <cell r="AI72">
            <v>1.4399999999995998</v>
          </cell>
          <cell r="AJ72">
            <v>4.5576999999999999E-2</v>
          </cell>
          <cell r="AS72">
            <v>1.3699999999998909</v>
          </cell>
          <cell r="AT72">
            <v>5.2941000000000002E-2</v>
          </cell>
        </row>
        <row r="73">
          <cell r="AI73">
            <v>1.4899999999997817</v>
          </cell>
          <cell r="AJ73">
            <v>4.0089E-2</v>
          </cell>
          <cell r="AS73">
            <v>1.4200000000000728</v>
          </cell>
          <cell r="AT73">
            <v>5.0931999999999998E-2</v>
          </cell>
        </row>
        <row r="74">
          <cell r="AI74">
            <v>1.5299999999997453</v>
          </cell>
          <cell r="AJ74">
            <v>4.4114E-2</v>
          </cell>
          <cell r="AS74">
            <v>1.4699999999997999</v>
          </cell>
          <cell r="AT74">
            <v>4.6613000000000002E-2</v>
          </cell>
        </row>
        <row r="75">
          <cell r="AI75">
            <v>1.569999999999709</v>
          </cell>
          <cell r="AJ75">
            <v>4.5569999999999999E-2</v>
          </cell>
          <cell r="AS75">
            <v>1.5199999999999818</v>
          </cell>
          <cell r="AT75">
            <v>5.4795999999999997E-2</v>
          </cell>
        </row>
        <row r="76">
          <cell r="AI76">
            <v>1.6199999999998909</v>
          </cell>
          <cell r="AJ76">
            <v>4.0606999999999997E-2</v>
          </cell>
          <cell r="AS76">
            <v>1.569999999999709</v>
          </cell>
          <cell r="AT76">
            <v>5.2499999999999998E-2</v>
          </cell>
        </row>
        <row r="77">
          <cell r="AI77">
            <v>1.6599999999998545</v>
          </cell>
          <cell r="AJ77">
            <v>4.6150999999999998E-2</v>
          </cell>
          <cell r="AS77">
            <v>1.6199999999998909</v>
          </cell>
          <cell r="AT77">
            <v>5.0063999999999997E-2</v>
          </cell>
        </row>
        <row r="78">
          <cell r="AI78">
            <v>1.7100000000000364</v>
          </cell>
          <cell r="AJ78">
            <v>4.3196999999999999E-2</v>
          </cell>
          <cell r="AS78">
            <v>1.6700000000000728</v>
          </cell>
          <cell r="AT78">
            <v>5.5818E-2</v>
          </cell>
        </row>
        <row r="79">
          <cell r="AI79">
            <v>1.75</v>
          </cell>
          <cell r="AJ79">
            <v>4.3147999999999999E-2</v>
          </cell>
          <cell r="AS79">
            <v>1.7300000000000182</v>
          </cell>
          <cell r="AT79">
            <v>5.4327E-2</v>
          </cell>
        </row>
        <row r="80">
          <cell r="AI80">
            <v>1.7899999999999636</v>
          </cell>
          <cell r="AJ80">
            <v>4.5920000000000002E-2</v>
          </cell>
          <cell r="AS80">
            <v>1.7799999999997453</v>
          </cell>
          <cell r="AT80">
            <v>5.3753000000000002E-2</v>
          </cell>
        </row>
        <row r="81">
          <cell r="AI81">
            <v>1.8400000000001455</v>
          </cell>
          <cell r="AJ81">
            <v>4.2930999999999997E-2</v>
          </cell>
          <cell r="AS81">
            <v>1.8400000000001455</v>
          </cell>
          <cell r="AT81">
            <v>5.0763999999999997E-2</v>
          </cell>
        </row>
        <row r="82">
          <cell r="AI82">
            <v>1.8800000000001091</v>
          </cell>
          <cell r="AJ82">
            <v>4.2616000000000001E-2</v>
          </cell>
          <cell r="AS82">
            <v>1.8899999999998727</v>
          </cell>
          <cell r="AT82">
            <v>5.9171000000000001E-2</v>
          </cell>
        </row>
        <row r="83">
          <cell r="AI83">
            <v>1.9200000000000728</v>
          </cell>
          <cell r="AJ83">
            <v>4.5303999999999997E-2</v>
          </cell>
          <cell r="AS83">
            <v>1.9499999999998181</v>
          </cell>
          <cell r="AT83">
            <v>5.5789999999999999E-2</v>
          </cell>
        </row>
        <row r="84">
          <cell r="AI84">
            <v>1.9699999999993452</v>
          </cell>
          <cell r="AJ84">
            <v>4.4603999999999998E-2</v>
          </cell>
          <cell r="AS84">
            <v>2</v>
          </cell>
          <cell r="AT84">
            <v>5.3423999999999999E-2</v>
          </cell>
        </row>
        <row r="85">
          <cell r="AI85">
            <v>2.0099999999993088</v>
          </cell>
          <cell r="AJ85">
            <v>4.0327000000000002E-2</v>
          </cell>
          <cell r="AS85">
            <v>2.0599999999999454</v>
          </cell>
          <cell r="AT85">
            <v>5.8638999999999997E-2</v>
          </cell>
        </row>
        <row r="86">
          <cell r="AI86">
            <v>2.0499999999992724</v>
          </cell>
          <cell r="AJ86">
            <v>4.5003000000000001E-2</v>
          </cell>
          <cell r="AS86">
            <v>2.1199999999998909</v>
          </cell>
          <cell r="AT86">
            <v>5.8989E-2</v>
          </cell>
        </row>
        <row r="87">
          <cell r="AI87">
            <v>2.0999999999994543</v>
          </cell>
          <cell r="AJ87">
            <v>4.5478999999999999E-2</v>
          </cell>
          <cell r="AS87">
            <v>2.1700000000000728</v>
          </cell>
          <cell r="AT87">
            <v>5.6791000000000001E-2</v>
          </cell>
        </row>
        <row r="88">
          <cell r="AI88">
            <v>2.1499999999996362</v>
          </cell>
          <cell r="AJ88">
            <v>4.1069000000000001E-2</v>
          </cell>
          <cell r="AS88">
            <v>2.2300000000000182</v>
          </cell>
          <cell r="AT88">
            <v>5.4383000000000001E-2</v>
          </cell>
        </row>
        <row r="89">
          <cell r="AI89">
            <v>2.1899999999995998</v>
          </cell>
          <cell r="AJ89">
            <v>4.5892000000000002E-2</v>
          </cell>
          <cell r="AS89">
            <v>2.2899999999999636</v>
          </cell>
          <cell r="AT89">
            <v>6.4085000000000003E-2</v>
          </cell>
        </row>
        <row r="90">
          <cell r="AI90">
            <v>2.2299999999995634</v>
          </cell>
          <cell r="AJ90">
            <v>4.6850999999999997E-2</v>
          </cell>
          <cell r="AS90">
            <v>2.3499999999999091</v>
          </cell>
          <cell r="AT90">
            <v>6.0564E-2</v>
          </cell>
        </row>
        <row r="91">
          <cell r="AI91">
            <v>2.2799999999997453</v>
          </cell>
          <cell r="AJ91">
            <v>4.3414000000000001E-2</v>
          </cell>
          <cell r="AS91">
            <v>2.4099999999998545</v>
          </cell>
          <cell r="AT91">
            <v>5.9304000000000003E-2</v>
          </cell>
        </row>
        <row r="92">
          <cell r="AI92">
            <v>2.319999999999709</v>
          </cell>
          <cell r="AJ92">
            <v>4.4135000000000001E-2</v>
          </cell>
          <cell r="AS92">
            <v>2.4699999999997999</v>
          </cell>
          <cell r="AT92">
            <v>5.6805000000000001E-2</v>
          </cell>
        </row>
        <row r="93">
          <cell r="AI93">
            <v>2.3699999999998909</v>
          </cell>
          <cell r="AJ93">
            <v>4.7453000000000002E-2</v>
          </cell>
          <cell r="AS93">
            <v>2.5299999999997453</v>
          </cell>
          <cell r="AT93">
            <v>6.4127000000000003E-2</v>
          </cell>
        </row>
        <row r="94">
          <cell r="AI94">
            <v>2.4099999999998545</v>
          </cell>
          <cell r="AJ94">
            <v>4.8090000000000001E-2</v>
          </cell>
          <cell r="AS94">
            <v>2.5900000000001455</v>
          </cell>
          <cell r="AT94">
            <v>6.1837999999999997E-2</v>
          </cell>
        </row>
        <row r="95">
          <cell r="AI95">
            <v>2.4600000000000364</v>
          </cell>
          <cell r="AJ95">
            <v>4.3568000000000003E-2</v>
          </cell>
          <cell r="AS95">
            <v>2.6500000000000909</v>
          </cell>
          <cell r="AT95">
            <v>6.2916E-2</v>
          </cell>
        </row>
        <row r="96">
          <cell r="AI96">
            <v>2.5099999999993088</v>
          </cell>
          <cell r="AJ96">
            <v>4.4989000000000001E-2</v>
          </cell>
          <cell r="AS96">
            <v>2.7199999999997999</v>
          </cell>
          <cell r="AT96">
            <v>5.9206000000000002E-2</v>
          </cell>
        </row>
        <row r="97">
          <cell r="AI97">
            <v>2.5499999999992724</v>
          </cell>
          <cell r="AJ97">
            <v>4.8509999999999998E-2</v>
          </cell>
          <cell r="AS97">
            <v>2.7699999999999818</v>
          </cell>
          <cell r="AT97">
            <v>6.0297999999999997E-2</v>
          </cell>
        </row>
        <row r="98">
          <cell r="AI98">
            <v>2.5999999999994543</v>
          </cell>
          <cell r="AJ98">
            <v>4.7893999999999999E-2</v>
          </cell>
          <cell r="AS98">
            <v>2.8400000000001455</v>
          </cell>
          <cell r="AT98">
            <v>6.9292999999999993E-2</v>
          </cell>
        </row>
        <row r="99">
          <cell r="AI99">
            <v>2.6499999999996362</v>
          </cell>
          <cell r="AJ99">
            <v>4.3358000000000001E-2</v>
          </cell>
          <cell r="AS99">
            <v>2.9000000000000909</v>
          </cell>
          <cell r="AT99">
            <v>6.4938999999999997E-2</v>
          </cell>
        </row>
        <row r="100">
          <cell r="AI100">
            <v>2.6899999999995998</v>
          </cell>
          <cell r="AJ100">
            <v>4.4016E-2</v>
          </cell>
          <cell r="AS100">
            <v>2.9699999999997999</v>
          </cell>
          <cell r="AT100">
            <v>6.2867000000000006E-2</v>
          </cell>
        </row>
        <row r="101">
          <cell r="AI101">
            <v>2.7299999999995634</v>
          </cell>
          <cell r="AJ101">
            <v>4.7586000000000003E-2</v>
          </cell>
          <cell r="AS101">
            <v>3.0299999999997453</v>
          </cell>
          <cell r="AT101">
            <v>6.3721E-2</v>
          </cell>
        </row>
        <row r="102">
          <cell r="AI102">
            <v>2.7799999999997453</v>
          </cell>
          <cell r="AJ102">
            <v>5.4432000000000001E-2</v>
          </cell>
          <cell r="AS102">
            <v>3.0999999999999091</v>
          </cell>
          <cell r="AT102">
            <v>5.5405000000000003E-2</v>
          </cell>
        </row>
        <row r="103">
          <cell r="AI103">
            <v>2.8400000000001455</v>
          </cell>
          <cell r="AJ103">
            <v>4.6585000000000001E-2</v>
          </cell>
          <cell r="AS103">
            <v>3.1500000000000909</v>
          </cell>
          <cell r="AT103">
            <v>7.1134000000000003E-2</v>
          </cell>
        </row>
        <row r="104">
          <cell r="AI104">
            <v>2.8800000000001091</v>
          </cell>
          <cell r="AJ104">
            <v>4.4429000000000003E-2</v>
          </cell>
          <cell r="AS104">
            <v>3.2199999999997999</v>
          </cell>
          <cell r="AT104">
            <v>6.7157999999999995E-2</v>
          </cell>
        </row>
        <row r="105">
          <cell r="AI105">
            <v>2.9299999999993815</v>
          </cell>
          <cell r="AJ105">
            <v>4.8944000000000001E-2</v>
          </cell>
          <cell r="AS105">
            <v>3.2899999999999636</v>
          </cell>
          <cell r="AT105">
            <v>6.6989999999999994E-2</v>
          </cell>
        </row>
        <row r="106">
          <cell r="AI106">
            <v>2.9799999999995634</v>
          </cell>
          <cell r="AJ106">
            <v>4.8951000000000001E-2</v>
          </cell>
          <cell r="AS106">
            <v>3.3600000000001273</v>
          </cell>
          <cell r="AT106">
            <v>6.4882999999999996E-2</v>
          </cell>
        </row>
        <row r="107">
          <cell r="AI107">
            <v>3.0299999999997453</v>
          </cell>
          <cell r="AJ107">
            <v>4.6311999999999999E-2</v>
          </cell>
          <cell r="AS107">
            <v>3.4200000000000728</v>
          </cell>
          <cell r="AT107">
            <v>5.8050999999999998E-2</v>
          </cell>
        </row>
        <row r="108">
          <cell r="AI108">
            <v>3.069999999999709</v>
          </cell>
          <cell r="AJ108">
            <v>4.4666999999999998E-2</v>
          </cell>
          <cell r="AS108">
            <v>3.4800000000000182</v>
          </cell>
          <cell r="AT108">
            <v>7.1540000000000006E-2</v>
          </cell>
        </row>
        <row r="109">
          <cell r="AI109">
            <v>3.1199999999998909</v>
          </cell>
          <cell r="AJ109">
            <v>4.9672000000000001E-2</v>
          </cell>
          <cell r="AS109">
            <v>3.5499999999997272</v>
          </cell>
          <cell r="AT109">
            <v>6.7059999999999995E-2</v>
          </cell>
        </row>
        <row r="110">
          <cell r="AI110">
            <v>3.1700000000000728</v>
          </cell>
          <cell r="AJ110">
            <v>4.8916000000000001E-2</v>
          </cell>
          <cell r="AS110">
            <v>3.6199999999998909</v>
          </cell>
          <cell r="AT110">
            <v>6.4574999999999994E-2</v>
          </cell>
        </row>
        <row r="111">
          <cell r="AI111">
            <v>3.2100000000000364</v>
          </cell>
          <cell r="AJ111">
            <v>4.5892000000000002E-2</v>
          </cell>
          <cell r="AS111">
            <v>3.6799999999998363</v>
          </cell>
          <cell r="AT111">
            <v>6.4085000000000003E-2</v>
          </cell>
        </row>
        <row r="112">
          <cell r="AI112">
            <v>3.2599999999993088</v>
          </cell>
          <cell r="AJ112">
            <v>4.5234000000000003E-2</v>
          </cell>
          <cell r="AS112">
            <v>3.75</v>
          </cell>
          <cell r="AT112">
            <v>5.4425000000000001E-2</v>
          </cell>
        </row>
        <row r="113">
          <cell r="AI113">
            <v>3.3099999999994907</v>
          </cell>
          <cell r="AJ113">
            <v>4.8853000000000001E-2</v>
          </cell>
          <cell r="AS113">
            <v>3.7999999999997272</v>
          </cell>
          <cell r="AT113">
            <v>7.1967000000000003E-2</v>
          </cell>
        </row>
        <row r="114">
          <cell r="AI114">
            <v>3.3499999999994543</v>
          </cell>
          <cell r="AJ114">
            <v>4.9525E-2</v>
          </cell>
          <cell r="AS114">
            <v>3.8699999999998909</v>
          </cell>
          <cell r="AT114">
            <v>7.0083999999999994E-2</v>
          </cell>
        </row>
        <row r="115">
          <cell r="AI115">
            <v>3.3999999999996362</v>
          </cell>
          <cell r="AJ115">
            <v>4.5836000000000002E-2</v>
          </cell>
          <cell r="AS115">
            <v>3.9400000000000546</v>
          </cell>
          <cell r="AT115">
            <v>6.6338999999999995E-2</v>
          </cell>
        </row>
        <row r="116">
          <cell r="AI116">
            <v>3.4499999999998181</v>
          </cell>
          <cell r="AJ116">
            <v>4.5017000000000001E-2</v>
          </cell>
          <cell r="AS116">
            <v>4.0099999999997635</v>
          </cell>
          <cell r="AT116">
            <v>6.5715999999999997E-2</v>
          </cell>
        </row>
        <row r="117">
          <cell r="AI117">
            <v>3.5</v>
          </cell>
          <cell r="AJ117">
            <v>4.9952000000000003E-2</v>
          </cell>
          <cell r="AS117">
            <v>4.0799999999999272</v>
          </cell>
          <cell r="AT117">
            <v>6.3370999999999997E-2</v>
          </cell>
        </row>
        <row r="118">
          <cell r="AI118">
            <v>3.5499999999992724</v>
          </cell>
          <cell r="AJ118">
            <v>5.0042999999999997E-2</v>
          </cell>
          <cell r="AS118">
            <v>4.1399999999998727</v>
          </cell>
          <cell r="AT118">
            <v>7.3261999999999994E-2</v>
          </cell>
        </row>
        <row r="119">
          <cell r="AI119">
            <v>3.5999999999994543</v>
          </cell>
          <cell r="AJ119">
            <v>4.8104000000000001E-2</v>
          </cell>
          <cell r="AS119">
            <v>4.2100000000000364</v>
          </cell>
          <cell r="AT119">
            <v>7.4514999999999998E-2</v>
          </cell>
        </row>
        <row r="120">
          <cell r="AI120">
            <v>3.6399999999994179</v>
          </cell>
          <cell r="AJ120">
            <v>4.5199000000000003E-2</v>
          </cell>
          <cell r="AS120">
            <v>4.2899999999999636</v>
          </cell>
          <cell r="AT120">
            <v>6.9852999999999998E-2</v>
          </cell>
        </row>
        <row r="121">
          <cell r="AI121">
            <v>3.6899999999995998</v>
          </cell>
          <cell r="AJ121">
            <v>5.0875999999999998E-2</v>
          </cell>
          <cell r="AS121">
            <v>4.3600000000001273</v>
          </cell>
          <cell r="AT121">
            <v>7.1070999999999995E-2</v>
          </cell>
        </row>
        <row r="122">
          <cell r="AI122">
            <v>3.7399999999997817</v>
          </cell>
          <cell r="AJ122">
            <v>4.9917000000000003E-2</v>
          </cell>
          <cell r="AS122">
            <v>4.4299999999998363</v>
          </cell>
          <cell r="AT122">
            <v>7.2974999999999998E-2</v>
          </cell>
        </row>
        <row r="123">
          <cell r="AI123">
            <v>3.7899999999999636</v>
          </cell>
          <cell r="AJ123">
            <v>4.8544999999999998E-2</v>
          </cell>
          <cell r="AS123">
            <v>4.5</v>
          </cell>
          <cell r="AT123">
            <v>6.8859000000000004E-2</v>
          </cell>
        </row>
        <row r="124">
          <cell r="AI124">
            <v>3.8400000000001455</v>
          </cell>
          <cell r="AJ124">
            <v>4.4996000000000001E-2</v>
          </cell>
          <cell r="AS124">
            <v>4.569999999999709</v>
          </cell>
          <cell r="AT124">
            <v>6.0977000000000003E-2</v>
          </cell>
        </row>
        <row r="125">
          <cell r="AI125">
            <v>3.8800000000001091</v>
          </cell>
          <cell r="AJ125">
            <v>5.0805999999999997E-2</v>
          </cell>
          <cell r="AS125">
            <v>4.6300000000001091</v>
          </cell>
          <cell r="AT125">
            <v>7.7420000000000003E-2</v>
          </cell>
        </row>
        <row r="126">
          <cell r="AI126">
            <v>3.9299999999993815</v>
          </cell>
          <cell r="AJ126">
            <v>5.0301999999999999E-2</v>
          </cell>
          <cell r="AS126">
            <v>4.7100000000000364</v>
          </cell>
          <cell r="AT126">
            <v>7.0958999999999994E-2</v>
          </cell>
        </row>
        <row r="127">
          <cell r="AI127">
            <v>3.9799999999995634</v>
          </cell>
          <cell r="AJ127">
            <v>4.5401999999999998E-2</v>
          </cell>
          <cell r="AS127">
            <v>4.7799999999997453</v>
          </cell>
          <cell r="AT127">
            <v>7.0055999999999993E-2</v>
          </cell>
        </row>
        <row r="128">
          <cell r="AI128">
            <v>4.0299999999997453</v>
          </cell>
          <cell r="AJ128">
            <v>4.6655000000000002E-2</v>
          </cell>
          <cell r="AS128">
            <v>4.8499999999999091</v>
          </cell>
          <cell r="AT128">
            <v>6.8054000000000003E-2</v>
          </cell>
        </row>
        <row r="129">
          <cell r="AI129">
            <v>4.0799999999999272</v>
          </cell>
          <cell r="AJ129">
            <v>5.1261000000000001E-2</v>
          </cell>
        </row>
        <row r="130">
          <cell r="AI130">
            <v>4.1300000000001091</v>
          </cell>
          <cell r="AJ130">
            <v>5.0980999999999999E-2</v>
          </cell>
        </row>
        <row r="131">
          <cell r="AI131">
            <v>4.1799999999993815</v>
          </cell>
          <cell r="AJ131">
            <v>4.7095999999999999E-2</v>
          </cell>
        </row>
        <row r="132">
          <cell r="AI132">
            <v>4.2299999999995634</v>
          </cell>
          <cell r="AJ132">
            <v>4.7830999999999999E-2</v>
          </cell>
        </row>
        <row r="133">
          <cell r="AI133">
            <v>4.2699999999995271</v>
          </cell>
          <cell r="AJ133">
            <v>5.1554999999999997E-2</v>
          </cell>
        </row>
        <row r="134">
          <cell r="AI134">
            <v>4.319999999999709</v>
          </cell>
          <cell r="AJ134">
            <v>5.2569999999999999E-2</v>
          </cell>
        </row>
        <row r="135">
          <cell r="AI135">
            <v>4.3800000000001091</v>
          </cell>
          <cell r="AJ135">
            <v>4.8411999999999997E-2</v>
          </cell>
        </row>
        <row r="136">
          <cell r="AI136">
            <v>4.4299999999993815</v>
          </cell>
          <cell r="AJ136">
            <v>4.6227999999999998E-2</v>
          </cell>
        </row>
        <row r="137">
          <cell r="AI137">
            <v>4.4699999999993452</v>
          </cell>
          <cell r="AJ137">
            <v>5.2373999999999997E-2</v>
          </cell>
        </row>
        <row r="138">
          <cell r="AI138">
            <v>4.5199999999995271</v>
          </cell>
          <cell r="AJ138">
            <v>5.2164000000000002E-2</v>
          </cell>
        </row>
        <row r="139">
          <cell r="AI139">
            <v>4.5799999999999272</v>
          </cell>
          <cell r="AJ139">
            <v>4.7830999999999999E-2</v>
          </cell>
        </row>
        <row r="140">
          <cell r="AI140">
            <v>4.6199999999998909</v>
          </cell>
          <cell r="AJ140">
            <v>4.5534999999999999E-2</v>
          </cell>
        </row>
        <row r="141">
          <cell r="AI141">
            <v>4.6700000000000728</v>
          </cell>
          <cell r="AJ141">
            <v>5.0638000000000002E-2</v>
          </cell>
        </row>
        <row r="142">
          <cell r="AI142">
            <v>4.7199999999993452</v>
          </cell>
          <cell r="AJ142">
            <v>5.2513999999999998E-2</v>
          </cell>
        </row>
        <row r="143">
          <cell r="AI143">
            <v>4.7699999999995271</v>
          </cell>
          <cell r="AJ143">
            <v>4.7620999999999997E-2</v>
          </cell>
        </row>
        <row r="144">
          <cell r="AI144">
            <v>4.819999999999709</v>
          </cell>
          <cell r="AJ144">
            <v>4.7088999999999999E-2</v>
          </cell>
        </row>
        <row r="145">
          <cell r="AI145">
            <v>4.8699999999998909</v>
          </cell>
          <cell r="AJ145">
            <v>5.2206000000000002E-2</v>
          </cell>
        </row>
        <row r="146">
          <cell r="AI146">
            <v>4.9200000000000728</v>
          </cell>
          <cell r="AJ146">
            <v>5.4788999999999997E-2</v>
          </cell>
        </row>
      </sheetData>
      <sheetData sheetId="13">
        <row r="30">
          <cell r="AJ30">
            <v>0</v>
          </cell>
          <cell r="AK30">
            <v>5.3402999999999999E-2</v>
          </cell>
          <cell r="AU30">
            <v>0</v>
          </cell>
          <cell r="AV30">
            <v>4.3805999999999998E-2</v>
          </cell>
        </row>
        <row r="31">
          <cell r="AJ31">
            <v>5.2999999999997272E-2</v>
          </cell>
          <cell r="AK31">
            <v>6.4421000000000006E-2</v>
          </cell>
          <cell r="AU31">
            <v>3.999999999996362E-2</v>
          </cell>
          <cell r="AV31">
            <v>3.9564000000000002E-2</v>
          </cell>
        </row>
        <row r="32">
          <cell r="AJ32">
            <v>0.11799999999993815</v>
          </cell>
          <cell r="AK32">
            <v>6.2551999999999996E-2</v>
          </cell>
          <cell r="AU32">
            <v>8.0000000000154614E-2</v>
          </cell>
          <cell r="AV32">
            <v>4.7495000000000002E-2</v>
          </cell>
        </row>
        <row r="33">
          <cell r="AJ33">
            <v>0.17999999999994998</v>
          </cell>
          <cell r="AK33">
            <v>7.4668999999999999E-2</v>
          </cell>
          <cell r="AU33">
            <v>0.13000000000010914</v>
          </cell>
          <cell r="AV33">
            <v>4.9335999999999998E-2</v>
          </cell>
        </row>
        <row r="34">
          <cell r="AJ34">
            <v>0.25499999999999545</v>
          </cell>
          <cell r="AK34">
            <v>7.7105000000000007E-2</v>
          </cell>
          <cell r="AU34">
            <v>0.18000000000006366</v>
          </cell>
          <cell r="AV34">
            <v>4.7151999999999999E-2</v>
          </cell>
        </row>
        <row r="35">
          <cell r="AJ35">
            <v>0.33199999999999363</v>
          </cell>
          <cell r="AK35">
            <v>7.3443999999999995E-2</v>
          </cell>
          <cell r="AU35">
            <v>0.22000000000002728</v>
          </cell>
          <cell r="AV35">
            <v>5.0414E-2</v>
          </cell>
        </row>
        <row r="36">
          <cell r="AJ36">
            <v>0.40499999999997272</v>
          </cell>
          <cell r="AK36">
            <v>7.6068999999999998E-2</v>
          </cell>
          <cell r="AU36">
            <v>0.26999999999998181</v>
          </cell>
          <cell r="AV36">
            <v>4.0929E-2</v>
          </cell>
        </row>
        <row r="37">
          <cell r="AJ37">
            <v>0.48099999999999454</v>
          </cell>
          <cell r="AK37">
            <v>7.1322999999999998E-2</v>
          </cell>
          <cell r="AU37">
            <v>0.30999999999994543</v>
          </cell>
          <cell r="AV37">
            <v>5.1471000000000003E-2</v>
          </cell>
        </row>
        <row r="38">
          <cell r="AJ38">
            <v>0.55299999999999727</v>
          </cell>
          <cell r="AK38">
            <v>8.6744000000000002E-2</v>
          </cell>
          <cell r="AU38">
            <v>0.37000000000011823</v>
          </cell>
          <cell r="AV38">
            <v>4.3624000000000003E-2</v>
          </cell>
        </row>
        <row r="39">
          <cell r="AJ39">
            <v>0.63899999999989632</v>
          </cell>
          <cell r="AK39">
            <v>8.6736999999999995E-2</v>
          </cell>
          <cell r="AU39">
            <v>0.41000000000008185</v>
          </cell>
          <cell r="AV39">
            <v>4.7187E-2</v>
          </cell>
        </row>
        <row r="40">
          <cell r="AJ40">
            <v>0.72599999999999909</v>
          </cell>
          <cell r="AK40">
            <v>8.4903000000000006E-2</v>
          </cell>
          <cell r="AU40">
            <v>0.46000000000003638</v>
          </cell>
          <cell r="AV40">
            <v>5.2675E-2</v>
          </cell>
        </row>
        <row r="41">
          <cell r="AJ41">
            <v>0.81099999999992178</v>
          </cell>
          <cell r="AK41">
            <v>8.3888000000000004E-2</v>
          </cell>
          <cell r="AU41">
            <v>0.50999999999999091</v>
          </cell>
          <cell r="AV41">
            <v>4.5499999999999999E-2</v>
          </cell>
        </row>
        <row r="42">
          <cell r="AJ42">
            <v>0.89499999999998181</v>
          </cell>
          <cell r="AK42">
            <v>7.9681000000000002E-2</v>
          </cell>
          <cell r="AU42">
            <v>0.55999999999994543</v>
          </cell>
          <cell r="AV42">
            <v>5.1617999999999997E-2</v>
          </cell>
        </row>
        <row r="43">
          <cell r="AJ43">
            <v>0.97499999999990905</v>
          </cell>
          <cell r="AK43">
            <v>9.9708000000000005E-2</v>
          </cell>
          <cell r="AU43">
            <v>0.61000000000012733</v>
          </cell>
          <cell r="AV43">
            <v>4.6760000000000003E-2</v>
          </cell>
        </row>
        <row r="44">
          <cell r="AJ44">
            <v>1.0739999999999554</v>
          </cell>
          <cell r="AK44">
            <v>0.102788</v>
          </cell>
          <cell r="AU44">
            <v>0.65000000000009095</v>
          </cell>
          <cell r="AV44">
            <v>4.7655999999999997E-2</v>
          </cell>
        </row>
        <row r="45">
          <cell r="AJ45">
            <v>1.1769999999999072</v>
          </cell>
          <cell r="AK45">
            <v>0.102326</v>
          </cell>
          <cell r="AU45">
            <v>0.70000000000004547</v>
          </cell>
          <cell r="AV45">
            <v>5.2990000000000002E-2</v>
          </cell>
        </row>
        <row r="46">
          <cell r="AJ46">
            <v>1.2789999999999964</v>
          </cell>
          <cell r="AK46">
            <v>0.1043</v>
          </cell>
          <cell r="AU46">
            <v>0.75</v>
          </cell>
          <cell r="AV46">
            <v>4.3316E-2</v>
          </cell>
        </row>
        <row r="47">
          <cell r="AJ47">
            <v>1.3839999999999009</v>
          </cell>
          <cell r="AK47">
            <v>9.4107999999999997E-2</v>
          </cell>
          <cell r="AU47">
            <v>0.79999999999995453</v>
          </cell>
          <cell r="AV47">
            <v>4.8909000000000001E-2</v>
          </cell>
        </row>
        <row r="48">
          <cell r="AJ48">
            <v>1.4779999999999518</v>
          </cell>
          <cell r="AK48">
            <v>9.6376000000000003E-2</v>
          </cell>
          <cell r="AU48">
            <v>0.85000000000013642</v>
          </cell>
          <cell r="AV48">
            <v>5.3185999999999997E-2</v>
          </cell>
        </row>
        <row r="49">
          <cell r="AJ49">
            <v>1.5739999999999554</v>
          </cell>
          <cell r="AK49">
            <v>0.128807</v>
          </cell>
          <cell r="AU49">
            <v>0.90000000000009095</v>
          </cell>
          <cell r="AV49">
            <v>4.5129000000000002E-2</v>
          </cell>
        </row>
        <row r="50">
          <cell r="AJ50">
            <v>1.7029999999999745</v>
          </cell>
          <cell r="AK50">
            <v>0.12442499999999999</v>
          </cell>
          <cell r="AU50">
            <v>0.94000000000005457</v>
          </cell>
          <cell r="AV50">
            <v>5.3081000000000003E-2</v>
          </cell>
        </row>
        <row r="51">
          <cell r="AJ51">
            <v>1.8279999999999745</v>
          </cell>
          <cell r="AK51">
            <v>0.11874800000000001</v>
          </cell>
          <cell r="AU51">
            <v>1</v>
          </cell>
          <cell r="AV51">
            <v>5.8113999999999999E-2</v>
          </cell>
        </row>
        <row r="52">
          <cell r="AJ52">
            <v>1.9459999999999127</v>
          </cell>
          <cell r="AK52">
            <v>0.123515</v>
          </cell>
          <cell r="AU52">
            <v>1.0599999999999454</v>
          </cell>
          <cell r="AV52">
            <v>4.7187E-2</v>
          </cell>
        </row>
        <row r="53">
          <cell r="AJ53">
            <v>2.0699999999999363</v>
          </cell>
          <cell r="AK53">
            <v>0.12912199999999999</v>
          </cell>
          <cell r="AU53">
            <v>1.1000000000001364</v>
          </cell>
          <cell r="AV53">
            <v>5.3081000000000003E-2</v>
          </cell>
        </row>
        <row r="54">
          <cell r="AJ54">
            <v>2.1989999999999554</v>
          </cell>
          <cell r="AK54">
            <v>0.125139</v>
          </cell>
          <cell r="AU54">
            <v>1.1600000000000819</v>
          </cell>
          <cell r="AV54">
            <v>5.7603000000000001E-2</v>
          </cell>
        </row>
        <row r="55">
          <cell r="AJ55">
            <v>2.3239999999999554</v>
          </cell>
          <cell r="AK55">
            <v>0.16070599999999999</v>
          </cell>
          <cell r="AU55">
            <v>1.2100000000000364</v>
          </cell>
          <cell r="AV55">
            <v>5.11E-2</v>
          </cell>
        </row>
        <row r="56">
          <cell r="AJ56">
            <v>2.4849999999999</v>
          </cell>
          <cell r="AK56">
            <v>0.160272</v>
          </cell>
          <cell r="AU56">
            <v>1.2699999999999818</v>
          </cell>
          <cell r="AV56">
            <v>4.6115999999999997E-2</v>
          </cell>
        </row>
        <row r="57">
          <cell r="AJ57">
            <v>2.6449999999999818</v>
          </cell>
          <cell r="AK57">
            <v>0.162883</v>
          </cell>
          <cell r="AU57">
            <v>1.3099999999999454</v>
          </cell>
          <cell r="AV57">
            <v>5.5342000000000002E-2</v>
          </cell>
        </row>
        <row r="58">
          <cell r="AJ58">
            <v>2.8079999999999927</v>
          </cell>
          <cell r="AK58">
            <v>0.16797899999999999</v>
          </cell>
          <cell r="AU58">
            <v>1.3700000000001182</v>
          </cell>
          <cell r="AV58">
            <v>5.6798000000000001E-2</v>
          </cell>
        </row>
        <row r="59">
          <cell r="AJ59">
            <v>2.9759999999999991</v>
          </cell>
          <cell r="AK59">
            <v>0.16184000000000001</v>
          </cell>
          <cell r="AU59">
            <v>1.4200000000000728</v>
          </cell>
          <cell r="AV59">
            <v>5.2052000000000001E-2</v>
          </cell>
        </row>
        <row r="60">
          <cell r="AJ60">
            <v>3.13799999999992</v>
          </cell>
          <cell r="AK60">
            <v>0.16760800000000001</v>
          </cell>
          <cell r="AU60">
            <v>1.4800000000000182</v>
          </cell>
          <cell r="AV60">
            <v>4.5331999999999997E-2</v>
          </cell>
        </row>
        <row r="61">
          <cell r="AJ61">
            <v>3.30499999999995</v>
          </cell>
          <cell r="AK61">
            <v>0.183141</v>
          </cell>
          <cell r="AU61">
            <v>1.5199999999999818</v>
          </cell>
          <cell r="AV61">
            <v>5.3276999999999998E-2</v>
          </cell>
        </row>
        <row r="62">
          <cell r="AJ62">
            <v>3.4879999999999427</v>
          </cell>
          <cell r="AK62">
            <v>0.198597</v>
          </cell>
          <cell r="AU62">
            <v>1.5700000000001637</v>
          </cell>
          <cell r="AV62">
            <v>5.5293000000000002E-2</v>
          </cell>
        </row>
        <row r="63">
          <cell r="AJ63">
            <v>3.6869999999998981</v>
          </cell>
          <cell r="AK63">
            <v>0.19105800000000001</v>
          </cell>
          <cell r="AU63">
            <v>1.6300000000001091</v>
          </cell>
          <cell r="AV63">
            <v>5.1764999999999999E-2</v>
          </cell>
        </row>
        <row r="64">
          <cell r="AJ64">
            <v>3.8779999999999291</v>
          </cell>
          <cell r="AK64">
            <v>0.16988300000000001</v>
          </cell>
          <cell r="AU64">
            <v>1.6800000000000637</v>
          </cell>
          <cell r="AV64">
            <v>4.5108000000000002E-2</v>
          </cell>
        </row>
        <row r="65">
          <cell r="AJ65">
            <v>4.0480000000000018</v>
          </cell>
          <cell r="AK65">
            <v>0.15270500000000001</v>
          </cell>
          <cell r="AU65">
            <v>1.7300000000000182</v>
          </cell>
          <cell r="AV65">
            <v>4.879E-2</v>
          </cell>
        </row>
        <row r="66">
          <cell r="AJ66">
            <v>4.2009999999999081</v>
          </cell>
          <cell r="AK66">
            <v>0.16767799999999999</v>
          </cell>
          <cell r="AU66">
            <v>1.7699999999999818</v>
          </cell>
          <cell r="AV66">
            <v>5.4207999999999999E-2</v>
          </cell>
        </row>
        <row r="67">
          <cell r="AJ67">
            <v>4.3679999999999382</v>
          </cell>
          <cell r="AK67">
            <v>0.15929199999999999</v>
          </cell>
          <cell r="AU67">
            <v>1.8300000000001546</v>
          </cell>
          <cell r="AV67">
            <v>5.3704000000000002E-2</v>
          </cell>
        </row>
        <row r="68">
          <cell r="AJ68">
            <v>4.5279999999999063</v>
          </cell>
          <cell r="AK68">
            <v>0.20558999999999999</v>
          </cell>
          <cell r="AU68">
            <v>1.8800000000001091</v>
          </cell>
          <cell r="AV68">
            <v>4.8881000000000001E-2</v>
          </cell>
        </row>
        <row r="69">
          <cell r="AJ69">
            <v>4.7329999999999472</v>
          </cell>
          <cell r="AK69">
            <v>0.171787</v>
          </cell>
          <cell r="AU69">
            <v>1.9300000000000637</v>
          </cell>
          <cell r="AV69">
            <v>4.5087000000000002E-2</v>
          </cell>
        </row>
        <row r="70">
          <cell r="AU70">
            <v>1.9800000000000182</v>
          </cell>
          <cell r="AV70">
            <v>4.9798000000000002E-2</v>
          </cell>
        </row>
        <row r="71">
          <cell r="AU71">
            <v>2.0299999999999727</v>
          </cell>
          <cell r="AV71">
            <v>5.3962999999999997E-2</v>
          </cell>
        </row>
        <row r="72">
          <cell r="AU72">
            <v>2.0800000000001546</v>
          </cell>
          <cell r="AV72">
            <v>5.1848999999999999E-2</v>
          </cell>
        </row>
        <row r="73">
          <cell r="AU73">
            <v>2.1300000000001091</v>
          </cell>
          <cell r="AV73">
            <v>4.9959000000000003E-2</v>
          </cell>
        </row>
        <row r="74">
          <cell r="AU74">
            <v>2.1800000000000637</v>
          </cell>
          <cell r="AV74">
            <v>4.725E-2</v>
          </cell>
        </row>
        <row r="75">
          <cell r="AU75">
            <v>2.2300000000000182</v>
          </cell>
          <cell r="AV75">
            <v>4.8748E-2</v>
          </cell>
        </row>
        <row r="76">
          <cell r="AU76">
            <v>2.2799999999999727</v>
          </cell>
          <cell r="AV76">
            <v>5.3053000000000003E-2</v>
          </cell>
        </row>
        <row r="77">
          <cell r="AU77">
            <v>2.3300000000001546</v>
          </cell>
          <cell r="AV77">
            <v>5.4495000000000002E-2</v>
          </cell>
        </row>
        <row r="78">
          <cell r="AU78">
            <v>2.3900000000001</v>
          </cell>
          <cell r="AV78">
            <v>5.4565000000000002E-2</v>
          </cell>
        </row>
        <row r="79">
          <cell r="AU79">
            <v>2.4400000000000546</v>
          </cell>
          <cell r="AV79">
            <v>5.0477000000000001E-2</v>
          </cell>
        </row>
        <row r="80">
          <cell r="AU80">
            <v>2.4900000000000091</v>
          </cell>
          <cell r="AV80">
            <v>4.6164999999999998E-2</v>
          </cell>
        </row>
        <row r="81">
          <cell r="AU81">
            <v>2.5399999999999636</v>
          </cell>
          <cell r="AV81">
            <v>4.6753000000000003E-2</v>
          </cell>
        </row>
        <row r="82">
          <cell r="AU82">
            <v>2.5800000000001546</v>
          </cell>
          <cell r="AV82">
            <v>5.6538999999999999E-2</v>
          </cell>
        </row>
        <row r="83">
          <cell r="AU83">
            <v>2.6400000000001</v>
          </cell>
          <cell r="AV83">
            <v>5.5523999999999997E-2</v>
          </cell>
        </row>
        <row r="84">
          <cell r="AU84">
            <v>2.7000000000000455</v>
          </cell>
          <cell r="AV84">
            <v>5.3088000000000003E-2</v>
          </cell>
        </row>
        <row r="85">
          <cell r="AU85">
            <v>2.75</v>
          </cell>
          <cell r="AV85">
            <v>5.0259999999999999E-2</v>
          </cell>
        </row>
        <row r="86">
          <cell r="AU86">
            <v>2.7999999999999545</v>
          </cell>
          <cell r="AV86">
            <v>4.7781999999999998E-2</v>
          </cell>
        </row>
        <row r="87">
          <cell r="AU87">
            <v>2.8500000000001364</v>
          </cell>
          <cell r="AV87">
            <v>4.9112000000000003E-2</v>
          </cell>
        </row>
        <row r="88">
          <cell r="AU88">
            <v>2.9000000000000909</v>
          </cell>
          <cell r="AV88">
            <v>5.5958000000000001E-2</v>
          </cell>
        </row>
        <row r="89">
          <cell r="AU89">
            <v>2.9500000000000455</v>
          </cell>
          <cell r="AV89">
            <v>6.1726000000000003E-2</v>
          </cell>
        </row>
        <row r="90">
          <cell r="AU90">
            <v>3.0099999999999909</v>
          </cell>
          <cell r="AV90">
            <v>5.6651E-2</v>
          </cell>
        </row>
        <row r="91">
          <cell r="AU91">
            <v>3.0700000000001637</v>
          </cell>
          <cell r="AV91">
            <v>5.6147000000000002E-2</v>
          </cell>
        </row>
        <row r="92">
          <cell r="AU92">
            <v>3.1300000000001091</v>
          </cell>
          <cell r="AV92">
            <v>5.6468999999999998E-2</v>
          </cell>
        </row>
        <row r="93">
          <cell r="AU93">
            <v>3.1800000000000637</v>
          </cell>
          <cell r="AV93">
            <v>5.2660999999999999E-2</v>
          </cell>
        </row>
        <row r="94">
          <cell r="AU94">
            <v>3.2400000000000091</v>
          </cell>
          <cell r="AV94">
            <v>4.8523999999999998E-2</v>
          </cell>
        </row>
        <row r="95">
          <cell r="AU95">
            <v>3.2799999999999727</v>
          </cell>
          <cell r="AV95">
            <v>5.4725999999999997E-2</v>
          </cell>
        </row>
        <row r="96">
          <cell r="AU96">
            <v>3.3400000000001455</v>
          </cell>
          <cell r="AV96">
            <v>6.1642000000000002E-2</v>
          </cell>
        </row>
        <row r="97">
          <cell r="AU97">
            <v>3.4000000000000909</v>
          </cell>
          <cell r="AV97">
            <v>6.1712000000000003E-2</v>
          </cell>
        </row>
        <row r="98">
          <cell r="AU98">
            <v>3.4600000000000364</v>
          </cell>
          <cell r="AV98">
            <v>6.0690000000000001E-2</v>
          </cell>
        </row>
        <row r="99">
          <cell r="AU99">
            <v>3.5199999999999818</v>
          </cell>
          <cell r="AV99">
            <v>6.0690000000000001E-2</v>
          </cell>
        </row>
        <row r="100">
          <cell r="AU100">
            <v>3.5800000000001546</v>
          </cell>
          <cell r="AV100">
            <v>6.2509999999999996E-2</v>
          </cell>
        </row>
        <row r="101">
          <cell r="AU101">
            <v>3.6500000000000909</v>
          </cell>
          <cell r="AV101">
            <v>5.5944000000000001E-2</v>
          </cell>
        </row>
        <row r="102">
          <cell r="AU102">
            <v>3.7000000000000455</v>
          </cell>
          <cell r="AV102">
            <v>5.3178999999999997E-2</v>
          </cell>
        </row>
        <row r="103">
          <cell r="AU103">
            <v>3.7599999999999909</v>
          </cell>
          <cell r="AV103">
            <v>5.3676000000000001E-2</v>
          </cell>
        </row>
        <row r="104">
          <cell r="AU104">
            <v>3.8099999999999454</v>
          </cell>
          <cell r="AV104">
            <v>6.1348E-2</v>
          </cell>
        </row>
        <row r="105">
          <cell r="AU105">
            <v>3.8700000000001182</v>
          </cell>
          <cell r="AV105">
            <v>6.3923999999999995E-2</v>
          </cell>
        </row>
        <row r="106">
          <cell r="AU106">
            <v>3.9300000000000637</v>
          </cell>
          <cell r="AV106">
            <v>5.8261E-2</v>
          </cell>
        </row>
        <row r="107">
          <cell r="AU107">
            <v>3.9900000000000091</v>
          </cell>
          <cell r="AV107">
            <v>5.9290000000000002E-2</v>
          </cell>
        </row>
        <row r="108">
          <cell r="AU108">
            <v>4.0499999999999545</v>
          </cell>
          <cell r="AV108">
            <v>6.0074000000000002E-2</v>
          </cell>
        </row>
        <row r="109">
          <cell r="AU109">
            <v>4.1100000000001273</v>
          </cell>
          <cell r="AV109">
            <v>5.4970999999999999E-2</v>
          </cell>
        </row>
        <row r="110">
          <cell r="AU110">
            <v>4.1700000000000728</v>
          </cell>
          <cell r="AV110">
            <v>6.3552999999999998E-2</v>
          </cell>
        </row>
        <row r="111">
          <cell r="AU111">
            <v>4.2300000000000182</v>
          </cell>
          <cell r="AV111">
            <v>7.5858999999999996E-2</v>
          </cell>
        </row>
        <row r="112">
          <cell r="AU112">
            <v>4.3099999999999454</v>
          </cell>
          <cell r="AV112">
            <v>6.6626000000000005E-2</v>
          </cell>
        </row>
        <row r="113">
          <cell r="AU113">
            <v>4.3700000000001182</v>
          </cell>
          <cell r="AV113">
            <v>6.7473000000000005E-2</v>
          </cell>
        </row>
        <row r="114">
          <cell r="AU114">
            <v>4.4400000000000546</v>
          </cell>
          <cell r="AV114">
            <v>6.5128000000000005E-2</v>
          </cell>
        </row>
        <row r="115">
          <cell r="AU115">
            <v>4.5099999999999909</v>
          </cell>
          <cell r="AV115">
            <v>6.0704000000000001E-2</v>
          </cell>
        </row>
        <row r="116">
          <cell r="AU116">
            <v>4.5700000000001637</v>
          </cell>
          <cell r="AV116">
            <v>5.7799000000000003E-2</v>
          </cell>
        </row>
        <row r="117">
          <cell r="AU117">
            <v>4.6200000000001182</v>
          </cell>
          <cell r="AV117">
            <v>7.0167999999999994E-2</v>
          </cell>
        </row>
        <row r="118">
          <cell r="AU118">
            <v>4.6900000000000546</v>
          </cell>
          <cell r="AV118">
            <v>7.5005000000000002E-2</v>
          </cell>
        </row>
        <row r="119">
          <cell r="AU119">
            <v>4.7699999999999818</v>
          </cell>
          <cell r="AV119">
            <v>7.1246000000000004E-2</v>
          </cell>
        </row>
        <row r="120">
          <cell r="AU120">
            <v>4.8400000000001455</v>
          </cell>
          <cell r="AV120">
            <v>7.3871000000000006E-2</v>
          </cell>
        </row>
      </sheetData>
      <sheetData sheetId="14">
        <row r="35">
          <cell r="AM35">
            <v>0</v>
          </cell>
          <cell r="AN35">
            <v>3.2466000000000002E-2</v>
          </cell>
          <cell r="AX35">
            <v>4.5000000000015916E-2</v>
          </cell>
          <cell r="AY35">
            <v>2.9925E-2</v>
          </cell>
        </row>
        <row r="36">
          <cell r="AM36">
            <v>2.9999999999972715E-2</v>
          </cell>
          <cell r="AN36">
            <v>3.5811999999999997E-2</v>
          </cell>
          <cell r="AX36">
            <v>7.4999999999988631E-2</v>
          </cell>
          <cell r="AY36">
            <v>3.3327000000000002E-2</v>
          </cell>
        </row>
        <row r="37">
          <cell r="AM37">
            <v>5.999999999994543E-2</v>
          </cell>
          <cell r="AN37">
            <v>3.6148E-2</v>
          </cell>
          <cell r="AX37">
            <v>0.10800000000000409</v>
          </cell>
          <cell r="AY37">
            <v>3.6763999999999998E-2</v>
          </cell>
        </row>
        <row r="38">
          <cell r="AM38">
            <v>0.10000000000013642</v>
          </cell>
          <cell r="AN38">
            <v>4.0481000000000003E-2</v>
          </cell>
          <cell r="AX38">
            <v>0.14499999999998181</v>
          </cell>
          <cell r="AY38">
            <v>3.8359999999999998E-2</v>
          </cell>
        </row>
        <row r="39">
          <cell r="AM39">
            <v>0.14000000000010004</v>
          </cell>
          <cell r="AN39">
            <v>3.7933000000000001E-2</v>
          </cell>
          <cell r="AX39">
            <v>0.18299999999999272</v>
          </cell>
          <cell r="AY39">
            <v>3.7884000000000001E-2</v>
          </cell>
        </row>
        <row r="40">
          <cell r="AM40">
            <v>0.18000000000006366</v>
          </cell>
          <cell r="AN40">
            <v>3.9487000000000001E-2</v>
          </cell>
          <cell r="AX40">
            <v>0.22100000000000364</v>
          </cell>
          <cell r="AY40">
            <v>4.1706E-2</v>
          </cell>
        </row>
        <row r="41">
          <cell r="AM41">
            <v>0.22000000000002728</v>
          </cell>
          <cell r="AN41">
            <v>4.0250000000000001E-2</v>
          </cell>
          <cell r="AX41">
            <v>0.26299999999997681</v>
          </cell>
          <cell r="AY41">
            <v>4.1432999999999998E-2</v>
          </cell>
        </row>
        <row r="42">
          <cell r="AM42">
            <v>0.25999999999999091</v>
          </cell>
          <cell r="AN42">
            <v>3.9529000000000002E-2</v>
          </cell>
          <cell r="AX42">
            <v>0.30399999999997362</v>
          </cell>
          <cell r="AY42">
            <v>4.0404000000000002E-2</v>
          </cell>
        </row>
        <row r="43">
          <cell r="AM43">
            <v>0.29999999999995453</v>
          </cell>
          <cell r="AN43">
            <v>4.1369999999999997E-2</v>
          </cell>
          <cell r="AX43">
            <v>0.34499999999997044</v>
          </cell>
          <cell r="AY43">
            <v>4.4491999999999997E-2</v>
          </cell>
        </row>
        <row r="44">
          <cell r="AM44">
            <v>0.33999999999991815</v>
          </cell>
          <cell r="AN44">
            <v>4.0208000000000001E-2</v>
          </cell>
          <cell r="AX44">
            <v>0.38900000000001</v>
          </cell>
          <cell r="AY44">
            <v>4.3945999999999999E-2</v>
          </cell>
        </row>
        <row r="45">
          <cell r="AM45">
            <v>0.38000000000010914</v>
          </cell>
          <cell r="AN45">
            <v>4.2070000000000003E-2</v>
          </cell>
          <cell r="AX45">
            <v>0.43299999999999272</v>
          </cell>
          <cell r="AY45">
            <v>3.9752999999999997E-2</v>
          </cell>
        </row>
        <row r="46">
          <cell r="AM46">
            <v>0.42000000000007276</v>
          </cell>
          <cell r="AN46">
            <v>4.0641999999999998E-2</v>
          </cell>
          <cell r="AX46">
            <v>0.47300000000001319</v>
          </cell>
          <cell r="AY46">
            <v>4.8384000000000003E-2</v>
          </cell>
        </row>
        <row r="47">
          <cell r="AM47">
            <v>0.46000000000003638</v>
          </cell>
          <cell r="AN47">
            <v>3.8150000000000003E-2</v>
          </cell>
          <cell r="AX47">
            <v>0.52100000000001501</v>
          </cell>
          <cell r="AY47">
            <v>4.4933000000000001E-2</v>
          </cell>
        </row>
        <row r="48">
          <cell r="AM48">
            <v>0.5</v>
          </cell>
          <cell r="AN48">
            <v>4.1272000000000003E-2</v>
          </cell>
          <cell r="AX48">
            <v>0.56599999999997408</v>
          </cell>
          <cell r="AY48">
            <v>4.6466E-2</v>
          </cell>
        </row>
        <row r="49">
          <cell r="AM49">
            <v>0.53999999999996362</v>
          </cell>
          <cell r="AN49">
            <v>3.9199999999999999E-2</v>
          </cell>
          <cell r="AX49">
            <v>0.61299999999999955</v>
          </cell>
          <cell r="AY49">
            <v>4.8881000000000001E-2</v>
          </cell>
        </row>
        <row r="50">
          <cell r="AM50">
            <v>0.57999999999992724</v>
          </cell>
          <cell r="AN50">
            <v>4.3344000000000001E-2</v>
          </cell>
          <cell r="AX50">
            <v>0.66199999999997772</v>
          </cell>
          <cell r="AY50">
            <v>4.4863E-2</v>
          </cell>
        </row>
        <row r="51">
          <cell r="AM51">
            <v>0.63000000000010914</v>
          </cell>
          <cell r="AN51">
            <v>3.9990999999999999E-2</v>
          </cell>
          <cell r="AX51">
            <v>0.70699999999999363</v>
          </cell>
          <cell r="AY51">
            <v>5.3466E-2</v>
          </cell>
        </row>
        <row r="52">
          <cell r="AM52">
            <v>0.67000000000007276</v>
          </cell>
          <cell r="AN52">
            <v>4.2937999999999997E-2</v>
          </cell>
          <cell r="AX52">
            <v>0.75999999999999091</v>
          </cell>
          <cell r="AY52">
            <v>4.8860000000000001E-2</v>
          </cell>
        </row>
        <row r="53">
          <cell r="AM53">
            <v>0.71000000000003638</v>
          </cell>
          <cell r="AN53">
            <v>3.9913999999999998E-2</v>
          </cell>
          <cell r="AX53">
            <v>0.80899999999996908</v>
          </cell>
          <cell r="AY53">
            <v>5.0344E-2</v>
          </cell>
        </row>
        <row r="54">
          <cell r="AM54">
            <v>0.75</v>
          </cell>
          <cell r="AN54">
            <v>4.4275000000000002E-2</v>
          </cell>
          <cell r="AX54">
            <v>0.85899999999998045</v>
          </cell>
          <cell r="AY54">
            <v>5.2269000000000003E-2</v>
          </cell>
        </row>
        <row r="55">
          <cell r="AM55">
            <v>0.78999999999996362</v>
          </cell>
          <cell r="AN55">
            <v>3.9333E-2</v>
          </cell>
          <cell r="AX55">
            <v>0.91199999999997772</v>
          </cell>
          <cell r="AY55">
            <v>4.7690999999999997E-2</v>
          </cell>
        </row>
        <row r="56">
          <cell r="AM56">
            <v>0.82999999999992724</v>
          </cell>
          <cell r="AN56">
            <v>4.2609000000000001E-2</v>
          </cell>
          <cell r="AX56">
            <v>0.95900000000000318</v>
          </cell>
          <cell r="AY56">
            <v>5.6917000000000002E-2</v>
          </cell>
        </row>
        <row r="57">
          <cell r="AM57">
            <v>0.87000000000011823</v>
          </cell>
          <cell r="AN57">
            <v>4.0481000000000003E-2</v>
          </cell>
          <cell r="AX57">
            <v>1.0159999999999627</v>
          </cell>
          <cell r="AY57">
            <v>5.2220000000000003E-2</v>
          </cell>
        </row>
        <row r="58">
          <cell r="AM58">
            <v>0.91000000000008185</v>
          </cell>
          <cell r="AN58">
            <v>4.2160999999999997E-2</v>
          </cell>
          <cell r="AX58">
            <v>1.0679999999999836</v>
          </cell>
          <cell r="AY58">
            <v>5.7652000000000002E-2</v>
          </cell>
        </row>
        <row r="59">
          <cell r="AM59">
            <v>0.96000000000003638</v>
          </cell>
          <cell r="AN59">
            <v>4.3393000000000001E-2</v>
          </cell>
          <cell r="AX59">
            <v>1.1259999999999764</v>
          </cell>
          <cell r="AY59">
            <v>5.6854000000000002E-2</v>
          </cell>
        </row>
        <row r="60">
          <cell r="AM60">
            <v>1</v>
          </cell>
          <cell r="AN60">
            <v>4.4324000000000002E-2</v>
          </cell>
          <cell r="AX60">
            <v>1.1829999999999927</v>
          </cell>
          <cell r="AY60">
            <v>4.9945000000000003E-2</v>
          </cell>
        </row>
        <row r="61">
          <cell r="AM61">
            <v>1.0399999999999636</v>
          </cell>
          <cell r="AN61">
            <v>4.5878000000000002E-2</v>
          </cell>
          <cell r="AX61">
            <v>1.2330000000000041</v>
          </cell>
          <cell r="AY61">
            <v>6.0514999999999999E-2</v>
          </cell>
        </row>
        <row r="62">
          <cell r="AM62">
            <v>1.0899999999999181</v>
          </cell>
          <cell r="AN62">
            <v>4.2972999999999997E-2</v>
          </cell>
          <cell r="AX62">
            <v>1.2930000000000064</v>
          </cell>
          <cell r="AY62">
            <v>5.7582000000000001E-2</v>
          </cell>
        </row>
        <row r="63">
          <cell r="AM63">
            <v>1.1300000000001091</v>
          </cell>
          <cell r="AN63">
            <v>4.7306000000000001E-2</v>
          </cell>
          <cell r="AX63">
            <v>1.3509999999999991</v>
          </cell>
          <cell r="AY63">
            <v>6.8649000000000002E-2</v>
          </cell>
        </row>
        <row r="64">
          <cell r="AM64">
            <v>1.1800000000000637</v>
          </cell>
          <cell r="AN64">
            <v>4.0676999999999998E-2</v>
          </cell>
          <cell r="AX64">
            <v>1.4200000000000159</v>
          </cell>
          <cell r="AY64">
            <v>6.1432E-2</v>
          </cell>
        </row>
        <row r="65">
          <cell r="AM65">
            <v>1.2200000000000273</v>
          </cell>
          <cell r="AN65">
            <v>4.6445E-2</v>
          </cell>
          <cell r="AX65">
            <v>1.4809999999999945</v>
          </cell>
          <cell r="AY65">
            <v>5.2787000000000001E-2</v>
          </cell>
        </row>
        <row r="66">
          <cell r="AM66">
            <v>1.2699999999999818</v>
          </cell>
          <cell r="AN66">
            <v>4.0767999999999999E-2</v>
          </cell>
          <cell r="AX66">
            <v>1.5339999999999918</v>
          </cell>
          <cell r="AY66">
            <v>7.0251999999999995E-2</v>
          </cell>
        </row>
        <row r="67">
          <cell r="AM67">
            <v>1.3099999999999454</v>
          </cell>
          <cell r="AN67">
            <v>4.5499999999999999E-2</v>
          </cell>
          <cell r="AX67">
            <v>1.603999999999985</v>
          </cell>
          <cell r="AY67">
            <v>6.2587000000000004E-2</v>
          </cell>
        </row>
        <row r="68">
          <cell r="AM68">
            <v>1.3500000000001364</v>
          </cell>
          <cell r="AN68">
            <v>4.6290999999999999E-2</v>
          </cell>
          <cell r="AX68">
            <v>1.6669999999999732</v>
          </cell>
          <cell r="AY68">
            <v>7.0371000000000003E-2</v>
          </cell>
        </row>
        <row r="69">
          <cell r="AM69">
            <v>1.4000000000000909</v>
          </cell>
          <cell r="AN69">
            <v>4.4540999999999997E-2</v>
          </cell>
          <cell r="AX69">
            <v>1.7369999999999663</v>
          </cell>
          <cell r="AY69">
            <v>6.9384000000000001E-2</v>
          </cell>
        </row>
        <row r="70">
          <cell r="AM70">
            <v>1.4400000000000546</v>
          </cell>
          <cell r="AN70">
            <v>4.6969999999999998E-2</v>
          </cell>
          <cell r="AX70">
            <v>1.8059999999999832</v>
          </cell>
          <cell r="AY70">
            <v>5.8408000000000002E-2</v>
          </cell>
        </row>
        <row r="71">
          <cell r="AM71">
            <v>1.4900000000000091</v>
          </cell>
          <cell r="AN71">
            <v>4.3042999999999998E-2</v>
          </cell>
          <cell r="AX71">
            <v>1.8650000000000091</v>
          </cell>
          <cell r="AY71">
            <v>7.2694999999999996E-2</v>
          </cell>
        </row>
        <row r="72">
          <cell r="AM72">
            <v>1.5299999999999727</v>
          </cell>
          <cell r="AN72">
            <v>4.8453999999999997E-2</v>
          </cell>
          <cell r="AX72">
            <v>1.9370000000000118</v>
          </cell>
          <cell r="AY72">
            <v>6.5345E-2</v>
          </cell>
        </row>
        <row r="73">
          <cell r="AM73">
            <v>1.5799999999999272</v>
          </cell>
          <cell r="AN73">
            <v>4.9342999999999998E-2</v>
          </cell>
          <cell r="AX73">
            <v>2.0029999999999859</v>
          </cell>
          <cell r="AY73">
            <v>7.3261999999999994E-2</v>
          </cell>
        </row>
        <row r="74">
          <cell r="AM74">
            <v>1.6300000000001091</v>
          </cell>
          <cell r="AN74">
            <v>4.5605E-2</v>
          </cell>
          <cell r="AX74">
            <v>2.075999999999965</v>
          </cell>
          <cell r="AY74">
            <v>7.0014000000000007E-2</v>
          </cell>
        </row>
        <row r="75">
          <cell r="AM75">
            <v>1.6800000000000637</v>
          </cell>
          <cell r="AN75">
            <v>5.1261000000000001E-2</v>
          </cell>
          <cell r="AX75">
            <v>2.146000000000015</v>
          </cell>
          <cell r="AY75">
            <v>5.978E-2</v>
          </cell>
        </row>
        <row r="76">
          <cell r="AM76">
            <v>1.7300000000000182</v>
          </cell>
          <cell r="AN76">
            <v>4.6339999999999999E-2</v>
          </cell>
          <cell r="AX76">
            <v>2.2060000000000173</v>
          </cell>
          <cell r="AY76">
            <v>7.7308000000000002E-2</v>
          </cell>
        </row>
        <row r="77">
          <cell r="AM77">
            <v>1.7799999999999727</v>
          </cell>
          <cell r="AN77">
            <v>4.8146000000000001E-2</v>
          </cell>
          <cell r="AX77">
            <v>2.2830000000000155</v>
          </cell>
          <cell r="AY77">
            <v>7.0755999999999999E-2</v>
          </cell>
        </row>
        <row r="78">
          <cell r="AM78">
            <v>1.8199999999999363</v>
          </cell>
          <cell r="AN78">
            <v>4.8797E-2</v>
          </cell>
          <cell r="AX78">
            <v>2.353999999999985</v>
          </cell>
          <cell r="AY78">
            <v>7.5249999999999997E-2</v>
          </cell>
        </row>
        <row r="79">
          <cell r="AM79">
            <v>1.8700000000001182</v>
          </cell>
          <cell r="AN79">
            <v>4.4016E-2</v>
          </cell>
          <cell r="AX79">
            <v>2.4289999999999736</v>
          </cell>
          <cell r="AY79">
            <v>7.4214000000000002E-2</v>
          </cell>
        </row>
        <row r="80">
          <cell r="AM80">
            <v>1.9200000000000728</v>
          </cell>
          <cell r="AN80">
            <v>5.1701999999999998E-2</v>
          </cell>
          <cell r="AX80">
            <v>2.5029999999999859</v>
          </cell>
          <cell r="AY80">
            <v>6.1116999999999998E-2</v>
          </cell>
        </row>
        <row r="81">
          <cell r="AM81">
            <v>1.9700000000000273</v>
          </cell>
          <cell r="AN81">
            <v>4.8916000000000001E-2</v>
          </cell>
          <cell r="AX81">
            <v>2.5649999999999977</v>
          </cell>
          <cell r="AY81">
            <v>8.3496000000000001E-2</v>
          </cell>
        </row>
        <row r="82">
          <cell r="AM82">
            <v>2.0199999999999818</v>
          </cell>
          <cell r="AN82">
            <v>4.5373999999999998E-2</v>
          </cell>
          <cell r="AX82">
            <v>2.6479999999999677</v>
          </cell>
          <cell r="AY82">
            <v>7.2932999999999998E-2</v>
          </cell>
        </row>
        <row r="83">
          <cell r="AM83">
            <v>2.0599999999999454</v>
          </cell>
          <cell r="AN83">
            <v>5.1121E-2</v>
          </cell>
          <cell r="AX83">
            <v>2.7210000000000036</v>
          </cell>
          <cell r="AY83">
            <v>8.0926999999999999E-2</v>
          </cell>
        </row>
        <row r="84">
          <cell r="AM84">
            <v>2.1100000000001273</v>
          </cell>
          <cell r="AN84">
            <v>5.0994999999999999E-2</v>
          </cell>
          <cell r="AX84">
            <v>2.8019999999999641</v>
          </cell>
          <cell r="AY84">
            <v>7.7826000000000006E-2</v>
          </cell>
        </row>
        <row r="85">
          <cell r="AM85">
            <v>2.1600000000000819</v>
          </cell>
          <cell r="AN85">
            <v>4.9910000000000003E-2</v>
          </cell>
          <cell r="AX85">
            <v>2.8799999999999955</v>
          </cell>
          <cell r="AY85">
            <v>7.3737999999999998E-2</v>
          </cell>
        </row>
        <row r="86">
          <cell r="AM86">
            <v>2.2100000000000364</v>
          </cell>
          <cell r="AN86">
            <v>5.2352999999999997E-2</v>
          </cell>
          <cell r="AX86">
            <v>2.9529999999999745</v>
          </cell>
          <cell r="AY86">
            <v>9.6306000000000003E-2</v>
          </cell>
        </row>
        <row r="87">
          <cell r="AM87">
            <v>2.2699999999999818</v>
          </cell>
          <cell r="AN87">
            <v>4.6424E-2</v>
          </cell>
          <cell r="AX87">
            <v>3.0500000000000114</v>
          </cell>
          <cell r="AY87">
            <v>8.3173999999999998E-2</v>
          </cell>
        </row>
        <row r="88">
          <cell r="AM88">
            <v>2.3099999999999454</v>
          </cell>
          <cell r="AN88">
            <v>5.2157000000000002E-2</v>
          </cell>
          <cell r="AX88">
            <v>3.1329999999999814</v>
          </cell>
          <cell r="AY88">
            <v>7.6951000000000006E-2</v>
          </cell>
        </row>
        <row r="89">
          <cell r="AM89">
            <v>2.3700000000001182</v>
          </cell>
          <cell r="AN89">
            <v>5.3388999999999999E-2</v>
          </cell>
          <cell r="AX89">
            <v>3.2099999999999795</v>
          </cell>
          <cell r="AY89">
            <v>9.9624000000000004E-2</v>
          </cell>
        </row>
        <row r="90">
          <cell r="AM90">
            <v>2.4200000000000728</v>
          </cell>
          <cell r="AN90">
            <v>4.7215E-2</v>
          </cell>
          <cell r="AX90">
            <v>3.3089999999999691</v>
          </cell>
          <cell r="AY90">
            <v>8.4945000000000007E-2</v>
          </cell>
        </row>
        <row r="91">
          <cell r="AM91">
            <v>2.4700000000000273</v>
          </cell>
          <cell r="AN91">
            <v>5.6028000000000001E-2</v>
          </cell>
          <cell r="AX91">
            <v>3.3940000000000055</v>
          </cell>
          <cell r="AY91">
            <v>8.337E-2</v>
          </cell>
        </row>
        <row r="92">
          <cell r="AM92">
            <v>2.5199999999999818</v>
          </cell>
          <cell r="AN92">
            <v>5.2990000000000002E-2</v>
          </cell>
          <cell r="AX92">
            <v>3.4780000000000086</v>
          </cell>
          <cell r="AY92">
            <v>9.5893000000000006E-2</v>
          </cell>
        </row>
        <row r="93">
          <cell r="AM93">
            <v>2.5799999999999272</v>
          </cell>
          <cell r="AN93">
            <v>4.9742000000000001E-2</v>
          </cell>
          <cell r="AX93">
            <v>3.5740000000000123</v>
          </cell>
          <cell r="AY93">
            <v>9.3618000000000007E-2</v>
          </cell>
        </row>
        <row r="94">
          <cell r="AM94">
            <v>2.6300000000001091</v>
          </cell>
          <cell r="AN94">
            <v>5.5839E-2</v>
          </cell>
          <cell r="AX94">
            <v>3.6669999999999732</v>
          </cell>
          <cell r="AY94">
            <v>8.5386000000000004E-2</v>
          </cell>
        </row>
        <row r="95">
          <cell r="AM95">
            <v>2.6800000000000637</v>
          </cell>
          <cell r="AN95">
            <v>5.1331000000000002E-2</v>
          </cell>
          <cell r="AX95">
            <v>3.7529999999999859</v>
          </cell>
          <cell r="AY95">
            <v>7.7616000000000004E-2</v>
          </cell>
        </row>
        <row r="96">
          <cell r="AM96">
            <v>2.7300000000000182</v>
          </cell>
          <cell r="AN96">
            <v>5.4816999999999998E-2</v>
          </cell>
          <cell r="AX96">
            <v>3.8299999999999841</v>
          </cell>
          <cell r="AY96">
            <v>0.103005</v>
          </cell>
        </row>
        <row r="97">
          <cell r="AM97">
            <v>2.7899999999999636</v>
          </cell>
          <cell r="AN97">
            <v>5.7168999999999998E-2</v>
          </cell>
          <cell r="AX97">
            <v>3.9329999999999927</v>
          </cell>
          <cell r="AY97">
            <v>8.8900000000000007E-2</v>
          </cell>
        </row>
        <row r="98">
          <cell r="AM98">
            <v>2.8399999999999181</v>
          </cell>
          <cell r="AN98">
            <v>4.8286000000000003E-2</v>
          </cell>
          <cell r="AX98">
            <v>4.0219999999999914</v>
          </cell>
          <cell r="AY98">
            <v>9.8224000000000006E-2</v>
          </cell>
        </row>
        <row r="99">
          <cell r="AM99">
            <v>2.8900000000001</v>
          </cell>
          <cell r="AN99">
            <v>5.4292E-2</v>
          </cell>
          <cell r="AX99">
            <v>4.1200000000000045</v>
          </cell>
          <cell r="AY99">
            <v>9.3540999999999999E-2</v>
          </cell>
        </row>
        <row r="100">
          <cell r="AM100">
            <v>2.9500000000000455</v>
          </cell>
          <cell r="AN100">
            <v>6.0123000000000003E-2</v>
          </cell>
          <cell r="AX100">
            <v>4.2139999999999986</v>
          </cell>
          <cell r="AY100">
            <v>8.4182000000000007E-2</v>
          </cell>
        </row>
        <row r="101">
          <cell r="AM101">
            <v>3.0099999999999909</v>
          </cell>
          <cell r="AN101">
            <v>5.0203999999999999E-2</v>
          </cell>
          <cell r="AX101">
            <v>4.2980000000000018</v>
          </cell>
          <cell r="AY101">
            <v>0.10623199999999999</v>
          </cell>
        </row>
        <row r="102">
          <cell r="AM102">
            <v>3.0599999999999454</v>
          </cell>
          <cell r="AN102">
            <v>5.7161999999999998E-2</v>
          </cell>
          <cell r="AX102">
            <v>4.4039999999999964</v>
          </cell>
          <cell r="AY102">
            <v>9.4962000000000005E-2</v>
          </cell>
        </row>
        <row r="103">
          <cell r="AM103">
            <v>3.1100000000001273</v>
          </cell>
          <cell r="AN103">
            <v>5.6370999999999997E-2</v>
          </cell>
          <cell r="AX103">
            <v>4.4989999999999668</v>
          </cell>
          <cell r="AY103">
            <v>8.6163000000000003E-2</v>
          </cell>
        </row>
        <row r="104">
          <cell r="AM104">
            <v>3.1700000000000728</v>
          </cell>
          <cell r="AN104">
            <v>4.9861000000000003E-2</v>
          </cell>
          <cell r="AX104">
            <v>4.5860000000000127</v>
          </cell>
          <cell r="AY104">
            <v>0.101535</v>
          </cell>
        </row>
        <row r="105">
          <cell r="AM105">
            <v>3.2200000000000273</v>
          </cell>
          <cell r="AN105">
            <v>5.9443999999999997E-2</v>
          </cell>
          <cell r="AX105">
            <v>4.6870000000000118</v>
          </cell>
          <cell r="AY105">
            <v>0.10161199999999999</v>
          </cell>
        </row>
        <row r="106">
          <cell r="AM106">
            <v>3.2799999999999727</v>
          </cell>
          <cell r="AN106">
            <v>6.0893000000000003E-2</v>
          </cell>
          <cell r="AX106">
            <v>4.7889999999999873</v>
          </cell>
          <cell r="AY106">
            <v>9.6726000000000006E-2</v>
          </cell>
        </row>
        <row r="107">
          <cell r="AM107">
            <v>3.3399999999999181</v>
          </cell>
          <cell r="AN107">
            <v>5.8177E-2</v>
          </cell>
          <cell r="AX107">
            <v>4.8849999999999909</v>
          </cell>
          <cell r="AY107">
            <v>7.8666E-2</v>
          </cell>
        </row>
        <row r="108">
          <cell r="AM108">
            <v>3.4000000000000909</v>
          </cell>
          <cell r="AN108">
            <v>6.0900000000000003E-2</v>
          </cell>
        </row>
        <row r="109">
          <cell r="AM109">
            <v>3.4600000000000364</v>
          </cell>
          <cell r="AN109">
            <v>5.6840000000000002E-2</v>
          </cell>
        </row>
        <row r="110">
          <cell r="AM110">
            <v>3.5199999999999818</v>
          </cell>
          <cell r="AN110">
            <v>6.2447000000000003E-2</v>
          </cell>
        </row>
        <row r="111">
          <cell r="AM111">
            <v>3.5799999999999272</v>
          </cell>
          <cell r="AN111">
            <v>6.4183000000000004E-2</v>
          </cell>
        </row>
        <row r="112">
          <cell r="AM112">
            <v>3.6400000000001</v>
          </cell>
          <cell r="AN112">
            <v>5.5754999999999999E-2</v>
          </cell>
        </row>
        <row r="113">
          <cell r="AM113">
            <v>3.7000000000000455</v>
          </cell>
          <cell r="AN113">
            <v>7.1008000000000002E-2</v>
          </cell>
        </row>
        <row r="114">
          <cell r="AM114">
            <v>3.7699999999999818</v>
          </cell>
          <cell r="AN114">
            <v>6.1081999999999997E-2</v>
          </cell>
        </row>
        <row r="115">
          <cell r="AM115">
            <v>3.8299999999999272</v>
          </cell>
          <cell r="AN115">
            <v>7.3044999999999999E-2</v>
          </cell>
        </row>
        <row r="116">
          <cell r="AM116">
            <v>3.9000000000000909</v>
          </cell>
          <cell r="AN116">
            <v>6.4357999999999999E-2</v>
          </cell>
        </row>
        <row r="117">
          <cell r="AM117">
            <v>3.9700000000000273</v>
          </cell>
          <cell r="AN117">
            <v>8.1445000000000004E-2</v>
          </cell>
        </row>
        <row r="118">
          <cell r="AM118">
            <v>4.0499999999999545</v>
          </cell>
          <cell r="AN118">
            <v>7.6677999999999996E-2</v>
          </cell>
        </row>
        <row r="119">
          <cell r="AM119">
            <v>4.1300000000001091</v>
          </cell>
          <cell r="AN119">
            <v>8.9011999999999994E-2</v>
          </cell>
        </row>
        <row r="120">
          <cell r="AM120">
            <v>4.2200000000000273</v>
          </cell>
          <cell r="AN120">
            <v>7.7650999999999998E-2</v>
          </cell>
        </row>
        <row r="121">
          <cell r="AM121">
            <v>4.2899999999999636</v>
          </cell>
          <cell r="AN121">
            <v>8.2795999999999995E-2</v>
          </cell>
        </row>
        <row r="122">
          <cell r="AM122">
            <v>4.3800000000001091</v>
          </cell>
          <cell r="AN122">
            <v>0.10367</v>
          </cell>
        </row>
        <row r="123">
          <cell r="AM123">
            <v>4.4800000000000182</v>
          </cell>
          <cell r="AN123">
            <v>0.108528</v>
          </cell>
        </row>
        <row r="124">
          <cell r="AM124">
            <v>4.5899999999999181</v>
          </cell>
          <cell r="AN124">
            <v>0.111167</v>
          </cell>
        </row>
        <row r="125">
          <cell r="AM125">
            <v>4.7000000000000455</v>
          </cell>
          <cell r="AN125">
            <v>0.102725</v>
          </cell>
        </row>
        <row r="126">
          <cell r="AM126">
            <v>4.7999999999999545</v>
          </cell>
          <cell r="AN126">
            <v>0.1085</v>
          </cell>
        </row>
      </sheetData>
      <sheetData sheetId="15"/>
      <sheetData sheetId="16">
        <row r="34">
          <cell r="AL34">
            <v>0</v>
          </cell>
          <cell r="AM34">
            <v>2.7678000000000001E-2</v>
          </cell>
          <cell r="AV34">
            <v>0</v>
          </cell>
          <cell r="AW34">
            <v>3.8443999999999999E-2</v>
          </cell>
        </row>
        <row r="35">
          <cell r="AL35">
            <v>2.9999999999745341E-2</v>
          </cell>
          <cell r="AM35">
            <v>3.0218999999999999E-2</v>
          </cell>
          <cell r="AV35">
            <v>3.999999999996362E-2</v>
          </cell>
          <cell r="AW35">
            <v>4.7137999999999999E-2</v>
          </cell>
        </row>
        <row r="36">
          <cell r="AL36">
            <v>5.999999999994543E-2</v>
          </cell>
          <cell r="AM36">
            <v>3.3299000000000002E-2</v>
          </cell>
          <cell r="AV36">
            <v>9.0000000000145519E-2</v>
          </cell>
          <cell r="AW36">
            <v>5.2478999999999998E-2</v>
          </cell>
        </row>
        <row r="37">
          <cell r="AL37">
            <v>8.9999999999690772E-2</v>
          </cell>
          <cell r="AM37">
            <v>3.2326000000000001E-2</v>
          </cell>
          <cell r="AV37">
            <v>0.13999999999987267</v>
          </cell>
          <cell r="AW37">
            <v>5.7959999999999998E-2</v>
          </cell>
        </row>
        <row r="38">
          <cell r="AL38">
            <v>0.11999999999989086</v>
          </cell>
          <cell r="AM38">
            <v>3.4209000000000003E-2</v>
          </cell>
          <cell r="AV38">
            <v>0.1999999999998181</v>
          </cell>
          <cell r="AW38">
            <v>6.5533999999999995E-2</v>
          </cell>
        </row>
        <row r="39">
          <cell r="AL39">
            <v>0.15999999999985448</v>
          </cell>
          <cell r="AM39">
            <v>3.3908000000000001E-2</v>
          </cell>
          <cell r="AV39">
            <v>0.26000000000021828</v>
          </cell>
          <cell r="AW39">
            <v>6.6436999999999996E-2</v>
          </cell>
        </row>
        <row r="40">
          <cell r="AL40">
            <v>0.18999999999959982</v>
          </cell>
          <cell r="AM40">
            <v>3.4488999999999999E-2</v>
          </cell>
          <cell r="AV40">
            <v>0.32999999999992724</v>
          </cell>
          <cell r="AW40">
            <v>6.9167000000000006E-2</v>
          </cell>
        </row>
        <row r="41">
          <cell r="AL41">
            <v>0.21999999999979991</v>
          </cell>
          <cell r="AM41">
            <v>3.4622E-2</v>
          </cell>
          <cell r="AV41">
            <v>0.40000000000009095</v>
          </cell>
          <cell r="AW41">
            <v>6.4644999999999994E-2</v>
          </cell>
        </row>
        <row r="42">
          <cell r="AL42">
            <v>0.25999999999976353</v>
          </cell>
          <cell r="AM42">
            <v>3.6119999999999999E-2</v>
          </cell>
          <cell r="AV42">
            <v>0.46000000000003638</v>
          </cell>
          <cell r="AW42">
            <v>6.6947999999999994E-2</v>
          </cell>
        </row>
        <row r="43">
          <cell r="AL43">
            <v>0.28999999999996362</v>
          </cell>
          <cell r="AM43">
            <v>3.4818000000000002E-2</v>
          </cell>
          <cell r="AV43">
            <v>0.53000000000020009</v>
          </cell>
          <cell r="AW43">
            <v>7.4452000000000004E-2</v>
          </cell>
        </row>
        <row r="44">
          <cell r="AL44">
            <v>0.32999999999992724</v>
          </cell>
          <cell r="AM44">
            <v>3.7261000000000002E-2</v>
          </cell>
          <cell r="AV44">
            <v>0.59999999999990905</v>
          </cell>
          <cell r="AW44">
            <v>7.5201000000000004E-2</v>
          </cell>
        </row>
        <row r="45">
          <cell r="AL45">
            <v>0.36999999999989086</v>
          </cell>
          <cell r="AM45">
            <v>3.4972000000000003E-2</v>
          </cell>
          <cell r="AV45">
            <v>0.67999999999983629</v>
          </cell>
          <cell r="AW45">
            <v>7.3283000000000001E-2</v>
          </cell>
        </row>
        <row r="46">
          <cell r="AL46">
            <v>0.3999999999996362</v>
          </cell>
          <cell r="AM46">
            <v>3.8464999999999999E-2</v>
          </cell>
          <cell r="AV46">
            <v>0.75</v>
          </cell>
          <cell r="AW46">
            <v>6.9103999999999999E-2</v>
          </cell>
        </row>
        <row r="47">
          <cell r="AL47">
            <v>0.43999999999959982</v>
          </cell>
          <cell r="AM47">
            <v>3.6225E-2</v>
          </cell>
          <cell r="AV47">
            <v>0.82000000000016371</v>
          </cell>
          <cell r="AW47">
            <v>8.4938E-2</v>
          </cell>
        </row>
        <row r="48">
          <cell r="AL48">
            <v>0.47999999999956344</v>
          </cell>
          <cell r="AM48">
            <v>4.0655999999999998E-2</v>
          </cell>
          <cell r="AV48">
            <v>0.90999999999985448</v>
          </cell>
          <cell r="AW48">
            <v>7.3471999999999996E-2</v>
          </cell>
        </row>
        <row r="49">
          <cell r="AL49">
            <v>0.51999999999998181</v>
          </cell>
          <cell r="AM49">
            <v>3.7842000000000001E-2</v>
          </cell>
          <cell r="AV49">
            <v>0.98000000000001819</v>
          </cell>
          <cell r="AW49">
            <v>7.2289000000000006E-2</v>
          </cell>
        </row>
        <row r="50">
          <cell r="AL50">
            <v>0.54999999999972715</v>
          </cell>
          <cell r="AM50">
            <v>4.0901E-2</v>
          </cell>
          <cell r="AV50">
            <v>1.0500000000001819</v>
          </cell>
          <cell r="AW50">
            <v>8.1473000000000004E-2</v>
          </cell>
        </row>
        <row r="51">
          <cell r="AL51">
            <v>0.59999999999990905</v>
          </cell>
          <cell r="AM51">
            <v>4.0851999999999999E-2</v>
          </cell>
          <cell r="AV51">
            <v>1.1300000000001091</v>
          </cell>
          <cell r="AW51">
            <v>7.5774999999999995E-2</v>
          </cell>
        </row>
        <row r="52">
          <cell r="AL52">
            <v>0.63999999999987267</v>
          </cell>
          <cell r="AM52">
            <v>4.1993000000000003E-2</v>
          </cell>
          <cell r="AV52">
            <v>1.2100000000000364</v>
          </cell>
          <cell r="AW52">
            <v>6.5379999999999994E-2</v>
          </cell>
        </row>
        <row r="53">
          <cell r="AL53">
            <v>0.67999999999983629</v>
          </cell>
          <cell r="AM53">
            <v>4.3645000000000003E-2</v>
          </cell>
          <cell r="AV53">
            <v>1.2800000000002001</v>
          </cell>
          <cell r="AW53">
            <v>9.0194999999999997E-2</v>
          </cell>
        </row>
        <row r="54">
          <cell r="AL54">
            <v>0.71999999999979991</v>
          </cell>
          <cell r="AM54">
            <v>4.0523000000000003E-2</v>
          </cell>
          <cell r="AV54">
            <v>1.3699999999998909</v>
          </cell>
          <cell r="AW54">
            <v>8.6323999999999998E-2</v>
          </cell>
        </row>
        <row r="55">
          <cell r="AL55">
            <v>0.75999999999976353</v>
          </cell>
          <cell r="AM55">
            <v>4.7187E-2</v>
          </cell>
          <cell r="AV55">
            <v>1.4499999999998181</v>
          </cell>
          <cell r="AW55">
            <v>8.3558999999999994E-2</v>
          </cell>
        </row>
        <row r="56">
          <cell r="AL56">
            <v>0.80999999999994543</v>
          </cell>
          <cell r="AM56">
            <v>4.5331999999999997E-2</v>
          </cell>
          <cell r="AV56">
            <v>1.5399999999999636</v>
          </cell>
          <cell r="AW56">
            <v>9.1083999999999998E-2</v>
          </cell>
        </row>
        <row r="57">
          <cell r="AL57">
            <v>0.85999999999967258</v>
          </cell>
          <cell r="AM57">
            <v>4.8979000000000002E-2</v>
          </cell>
          <cell r="AV57">
            <v>1.6300000000001091</v>
          </cell>
          <cell r="AW57">
            <v>9.4892000000000004E-2</v>
          </cell>
        </row>
        <row r="58">
          <cell r="AL58">
            <v>0.8999999999996362</v>
          </cell>
          <cell r="AM58">
            <v>4.8167000000000001E-2</v>
          </cell>
          <cell r="AV58">
            <v>1.7199999999997999</v>
          </cell>
          <cell r="AW58">
            <v>9.8587999999999995E-2</v>
          </cell>
        </row>
        <row r="59">
          <cell r="AL59">
            <v>0.9499999999998181</v>
          </cell>
          <cell r="AM59">
            <v>4.6473E-2</v>
          </cell>
          <cell r="AV59">
            <v>1.8200000000001637</v>
          </cell>
          <cell r="AW59">
            <v>0.101262</v>
          </cell>
        </row>
        <row r="60">
          <cell r="AL60">
            <v>1</v>
          </cell>
          <cell r="AM60">
            <v>5.2031000000000001E-2</v>
          </cell>
          <cell r="AV60">
            <v>1.9200000000000728</v>
          </cell>
          <cell r="AW60">
            <v>9.0482000000000007E-2</v>
          </cell>
        </row>
        <row r="61">
          <cell r="AL61">
            <v>1.0499999999997272</v>
          </cell>
          <cell r="AM61">
            <v>5.0603000000000002E-2</v>
          </cell>
          <cell r="AV61">
            <v>2.0100000000002183</v>
          </cell>
          <cell r="AW61">
            <v>8.1599000000000005E-2</v>
          </cell>
        </row>
        <row r="62">
          <cell r="AL62">
            <v>1.0999999999999091</v>
          </cell>
          <cell r="AM62">
            <v>5.5782999999999999E-2</v>
          </cell>
          <cell r="AV62">
            <v>2.0900000000001455</v>
          </cell>
          <cell r="AW62">
            <v>0.123123</v>
          </cell>
        </row>
        <row r="63">
          <cell r="AL63">
            <v>1.1599999999998545</v>
          </cell>
          <cell r="AM63">
            <v>5.194E-2</v>
          </cell>
          <cell r="AV63">
            <v>2.2199999999997999</v>
          </cell>
          <cell r="AW63">
            <v>0.10625999999999999</v>
          </cell>
        </row>
        <row r="64">
          <cell r="AL64">
            <v>1.2099999999995816</v>
          </cell>
          <cell r="AM64">
            <v>6.2831999999999999E-2</v>
          </cell>
          <cell r="AV64">
            <v>2.3200000000001637</v>
          </cell>
          <cell r="AW64">
            <v>0.10448200000000001</v>
          </cell>
        </row>
        <row r="65">
          <cell r="AL65">
            <v>1.2699999999999818</v>
          </cell>
          <cell r="AM65">
            <v>6.0718000000000001E-2</v>
          </cell>
          <cell r="AV65">
            <v>2.4299999999998363</v>
          </cell>
          <cell r="AW65">
            <v>0.10460800000000001</v>
          </cell>
        </row>
        <row r="66">
          <cell r="AL66">
            <v>1.3299999999999272</v>
          </cell>
          <cell r="AM66">
            <v>5.4334E-2</v>
          </cell>
          <cell r="AV66">
            <v>2.5300000000002001</v>
          </cell>
          <cell r="AW66">
            <v>7.8001000000000001E-2</v>
          </cell>
        </row>
        <row r="67">
          <cell r="AL67">
            <v>1.3899999999998727</v>
          </cell>
          <cell r="AM67">
            <v>6.7878999999999995E-2</v>
          </cell>
          <cell r="AV67">
            <v>2.6100000000001273</v>
          </cell>
          <cell r="AW67">
            <v>9.8755999999999997E-2</v>
          </cell>
        </row>
        <row r="68">
          <cell r="AL68">
            <v>1.4499999999998181</v>
          </cell>
          <cell r="AM68">
            <v>6.2573000000000004E-2</v>
          </cell>
          <cell r="AV68">
            <v>2.7100000000000364</v>
          </cell>
          <cell r="AW68">
            <v>9.0447E-2</v>
          </cell>
        </row>
        <row r="69">
          <cell r="AL69">
            <v>1.5199999999999818</v>
          </cell>
          <cell r="AM69">
            <v>5.8583000000000003E-2</v>
          </cell>
          <cell r="AV69">
            <v>2.8000000000001819</v>
          </cell>
          <cell r="AW69">
            <v>8.4875000000000006E-2</v>
          </cell>
        </row>
        <row r="70">
          <cell r="AL70">
            <v>1.5799999999999272</v>
          </cell>
          <cell r="AM70">
            <v>7.4200000000000002E-2</v>
          </cell>
          <cell r="AV70">
            <v>2.8800000000001091</v>
          </cell>
          <cell r="AW70">
            <v>0.105707</v>
          </cell>
        </row>
        <row r="71">
          <cell r="AL71">
            <v>1.6499999999996362</v>
          </cell>
          <cell r="AM71">
            <v>6.9734000000000004E-2</v>
          </cell>
          <cell r="AV71">
            <v>2.9900000000002365</v>
          </cell>
          <cell r="AW71">
            <v>9.9015000000000006E-2</v>
          </cell>
        </row>
        <row r="72">
          <cell r="AL72">
            <v>1.7199999999997999</v>
          </cell>
          <cell r="AM72">
            <v>6.7557000000000006E-2</v>
          </cell>
          <cell r="AV72">
            <v>3.0900000000001455</v>
          </cell>
          <cell r="AW72">
            <v>9.8230999999999999E-2</v>
          </cell>
        </row>
        <row r="73">
          <cell r="AL73">
            <v>1.7899999999999636</v>
          </cell>
          <cell r="AM73">
            <v>6.6234000000000001E-2</v>
          </cell>
          <cell r="AV73">
            <v>3.1900000000000546</v>
          </cell>
          <cell r="AW73">
            <v>9.8399E-2</v>
          </cell>
        </row>
        <row r="74">
          <cell r="AL74">
            <v>1.8499999999999091</v>
          </cell>
          <cell r="AM74">
            <v>6.6276000000000002E-2</v>
          </cell>
          <cell r="AV74">
            <v>3.2899999999999636</v>
          </cell>
          <cell r="AW74">
            <v>0.100912</v>
          </cell>
        </row>
        <row r="75">
          <cell r="AL75">
            <v>1.919999999999618</v>
          </cell>
          <cell r="AM75">
            <v>6.7487000000000005E-2</v>
          </cell>
          <cell r="AV75">
            <v>3.3899999999998727</v>
          </cell>
          <cell r="AW75">
            <v>0.100289</v>
          </cell>
        </row>
        <row r="76">
          <cell r="AL76">
            <v>1.9899999999997817</v>
          </cell>
          <cell r="AM76">
            <v>5.9457999999999997E-2</v>
          </cell>
          <cell r="AV76">
            <v>3.4900000000002365</v>
          </cell>
          <cell r="AW76">
            <v>0.11183899999999999</v>
          </cell>
        </row>
        <row r="77">
          <cell r="AL77">
            <v>2.0499999999997272</v>
          </cell>
          <cell r="AM77">
            <v>6.3538999999999998E-2</v>
          </cell>
          <cell r="AV77">
            <v>3.5999999999999091</v>
          </cell>
          <cell r="AW77">
            <v>0.11236400000000001</v>
          </cell>
        </row>
        <row r="78">
          <cell r="AL78">
            <v>2.1099999999996726</v>
          </cell>
          <cell r="AM78">
            <v>5.7589000000000001E-2</v>
          </cell>
          <cell r="AV78">
            <v>3.7100000000000364</v>
          </cell>
          <cell r="AW78">
            <v>0.108164</v>
          </cell>
        </row>
        <row r="79">
          <cell r="AL79">
            <v>2.169999999999618</v>
          </cell>
          <cell r="AM79">
            <v>6.4001000000000002E-2</v>
          </cell>
          <cell r="AV79">
            <v>3.8200000000001637</v>
          </cell>
          <cell r="AW79">
            <v>0.114828</v>
          </cell>
        </row>
        <row r="80">
          <cell r="AL80">
            <v>2.2299999999995634</v>
          </cell>
          <cell r="AM80">
            <v>5.7343999999999999E-2</v>
          </cell>
          <cell r="AV80">
            <v>3.9299999999998363</v>
          </cell>
          <cell r="AW80">
            <v>0.128135</v>
          </cell>
        </row>
        <row r="81">
          <cell r="AL81">
            <v>2.2899999999999636</v>
          </cell>
          <cell r="AM81">
            <v>6.3182000000000002E-2</v>
          </cell>
          <cell r="AV81">
            <v>4.0599999999999454</v>
          </cell>
          <cell r="AW81">
            <v>0.116067</v>
          </cell>
        </row>
        <row r="82">
          <cell r="AL82">
            <v>2.3499999999999091</v>
          </cell>
          <cell r="AM82">
            <v>6.4169000000000004E-2</v>
          </cell>
          <cell r="AV82">
            <v>4.1799999999998363</v>
          </cell>
          <cell r="AW82">
            <v>0.11430999999999999</v>
          </cell>
        </row>
        <row r="83">
          <cell r="AL83">
            <v>2.419999999999618</v>
          </cell>
          <cell r="AM83">
            <v>5.5293000000000002E-2</v>
          </cell>
          <cell r="AV83">
            <v>4.2899999999999636</v>
          </cell>
          <cell r="AW83">
            <v>8.6071999999999996E-2</v>
          </cell>
        </row>
        <row r="84">
          <cell r="AL84">
            <v>2.4699999999997999</v>
          </cell>
          <cell r="AM84">
            <v>6.3006999999999994E-2</v>
          </cell>
          <cell r="AV84">
            <v>4.3800000000001091</v>
          </cell>
          <cell r="AW84">
            <v>0.121877</v>
          </cell>
        </row>
        <row r="85">
          <cell r="AL85">
            <v>2.5399999999999636</v>
          </cell>
          <cell r="AM85">
            <v>5.8268E-2</v>
          </cell>
          <cell r="AV85">
            <v>4.5</v>
          </cell>
          <cell r="AW85">
            <v>0.10932600000000001</v>
          </cell>
        </row>
        <row r="86">
          <cell r="AL86">
            <v>2.5899999999996908</v>
          </cell>
          <cell r="AM86">
            <v>6.2195E-2</v>
          </cell>
          <cell r="AV86">
            <v>4.6100000000001273</v>
          </cell>
          <cell r="AW86">
            <v>0.118517</v>
          </cell>
        </row>
        <row r="87">
          <cell r="AL87">
            <v>2.6599999999998545</v>
          </cell>
          <cell r="AM87">
            <v>5.663E-2</v>
          </cell>
          <cell r="AV87">
            <v>4.7300000000000182</v>
          </cell>
          <cell r="AW87">
            <v>0.114261</v>
          </cell>
        </row>
        <row r="88">
          <cell r="AL88">
            <v>2.7099999999995816</v>
          </cell>
          <cell r="AM88">
            <v>6.1453000000000001E-2</v>
          </cell>
          <cell r="AV88">
            <v>4.8400000000001455</v>
          </cell>
          <cell r="AW88">
            <v>0.120162</v>
          </cell>
        </row>
        <row r="89">
          <cell r="AL89">
            <v>2.7699999999999818</v>
          </cell>
          <cell r="AM89">
            <v>5.3157999999999997E-2</v>
          </cell>
        </row>
        <row r="90">
          <cell r="AL90">
            <v>2.8299999999999272</v>
          </cell>
          <cell r="AM90">
            <v>5.5405000000000003E-2</v>
          </cell>
        </row>
        <row r="91">
          <cell r="AL91">
            <v>2.8799999999996544</v>
          </cell>
          <cell r="AM91">
            <v>4.9979999999999997E-2</v>
          </cell>
        </row>
        <row r="92">
          <cell r="AL92">
            <v>2.9299999999998363</v>
          </cell>
          <cell r="AM92">
            <v>5.3669000000000001E-2</v>
          </cell>
        </row>
        <row r="93">
          <cell r="AL93">
            <v>2.9899999999997817</v>
          </cell>
          <cell r="AM93">
            <v>4.9181999999999997E-2</v>
          </cell>
        </row>
        <row r="94">
          <cell r="AL94">
            <v>3.0399999999999636</v>
          </cell>
          <cell r="AM94">
            <v>5.8008999999999998E-2</v>
          </cell>
        </row>
        <row r="95">
          <cell r="AL95">
            <v>3.0899999999996908</v>
          </cell>
          <cell r="AM95">
            <v>5.4809999999999998E-2</v>
          </cell>
        </row>
        <row r="96">
          <cell r="AL96">
            <v>3.1499999999996362</v>
          </cell>
          <cell r="AM96">
            <v>6.2096999999999999E-2</v>
          </cell>
        </row>
        <row r="97">
          <cell r="AL97">
            <v>3.2099999999995816</v>
          </cell>
          <cell r="AM97">
            <v>5.9325000000000003E-2</v>
          </cell>
        </row>
        <row r="98">
          <cell r="AL98">
            <v>3.2699999999999818</v>
          </cell>
          <cell r="AM98">
            <v>6.4834000000000003E-2</v>
          </cell>
        </row>
        <row r="99">
          <cell r="AL99">
            <v>3.3299999999999272</v>
          </cell>
          <cell r="AM99">
            <v>6.4113000000000003E-2</v>
          </cell>
        </row>
        <row r="100">
          <cell r="AL100">
            <v>3.3999999999996362</v>
          </cell>
          <cell r="AM100">
            <v>6.5303E-2</v>
          </cell>
        </row>
        <row r="101">
          <cell r="AL101">
            <v>3.4599999999995816</v>
          </cell>
          <cell r="AM101">
            <v>5.6805000000000001E-2</v>
          </cell>
        </row>
        <row r="102">
          <cell r="AL102">
            <v>3.5199999999999818</v>
          </cell>
          <cell r="AM102">
            <v>7.4164999999999995E-2</v>
          </cell>
        </row>
        <row r="103">
          <cell r="AL103">
            <v>3.5899999999996908</v>
          </cell>
          <cell r="AM103">
            <v>6.4099000000000003E-2</v>
          </cell>
        </row>
        <row r="104">
          <cell r="AL104">
            <v>3.6599999999998545</v>
          </cell>
          <cell r="AM104">
            <v>7.7216999999999994E-2</v>
          </cell>
        </row>
        <row r="105">
          <cell r="AL105">
            <v>3.7399999999997817</v>
          </cell>
          <cell r="AM105">
            <v>7.1000999999999995E-2</v>
          </cell>
        </row>
        <row r="106">
          <cell r="AL106">
            <v>3.8099999999999454</v>
          </cell>
          <cell r="AM106">
            <v>6.5128000000000005E-2</v>
          </cell>
        </row>
        <row r="107">
          <cell r="AL107">
            <v>3.8699999999998909</v>
          </cell>
          <cell r="AM107">
            <v>8.5869000000000001E-2</v>
          </cell>
        </row>
        <row r="108">
          <cell r="AL108">
            <v>3.9599999999995816</v>
          </cell>
          <cell r="AM108">
            <v>8.6135000000000003E-2</v>
          </cell>
        </row>
        <row r="109">
          <cell r="AL109">
            <v>4.0399999999999636</v>
          </cell>
          <cell r="AM109">
            <v>8.6792999999999995E-2</v>
          </cell>
        </row>
        <row r="110">
          <cell r="AL110">
            <v>4.1299999999996544</v>
          </cell>
          <cell r="AM110">
            <v>8.4315000000000001E-2</v>
          </cell>
        </row>
        <row r="111">
          <cell r="AL111">
            <v>4.2199999999997999</v>
          </cell>
          <cell r="AM111">
            <v>7.5802999999999995E-2</v>
          </cell>
        </row>
        <row r="112">
          <cell r="AL112">
            <v>4.2899999999999636</v>
          </cell>
          <cell r="AM112">
            <v>7.2526999999999994E-2</v>
          </cell>
        </row>
        <row r="113">
          <cell r="AL113">
            <v>4.3599999999996726</v>
          </cell>
          <cell r="AM113">
            <v>6.4267000000000005E-2</v>
          </cell>
        </row>
        <row r="114">
          <cell r="AL114">
            <v>4.4299999999998363</v>
          </cell>
          <cell r="AM114">
            <v>6.9580000000000003E-2</v>
          </cell>
        </row>
        <row r="115">
          <cell r="AL115">
            <v>4.5</v>
          </cell>
          <cell r="AM115">
            <v>6.0914000000000003E-2</v>
          </cell>
        </row>
        <row r="116">
          <cell r="AL116">
            <v>4.5599999999999454</v>
          </cell>
          <cell r="AM116">
            <v>6.3322000000000003E-2</v>
          </cell>
        </row>
        <row r="117">
          <cell r="AL117">
            <v>4.6199999999998909</v>
          </cell>
          <cell r="AM117">
            <v>5.2941000000000002E-2</v>
          </cell>
        </row>
        <row r="118">
          <cell r="AL118">
            <v>4.669999999999618</v>
          </cell>
          <cell r="AM118">
            <v>6.2503000000000003E-2</v>
          </cell>
        </row>
        <row r="119">
          <cell r="AL119">
            <v>4.7399999999997817</v>
          </cell>
          <cell r="AM119">
            <v>5.0980999999999999E-2</v>
          </cell>
        </row>
        <row r="120">
          <cell r="AL120">
            <v>4.7899999999999636</v>
          </cell>
          <cell r="AM120">
            <v>5.4334E-2</v>
          </cell>
        </row>
        <row r="121">
          <cell r="AL121">
            <v>4.8399999999996908</v>
          </cell>
          <cell r="AM121">
            <v>5.7294999999999999E-2</v>
          </cell>
        </row>
        <row r="122">
          <cell r="AL122">
            <v>4.8999999999996362</v>
          </cell>
          <cell r="AM122">
            <v>5.3102000000000003E-2</v>
          </cell>
        </row>
      </sheetData>
      <sheetData sheetId="17"/>
      <sheetData sheetId="18">
        <row r="34">
          <cell r="B34">
            <v>1.9999999999527063E-3</v>
          </cell>
          <cell r="C34">
            <v>4.4968000000000001E-2</v>
          </cell>
          <cell r="L34">
            <v>0</v>
          </cell>
          <cell r="M34">
            <v>4.2118999999999997E-2</v>
          </cell>
        </row>
        <row r="35">
          <cell r="B35">
            <v>4.6999999999968622E-2</v>
          </cell>
          <cell r="C35">
            <v>4.6438E-2</v>
          </cell>
          <cell r="L35">
            <v>4.2000000000030013E-2</v>
          </cell>
          <cell r="M35">
            <v>4.3896999999999999E-2</v>
          </cell>
        </row>
        <row r="36">
          <cell r="B36">
            <v>9.2999999999960892E-2</v>
          </cell>
          <cell r="C36">
            <v>4.4345000000000002E-2</v>
          </cell>
          <cell r="L36">
            <v>8.6000000000012733E-2</v>
          </cell>
          <cell r="M36">
            <v>4.7018999999999998E-2</v>
          </cell>
        </row>
        <row r="37">
          <cell r="B37">
            <v>0.13799999999997681</v>
          </cell>
          <cell r="C37">
            <v>4.9447999999999999E-2</v>
          </cell>
          <cell r="L37">
            <v>0.1330000000000382</v>
          </cell>
          <cell r="M37">
            <v>4.7222E-2</v>
          </cell>
        </row>
        <row r="38">
          <cell r="B38">
            <v>0.18699999999995498</v>
          </cell>
          <cell r="C38">
            <v>4.5366999999999998E-2</v>
          </cell>
          <cell r="L38">
            <v>0.18000000000006366</v>
          </cell>
          <cell r="M38">
            <v>4.3638000000000003E-2</v>
          </cell>
        </row>
        <row r="39">
          <cell r="B39">
            <v>0.2319999999999709</v>
          </cell>
          <cell r="C39">
            <v>4.9098000000000003E-2</v>
          </cell>
          <cell r="L39">
            <v>0.22400000000004638</v>
          </cell>
          <cell r="M39">
            <v>4.7781999999999998E-2</v>
          </cell>
        </row>
        <row r="40">
          <cell r="B40">
            <v>0.28099999999994907</v>
          </cell>
          <cell r="C40">
            <v>4.5927000000000003E-2</v>
          </cell>
          <cell r="L40">
            <v>0.2720000000000482</v>
          </cell>
          <cell r="M40">
            <v>4.6011000000000003E-2</v>
          </cell>
        </row>
        <row r="41">
          <cell r="B41">
            <v>0.32699999999999818</v>
          </cell>
          <cell r="C41">
            <v>4.9461999999999999E-2</v>
          </cell>
          <cell r="L41">
            <v>0.31800000000009732</v>
          </cell>
          <cell r="M41">
            <v>5.2290000000000003E-2</v>
          </cell>
        </row>
        <row r="42">
          <cell r="B42">
            <v>0.37699999999995271</v>
          </cell>
          <cell r="C42">
            <v>4.7634999999999997E-2</v>
          </cell>
          <cell r="L42">
            <v>0.37000000000000455</v>
          </cell>
          <cell r="M42">
            <v>5.0105999999999998E-2</v>
          </cell>
        </row>
        <row r="43">
          <cell r="B43">
            <v>0.42499999999995453</v>
          </cell>
          <cell r="C43">
            <v>4.9244999999999997E-2</v>
          </cell>
          <cell r="L43">
            <v>0.42000000000007276</v>
          </cell>
          <cell r="M43">
            <v>5.1022999999999999E-2</v>
          </cell>
        </row>
        <row r="44">
          <cell r="B44">
            <v>0.47399999999998954</v>
          </cell>
          <cell r="C44">
            <v>4.9363999999999998E-2</v>
          </cell>
          <cell r="L44">
            <v>0.47100000000000364</v>
          </cell>
          <cell r="M44">
            <v>5.2724E-2</v>
          </cell>
        </row>
        <row r="45">
          <cell r="B45">
            <v>0.52299999999996771</v>
          </cell>
          <cell r="C45">
            <v>4.6466E-2</v>
          </cell>
          <cell r="L45">
            <v>0.52400000000000091</v>
          </cell>
          <cell r="M45">
            <v>5.0666000000000003E-2</v>
          </cell>
        </row>
        <row r="46">
          <cell r="B46">
            <v>0.56999999999999318</v>
          </cell>
          <cell r="C46">
            <v>4.8565999999999998E-2</v>
          </cell>
          <cell r="L46">
            <v>0.57400000000006912</v>
          </cell>
          <cell r="M46">
            <v>5.5747999999999999E-2</v>
          </cell>
        </row>
        <row r="47">
          <cell r="B47">
            <v>0.617999999999995</v>
          </cell>
          <cell r="C47">
            <v>4.6739000000000003E-2</v>
          </cell>
          <cell r="L47">
            <v>0.62999999999999545</v>
          </cell>
          <cell r="M47">
            <v>5.1275000000000001E-2</v>
          </cell>
        </row>
        <row r="48">
          <cell r="B48">
            <v>0.66499999999996362</v>
          </cell>
          <cell r="C48">
            <v>4.7159E-2</v>
          </cell>
          <cell r="L48">
            <v>0.68200000000001637</v>
          </cell>
          <cell r="M48">
            <v>6.0739000000000001E-2</v>
          </cell>
        </row>
        <row r="49">
          <cell r="B49">
            <v>0.71199999999998909</v>
          </cell>
          <cell r="C49">
            <v>4.7095999999999999E-2</v>
          </cell>
          <cell r="L49">
            <v>0.74200000000007549</v>
          </cell>
          <cell r="M49">
            <v>5.7764000000000003E-2</v>
          </cell>
        </row>
        <row r="50">
          <cell r="B50">
            <v>0.75899999999995771</v>
          </cell>
          <cell r="C50">
            <v>4.9188999999999997E-2</v>
          </cell>
          <cell r="L50">
            <v>0.80000000000006821</v>
          </cell>
          <cell r="M50">
            <v>5.9653999999999999E-2</v>
          </cell>
        </row>
        <row r="51">
          <cell r="B51">
            <v>0.80799999999999272</v>
          </cell>
          <cell r="C51">
            <v>4.7222E-2</v>
          </cell>
          <cell r="L51">
            <v>0.86000000000001364</v>
          </cell>
          <cell r="M51">
            <v>5.8141999999999999E-2</v>
          </cell>
        </row>
        <row r="52">
          <cell r="B52">
            <v>0.85599999999999454</v>
          </cell>
          <cell r="C52">
            <v>4.7683999999999997E-2</v>
          </cell>
          <cell r="L52">
            <v>0.91800000000000637</v>
          </cell>
          <cell r="M52">
            <v>5.8064999999999999E-2</v>
          </cell>
        </row>
        <row r="53">
          <cell r="B53">
            <v>0.90299999999996317</v>
          </cell>
          <cell r="C53">
            <v>5.1303000000000001E-2</v>
          </cell>
          <cell r="L53">
            <v>0.97599999999999909</v>
          </cell>
          <cell r="M53">
            <v>6.2615000000000004E-2</v>
          </cell>
        </row>
        <row r="54">
          <cell r="B54">
            <v>0.95499999999998408</v>
          </cell>
          <cell r="C54">
            <v>4.7299000000000001E-2</v>
          </cell>
          <cell r="L54">
            <v>1.0380000000000109</v>
          </cell>
          <cell r="M54">
            <v>5.6077000000000002E-2</v>
          </cell>
        </row>
        <row r="55">
          <cell r="B55">
            <v>1.0019999999999527</v>
          </cell>
          <cell r="C55">
            <v>4.8558999999999998E-2</v>
          </cell>
          <cell r="L55">
            <v>1.0950000000000273</v>
          </cell>
          <cell r="M55">
            <v>5.9513999999999997E-2</v>
          </cell>
        </row>
        <row r="56">
          <cell r="B56">
            <v>1.0499999999999545</v>
          </cell>
          <cell r="C56">
            <v>4.9119000000000003E-2</v>
          </cell>
          <cell r="L56">
            <v>1.1539999999999964</v>
          </cell>
          <cell r="M56">
            <v>5.9611999999999998E-2</v>
          </cell>
        </row>
        <row r="57">
          <cell r="B57">
            <v>1.0999999999999659</v>
          </cell>
          <cell r="C57">
            <v>4.9854000000000002E-2</v>
          </cell>
          <cell r="L57">
            <v>1.2140000000000555</v>
          </cell>
          <cell r="M57">
            <v>6.3714000000000007E-2</v>
          </cell>
        </row>
        <row r="58">
          <cell r="B58">
            <v>1.1490000000000009</v>
          </cell>
          <cell r="C58">
            <v>4.7760999999999998E-2</v>
          </cell>
          <cell r="L58">
            <v>1.2770000000000437</v>
          </cell>
          <cell r="M58">
            <v>5.8219E-2</v>
          </cell>
        </row>
        <row r="59">
          <cell r="B59">
            <v>1.1970000000000027</v>
          </cell>
          <cell r="C59">
            <v>5.0722000000000003E-2</v>
          </cell>
          <cell r="L59">
            <v>1.3360000000000127</v>
          </cell>
          <cell r="M59">
            <v>6.4652000000000001E-2</v>
          </cell>
        </row>
        <row r="60">
          <cell r="B60">
            <v>1.2479999999999905</v>
          </cell>
          <cell r="C60">
            <v>4.8055E-2</v>
          </cell>
          <cell r="L60">
            <v>1.4000000000000909</v>
          </cell>
          <cell r="M60">
            <v>6.0332999999999998E-2</v>
          </cell>
        </row>
        <row r="61">
          <cell r="B61">
            <v>1.2959999999999923</v>
          </cell>
          <cell r="C61">
            <v>5.0826999999999997E-2</v>
          </cell>
          <cell r="L61">
            <v>1.4610000000000127</v>
          </cell>
          <cell r="M61">
            <v>6.8158999999999997E-2</v>
          </cell>
        </row>
        <row r="62">
          <cell r="B62">
            <v>1.34699999999998</v>
          </cell>
          <cell r="C62">
            <v>4.7306000000000001E-2</v>
          </cell>
          <cell r="L62">
            <v>1.5289999999999964</v>
          </cell>
          <cell r="M62">
            <v>6.1970999999999998E-2</v>
          </cell>
        </row>
        <row r="63">
          <cell r="B63">
            <v>1.3939999999999486</v>
          </cell>
          <cell r="C63">
            <v>4.9314999999999998E-2</v>
          </cell>
          <cell r="L63">
            <v>1.5910000000000082</v>
          </cell>
          <cell r="M63">
            <v>6.9524000000000002E-2</v>
          </cell>
        </row>
        <row r="64">
          <cell r="B64">
            <v>1.4429999999999836</v>
          </cell>
          <cell r="C64">
            <v>4.4982000000000001E-2</v>
          </cell>
          <cell r="L64">
            <v>1.6600000000000819</v>
          </cell>
          <cell r="M64">
            <v>6.9181000000000006E-2</v>
          </cell>
        </row>
        <row r="65">
          <cell r="B65">
            <v>1.4879999999999995</v>
          </cell>
          <cell r="C65">
            <v>4.7613999999999997E-2</v>
          </cell>
          <cell r="L65">
            <v>1.7290000000000418</v>
          </cell>
          <cell r="M65">
            <v>6.5975000000000006E-2</v>
          </cell>
        </row>
        <row r="66">
          <cell r="B66">
            <v>1.5360000000000014</v>
          </cell>
          <cell r="C66">
            <v>4.9616E-2</v>
          </cell>
          <cell r="L66">
            <v>1.7950000000000728</v>
          </cell>
          <cell r="M66">
            <v>7.6573000000000002E-2</v>
          </cell>
        </row>
        <row r="67">
          <cell r="B67">
            <v>1.5859999999999559</v>
          </cell>
          <cell r="C67">
            <v>4.5324999999999997E-2</v>
          </cell>
          <cell r="L67">
            <v>1.8720000000000709</v>
          </cell>
          <cell r="M67">
            <v>6.7137000000000002E-2</v>
          </cell>
        </row>
        <row r="68">
          <cell r="B68">
            <v>1.6309999999999718</v>
          </cell>
          <cell r="C68">
            <v>4.9503999999999999E-2</v>
          </cell>
          <cell r="L68">
            <v>1.9390000000000782</v>
          </cell>
          <cell r="M68">
            <v>7.8077999999999995E-2</v>
          </cell>
        </row>
        <row r="69">
          <cell r="B69">
            <v>1.67999999999995</v>
          </cell>
          <cell r="C69">
            <v>4.6802000000000003E-2</v>
          </cell>
          <cell r="L69">
            <v>2.0170000000000528</v>
          </cell>
          <cell r="M69">
            <v>7.1484000000000006E-2</v>
          </cell>
        </row>
        <row r="70">
          <cell r="B70">
            <v>1.7269999999999754</v>
          </cell>
          <cell r="C70">
            <v>4.7844999999999999E-2</v>
          </cell>
          <cell r="L70">
            <v>2.0890000000000555</v>
          </cell>
          <cell r="M70">
            <v>7.1476999999999999E-2</v>
          </cell>
        </row>
        <row r="71">
          <cell r="B71">
            <v>1.7749999999999773</v>
          </cell>
          <cell r="C71">
            <v>5.0147999999999998E-2</v>
          </cell>
          <cell r="L71">
            <v>2.1600000000000819</v>
          </cell>
          <cell r="M71">
            <v>7.3345999999999995E-2</v>
          </cell>
        </row>
        <row r="72">
          <cell r="B72">
            <v>1.8249999999999886</v>
          </cell>
          <cell r="C72">
            <v>4.7509000000000003E-2</v>
          </cell>
          <cell r="L72">
            <v>2.2340000000000373</v>
          </cell>
          <cell r="M72">
            <v>6.6562999999999997E-2</v>
          </cell>
        </row>
        <row r="73">
          <cell r="B73">
            <v>1.8729999999999905</v>
          </cell>
          <cell r="C73">
            <v>4.9230999999999997E-2</v>
          </cell>
          <cell r="L73">
            <v>2.3000000000000682</v>
          </cell>
          <cell r="M73">
            <v>8.0380999999999994E-2</v>
          </cell>
        </row>
        <row r="74">
          <cell r="B74">
            <v>1.9219999999999686</v>
          </cell>
          <cell r="C74">
            <v>4.6522000000000001E-2</v>
          </cell>
          <cell r="L74">
            <v>2.3799999999999955</v>
          </cell>
          <cell r="M74">
            <v>7.5179999999999997E-2</v>
          </cell>
        </row>
        <row r="75">
          <cell r="B75">
            <v>1.9679999999999609</v>
          </cell>
          <cell r="C75">
            <v>4.7236E-2</v>
          </cell>
          <cell r="L75">
            <v>2.4560000000000173</v>
          </cell>
          <cell r="M75">
            <v>7.3955000000000007E-2</v>
          </cell>
        </row>
        <row r="76">
          <cell r="B76">
            <v>2.0159999999999627</v>
          </cell>
          <cell r="C76">
            <v>5.2220000000000003E-2</v>
          </cell>
          <cell r="L76">
            <v>2.5300000000000864</v>
          </cell>
          <cell r="M76">
            <v>7.7168E-2</v>
          </cell>
        </row>
        <row r="77">
          <cell r="B77">
            <v>2.0679999999999836</v>
          </cell>
          <cell r="C77">
            <v>4.5247999999999997E-2</v>
          </cell>
          <cell r="L77">
            <v>2.6070000000000846</v>
          </cell>
          <cell r="M77">
            <v>6.7746000000000001E-2</v>
          </cell>
        </row>
        <row r="78">
          <cell r="B78">
            <v>2.1129999999999995</v>
          </cell>
          <cell r="C78">
            <v>5.1317000000000002E-2</v>
          </cell>
          <cell r="L78">
            <v>2.6750000000000682</v>
          </cell>
          <cell r="M78">
            <v>7.4690000000000006E-2</v>
          </cell>
        </row>
        <row r="79">
          <cell r="B79">
            <v>2.1639999999999873</v>
          </cell>
          <cell r="C79">
            <v>4.9679000000000001E-2</v>
          </cell>
          <cell r="L79">
            <v>2.7490000000000236</v>
          </cell>
          <cell r="M79">
            <v>6.7409999999999998E-2</v>
          </cell>
        </row>
        <row r="80">
          <cell r="B80">
            <v>2.2139999999999986</v>
          </cell>
          <cell r="C80">
            <v>4.6676000000000002E-2</v>
          </cell>
          <cell r="L80">
            <v>2.8170000000000073</v>
          </cell>
          <cell r="M80">
            <v>8.0500000000000002E-2</v>
          </cell>
        </row>
        <row r="81">
          <cell r="B81">
            <v>2.2609999999999673</v>
          </cell>
          <cell r="C81">
            <v>5.4179999999999999E-2</v>
          </cell>
          <cell r="L81">
            <v>2.8970000000000482</v>
          </cell>
          <cell r="M81">
            <v>7.2023000000000004E-2</v>
          </cell>
        </row>
        <row r="82">
          <cell r="B82">
            <v>2.3149999999999977</v>
          </cell>
          <cell r="C82">
            <v>4.8677999999999999E-2</v>
          </cell>
          <cell r="L82">
            <v>2.9690000000000509</v>
          </cell>
          <cell r="M82">
            <v>8.5582000000000005E-2</v>
          </cell>
        </row>
        <row r="83">
          <cell r="B83">
            <v>2.3639999999999759</v>
          </cell>
          <cell r="C83">
            <v>5.1968E-2</v>
          </cell>
          <cell r="L83">
            <v>3.0550000000000637</v>
          </cell>
          <cell r="M83">
            <v>7.5131000000000003E-2</v>
          </cell>
        </row>
        <row r="84">
          <cell r="B84">
            <v>2.4159999999999968</v>
          </cell>
          <cell r="C84">
            <v>5.2380999999999997E-2</v>
          </cell>
          <cell r="L84">
            <v>3.1299999999999955</v>
          </cell>
          <cell r="M84">
            <v>8.1655000000000005E-2</v>
          </cell>
        </row>
        <row r="85">
          <cell r="B85">
            <v>2.4679999999999609</v>
          </cell>
          <cell r="C85">
            <v>4.6032000000000003E-2</v>
          </cell>
          <cell r="L85">
            <v>3.2119999999999891</v>
          </cell>
          <cell r="M85">
            <v>7.7035000000000006E-2</v>
          </cell>
        </row>
        <row r="86">
          <cell r="B86">
            <v>2.5139999999999532</v>
          </cell>
          <cell r="C86">
            <v>5.1624999999999997E-2</v>
          </cell>
          <cell r="L86">
            <v>3.2889999999999873</v>
          </cell>
          <cell r="M86">
            <v>7.7013999999999999E-2</v>
          </cell>
        </row>
        <row r="87">
          <cell r="B87">
            <v>2.5659999999999741</v>
          </cell>
          <cell r="C87">
            <v>5.2962000000000002E-2</v>
          </cell>
          <cell r="L87">
            <v>3.3659999999999854</v>
          </cell>
          <cell r="M87">
            <v>8.2508999999999999E-2</v>
          </cell>
        </row>
        <row r="88">
          <cell r="B88">
            <v>2.6189999999999714</v>
          </cell>
          <cell r="C88">
            <v>4.8895000000000001E-2</v>
          </cell>
          <cell r="L88">
            <v>3.4480000000000928</v>
          </cell>
          <cell r="M88">
            <v>7.3191999999999993E-2</v>
          </cell>
        </row>
        <row r="89">
          <cell r="B89">
            <v>2.6679999999999495</v>
          </cell>
          <cell r="C89">
            <v>5.4509000000000002E-2</v>
          </cell>
          <cell r="L89">
            <v>3.5210000000000719</v>
          </cell>
          <cell r="M89">
            <v>8.5302000000000003E-2</v>
          </cell>
        </row>
        <row r="90">
          <cell r="B90">
            <v>2.72199999999998</v>
          </cell>
          <cell r="C90">
            <v>4.9168000000000003E-2</v>
          </cell>
          <cell r="L90">
            <v>3.6070000000000846</v>
          </cell>
          <cell r="M90">
            <v>8.0878000000000005E-2</v>
          </cell>
        </row>
        <row r="91">
          <cell r="B91">
            <v>2.7709999999999582</v>
          </cell>
          <cell r="C91">
            <v>4.9686000000000001E-2</v>
          </cell>
          <cell r="L91">
            <v>3.6870000000000118</v>
          </cell>
          <cell r="M91">
            <v>8.9529999999999998E-2</v>
          </cell>
        </row>
        <row r="92">
          <cell r="B92">
            <v>2.8209999999999695</v>
          </cell>
          <cell r="C92">
            <v>5.7386E-2</v>
          </cell>
          <cell r="L92">
            <v>3.7770000000000437</v>
          </cell>
          <cell r="M92">
            <v>8.3860000000000004E-2</v>
          </cell>
        </row>
        <row r="93">
          <cell r="B93">
            <v>2.8779999999999859</v>
          </cell>
          <cell r="C93">
            <v>4.9140000000000003E-2</v>
          </cell>
          <cell r="L93">
            <v>3.86099999999999</v>
          </cell>
          <cell r="M93">
            <v>7.4857999999999994E-2</v>
          </cell>
        </row>
        <row r="94">
          <cell r="B94">
            <v>2.9269999999999641</v>
          </cell>
          <cell r="C94">
            <v>5.1219000000000001E-2</v>
          </cell>
          <cell r="L94">
            <v>3.9360000000000355</v>
          </cell>
          <cell r="M94">
            <v>8.7479000000000001E-2</v>
          </cell>
        </row>
        <row r="95">
          <cell r="B95">
            <v>2.978999999999985</v>
          </cell>
          <cell r="C95">
            <v>5.6412999999999998E-2</v>
          </cell>
          <cell r="L95">
            <v>4.0230000000000246</v>
          </cell>
          <cell r="M95">
            <v>8.0402000000000001E-2</v>
          </cell>
        </row>
        <row r="96">
          <cell r="B96">
            <v>3.0349999999999682</v>
          </cell>
          <cell r="C96">
            <v>4.8300000000000003E-2</v>
          </cell>
          <cell r="L96">
            <v>4.1040000000000418</v>
          </cell>
          <cell r="M96">
            <v>9.2960000000000001E-2</v>
          </cell>
        </row>
        <row r="97">
          <cell r="B97">
            <v>3.08299999999997</v>
          </cell>
          <cell r="C97">
            <v>5.7273999999999999E-2</v>
          </cell>
          <cell r="L97">
            <v>4.1970000000000027</v>
          </cell>
          <cell r="M97">
            <v>8.8452000000000003E-2</v>
          </cell>
        </row>
        <row r="98">
          <cell r="B98">
            <v>3.1409999999999627</v>
          </cell>
          <cell r="C98">
            <v>5.5265000000000002E-2</v>
          </cell>
          <cell r="L98">
            <v>4.2850000000000819</v>
          </cell>
          <cell r="M98">
            <v>7.4088000000000001E-2</v>
          </cell>
        </row>
        <row r="99">
          <cell r="B99">
            <v>3.1959999999999695</v>
          </cell>
          <cell r="C99">
            <v>5.1240000000000001E-2</v>
          </cell>
          <cell r="L99">
            <v>4.3590000000000373</v>
          </cell>
          <cell r="M99">
            <v>9.2169000000000001E-2</v>
          </cell>
        </row>
        <row r="100">
          <cell r="B100">
            <v>3.2469999999999573</v>
          </cell>
          <cell r="C100">
            <v>5.6454999999999998E-2</v>
          </cell>
          <cell r="L100">
            <v>4.4510000000000218</v>
          </cell>
          <cell r="M100">
            <v>7.7630000000000005E-2</v>
          </cell>
        </row>
        <row r="101">
          <cell r="B101">
            <v>3.3039999999999736</v>
          </cell>
          <cell r="C101">
            <v>5.6105000000000002E-2</v>
          </cell>
          <cell r="L101">
            <v>4.5289999999999964</v>
          </cell>
          <cell r="M101">
            <v>9.5809000000000005E-2</v>
          </cell>
        </row>
        <row r="102">
          <cell r="B102">
            <v>3.3599999999999568</v>
          </cell>
          <cell r="C102">
            <v>5.7287999999999999E-2</v>
          </cell>
          <cell r="L102">
            <v>4.625</v>
          </cell>
          <cell r="M102">
            <v>8.7108000000000005E-2</v>
          </cell>
        </row>
        <row r="103">
          <cell r="B103">
            <v>3.4169999999999732</v>
          </cell>
          <cell r="C103">
            <v>6.0823000000000002E-2</v>
          </cell>
          <cell r="L103">
            <v>4.7119999999999891</v>
          </cell>
          <cell r="M103">
            <v>9.6088999999999994E-2</v>
          </cell>
        </row>
        <row r="104">
          <cell r="B104">
            <v>3.4779999999999518</v>
          </cell>
          <cell r="C104">
            <v>5.2752E-2</v>
          </cell>
          <cell r="L104">
            <v>4.8079999999999927</v>
          </cell>
          <cell r="M104">
            <v>9.4093999999999997E-2</v>
          </cell>
        </row>
        <row r="105">
          <cell r="B105">
            <v>3.5309999999999491</v>
          </cell>
          <cell r="C105">
            <v>6.1963999999999998E-2</v>
          </cell>
        </row>
        <row r="106">
          <cell r="B106">
            <v>3.5929999999999609</v>
          </cell>
          <cell r="C106">
            <v>5.4207999999999999E-2</v>
          </cell>
        </row>
        <row r="107">
          <cell r="B107">
            <v>3.6469999999999914</v>
          </cell>
          <cell r="C107">
            <v>5.9730999999999999E-2</v>
          </cell>
        </row>
        <row r="108">
          <cell r="B108">
            <v>3.7059999999999604</v>
          </cell>
          <cell r="C108">
            <v>5.8078999999999999E-2</v>
          </cell>
        </row>
        <row r="109">
          <cell r="B109">
            <v>3.7649999999999864</v>
          </cell>
          <cell r="C109">
            <v>6.0732000000000001E-2</v>
          </cell>
        </row>
        <row r="110">
          <cell r="B110">
            <v>3.8249999999999886</v>
          </cell>
          <cell r="C110">
            <v>5.8890999999999999E-2</v>
          </cell>
        </row>
        <row r="111">
          <cell r="B111">
            <v>3.8839999999999577</v>
          </cell>
          <cell r="C111">
            <v>5.5789999999999999E-2</v>
          </cell>
        </row>
        <row r="112">
          <cell r="B112">
            <v>3.9399999999999977</v>
          </cell>
          <cell r="C112">
            <v>6.2699000000000005E-2</v>
          </cell>
        </row>
        <row r="113">
          <cell r="B113">
            <v>4.0029999999999859</v>
          </cell>
          <cell r="C113">
            <v>5.9052E-2</v>
          </cell>
        </row>
        <row r="114">
          <cell r="B114">
            <v>4.061999999999955</v>
          </cell>
          <cell r="C114">
            <v>6.2188E-2</v>
          </cell>
        </row>
        <row r="115">
          <cell r="B115">
            <v>4.1239999999999668</v>
          </cell>
          <cell r="C115">
            <v>6.0409999999999998E-2</v>
          </cell>
        </row>
        <row r="116">
          <cell r="B116">
            <v>4.1839999999999691</v>
          </cell>
          <cell r="C116">
            <v>5.5747999999999999E-2</v>
          </cell>
        </row>
        <row r="117">
          <cell r="B117">
            <v>4.2399999999999523</v>
          </cell>
          <cell r="C117">
            <v>5.9080000000000001E-2</v>
          </cell>
        </row>
        <row r="118">
          <cell r="B118">
            <v>4.2989999999999782</v>
          </cell>
          <cell r="C118">
            <v>5.8050999999999998E-2</v>
          </cell>
        </row>
        <row r="119">
          <cell r="B119">
            <v>4.3569999999999709</v>
          </cell>
          <cell r="C119">
            <v>6.0116000000000003E-2</v>
          </cell>
        </row>
        <row r="120">
          <cell r="B120">
            <v>4.4169999999999732</v>
          </cell>
          <cell r="C120">
            <v>6.7045999999999994E-2</v>
          </cell>
        </row>
        <row r="121">
          <cell r="B121">
            <v>4.4839999999999804</v>
          </cell>
          <cell r="C121">
            <v>6.5631999999999996E-2</v>
          </cell>
        </row>
        <row r="122">
          <cell r="B122">
            <v>4.5499999999999545</v>
          </cell>
          <cell r="C122">
            <v>6.4658999999999994E-2</v>
          </cell>
        </row>
        <row r="123">
          <cell r="B123">
            <v>4.6149999999999523</v>
          </cell>
          <cell r="C123">
            <v>5.8527000000000003E-2</v>
          </cell>
        </row>
        <row r="124">
          <cell r="B124">
            <v>4.6730000000000018</v>
          </cell>
          <cell r="C124">
            <v>6.4035999999999996E-2</v>
          </cell>
        </row>
        <row r="125">
          <cell r="B125">
            <v>4.7369999999999663</v>
          </cell>
          <cell r="C125">
            <v>5.7056999999999997E-2</v>
          </cell>
        </row>
        <row r="126">
          <cell r="B126">
            <v>4.7939999999999827</v>
          </cell>
          <cell r="C126">
            <v>6.7095000000000002E-2</v>
          </cell>
        </row>
        <row r="127">
          <cell r="B127">
            <v>4.86099999999999</v>
          </cell>
          <cell r="C127">
            <v>5.7043000000000003E-2</v>
          </cell>
        </row>
        <row r="128">
          <cell r="B128">
            <v>4.9179999999999495</v>
          </cell>
          <cell r="C128">
            <v>7.1330000000000005E-2</v>
          </cell>
        </row>
      </sheetData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3992-AA79-4415-B731-332D8AD1D405}">
  <dimension ref="A1:M17"/>
  <sheetViews>
    <sheetView workbookViewId="0">
      <selection activeCell="C27" sqref="C27"/>
    </sheetView>
  </sheetViews>
  <sheetFormatPr defaultRowHeight="14.5" x14ac:dyDescent="0.35"/>
  <cols>
    <col min="1" max="1" width="21.453125" bestFit="1" customWidth="1"/>
    <col min="2" max="2" width="11.1796875" bestFit="1" customWidth="1"/>
    <col min="3" max="3" width="13.7265625" bestFit="1" customWidth="1"/>
    <col min="4" max="4" width="13.6328125" bestFit="1" customWidth="1"/>
    <col min="8" max="8" width="21.453125" bestFit="1" customWidth="1"/>
    <col min="9" max="9" width="11.1796875" bestFit="1" customWidth="1"/>
    <col min="10" max="10" width="13.7265625" bestFit="1" customWidth="1"/>
    <col min="11" max="11" width="13.6328125" bestFit="1" customWidth="1"/>
  </cols>
  <sheetData>
    <row r="1" spans="1:13" x14ac:dyDescent="0.35">
      <c r="A1" t="s">
        <v>25</v>
      </c>
    </row>
    <row r="2" spans="1:13" ht="17.5" x14ac:dyDescent="0.45">
      <c r="A2" s="1" t="s">
        <v>0</v>
      </c>
      <c r="B2" s="2"/>
      <c r="C2" s="2"/>
      <c r="D2" s="2"/>
      <c r="E2" s="2"/>
      <c r="H2" s="1" t="s">
        <v>22</v>
      </c>
      <c r="I2" s="2"/>
      <c r="J2" s="2"/>
      <c r="K2" s="2"/>
      <c r="L2" s="2"/>
    </row>
    <row r="3" spans="1:13" ht="15.5" x14ac:dyDescent="0.35">
      <c r="A3" s="3" t="s">
        <v>1</v>
      </c>
      <c r="B3" s="3" t="s">
        <v>2</v>
      </c>
      <c r="C3" s="3" t="s">
        <v>3</v>
      </c>
      <c r="D3" s="3" t="s">
        <v>4</v>
      </c>
      <c r="E3" s="13" t="s">
        <v>21</v>
      </c>
      <c r="F3" s="3" t="s">
        <v>5</v>
      </c>
      <c r="H3" s="3" t="s">
        <v>1</v>
      </c>
      <c r="I3" s="3" t="s">
        <v>2</v>
      </c>
      <c r="J3" s="3" t="s">
        <v>3</v>
      </c>
      <c r="K3" s="3" t="s">
        <v>4</v>
      </c>
      <c r="L3" s="3" t="s">
        <v>24</v>
      </c>
      <c r="M3" s="3" t="s">
        <v>5</v>
      </c>
    </row>
    <row r="4" spans="1:13" x14ac:dyDescent="0.35">
      <c r="A4" s="4" t="s">
        <v>6</v>
      </c>
      <c r="B4" s="4">
        <v>270</v>
      </c>
      <c r="C4" s="4">
        <v>-36.36</v>
      </c>
      <c r="D4" s="4">
        <v>-62.78</v>
      </c>
      <c r="E4" s="4">
        <f>ABS(D4-C4)</f>
        <v>26.42</v>
      </c>
      <c r="F4" s="4" t="s">
        <v>7</v>
      </c>
      <c r="H4" s="4" t="s">
        <v>6</v>
      </c>
      <c r="I4" s="4">
        <v>1110</v>
      </c>
      <c r="J4" s="4">
        <v>-37.369999999999997</v>
      </c>
      <c r="K4" s="4">
        <v>-64.28</v>
      </c>
      <c r="L4" s="4">
        <f>ABS(K4-J4)</f>
        <v>26.910000000000004</v>
      </c>
      <c r="M4" s="4" t="s">
        <v>7</v>
      </c>
    </row>
    <row r="5" spans="1:13" x14ac:dyDescent="0.35">
      <c r="A5" s="4" t="s">
        <v>8</v>
      </c>
      <c r="B5" s="4">
        <v>118</v>
      </c>
      <c r="C5" s="4">
        <v>-44.66</v>
      </c>
      <c r="D5" s="4">
        <v>-71.040000000000006</v>
      </c>
      <c r="E5" s="4">
        <f t="shared" ref="E5:E14" si="0">ABS(D5-C5)</f>
        <v>26.38000000000001</v>
      </c>
      <c r="F5" s="4" t="s">
        <v>7</v>
      </c>
      <c r="H5" s="4" t="s">
        <v>8</v>
      </c>
      <c r="I5" s="4">
        <v>970</v>
      </c>
      <c r="J5" s="4">
        <v>-45.76</v>
      </c>
      <c r="K5" s="4">
        <v>-72.459999999999994</v>
      </c>
      <c r="L5" s="4">
        <f t="shared" ref="L5:L14" si="1">ABS(K5-J5)</f>
        <v>26.699999999999996</v>
      </c>
      <c r="M5" s="4" t="s">
        <v>7</v>
      </c>
    </row>
    <row r="6" spans="1:13" x14ac:dyDescent="0.35">
      <c r="A6" s="4" t="s">
        <v>9</v>
      </c>
      <c r="B6" s="4">
        <v>560</v>
      </c>
      <c r="C6" s="4">
        <v>-47.96</v>
      </c>
      <c r="D6" s="4">
        <v>-68.33</v>
      </c>
      <c r="E6" s="4">
        <f t="shared" si="0"/>
        <v>20.369999999999997</v>
      </c>
      <c r="F6" s="4" t="s">
        <v>7</v>
      </c>
      <c r="H6" s="4" t="s">
        <v>9</v>
      </c>
      <c r="I6" s="4">
        <v>1748</v>
      </c>
      <c r="J6" s="4">
        <v>-46.82</v>
      </c>
      <c r="K6" s="4">
        <v>-71.95</v>
      </c>
      <c r="L6" s="4">
        <f t="shared" si="1"/>
        <v>25.130000000000003</v>
      </c>
      <c r="M6" s="4" t="s">
        <v>7</v>
      </c>
    </row>
    <row r="7" spans="1:13" x14ac:dyDescent="0.35">
      <c r="A7" s="4" t="s">
        <v>10</v>
      </c>
      <c r="B7" s="4">
        <v>193</v>
      </c>
      <c r="C7" s="4">
        <v>-60.08</v>
      </c>
      <c r="D7" s="4">
        <v>-69.92</v>
      </c>
      <c r="E7" s="4">
        <f t="shared" si="0"/>
        <v>9.8400000000000034</v>
      </c>
      <c r="F7" s="4" t="s">
        <v>7</v>
      </c>
      <c r="H7" s="4" t="s">
        <v>10</v>
      </c>
      <c r="I7" s="4">
        <v>1079</v>
      </c>
      <c r="J7" s="4">
        <v>-60.81</v>
      </c>
      <c r="K7" s="4">
        <v>-71.75</v>
      </c>
      <c r="L7" s="4">
        <f t="shared" si="1"/>
        <v>10.939999999999998</v>
      </c>
      <c r="M7" s="4" t="s">
        <v>7</v>
      </c>
    </row>
    <row r="8" spans="1:13" x14ac:dyDescent="0.35">
      <c r="A8" s="4" t="s">
        <v>11</v>
      </c>
      <c r="B8" s="4">
        <v>1181</v>
      </c>
      <c r="C8" s="4">
        <v>-55.47</v>
      </c>
      <c r="D8" s="4">
        <v>-75.150000000000006</v>
      </c>
      <c r="E8" s="4">
        <f t="shared" si="0"/>
        <v>19.680000000000007</v>
      </c>
      <c r="F8" s="4" t="s">
        <v>7</v>
      </c>
      <c r="H8" s="4" t="s">
        <v>11</v>
      </c>
      <c r="I8" s="4">
        <v>1744</v>
      </c>
      <c r="J8" s="4">
        <v>-53.98</v>
      </c>
      <c r="K8" s="4">
        <v>-80.94</v>
      </c>
      <c r="L8" s="4">
        <f t="shared" si="1"/>
        <v>26.96</v>
      </c>
      <c r="M8" s="4" t="s">
        <v>7</v>
      </c>
    </row>
    <row r="9" spans="1:13" x14ac:dyDescent="0.35">
      <c r="A9" s="4" t="s">
        <v>12</v>
      </c>
      <c r="B9" s="4">
        <v>163</v>
      </c>
      <c r="C9" s="4">
        <v>-40.76</v>
      </c>
      <c r="D9" s="4">
        <v>-66.98</v>
      </c>
      <c r="E9" s="4">
        <f t="shared" si="0"/>
        <v>26.220000000000006</v>
      </c>
      <c r="F9" s="4" t="s">
        <v>13</v>
      </c>
      <c r="H9" s="4" t="s">
        <v>23</v>
      </c>
      <c r="I9" s="4">
        <v>200</v>
      </c>
      <c r="J9" s="4">
        <v>-41.31</v>
      </c>
      <c r="K9" s="4">
        <v>-74.349999999999994</v>
      </c>
      <c r="L9" s="4">
        <f t="shared" si="1"/>
        <v>33.039999999999992</v>
      </c>
      <c r="M9" s="4" t="s">
        <v>13</v>
      </c>
    </row>
    <row r="10" spans="1:13" x14ac:dyDescent="0.35">
      <c r="A10" s="4" t="s">
        <v>14</v>
      </c>
      <c r="B10" s="4">
        <v>437</v>
      </c>
      <c r="C10" s="4">
        <v>-50.82</v>
      </c>
      <c r="D10" s="4">
        <v>-61.04</v>
      </c>
      <c r="E10" s="4">
        <f t="shared" si="0"/>
        <v>10.219999999999999</v>
      </c>
      <c r="F10" s="4" t="s">
        <v>13</v>
      </c>
      <c r="H10" s="4" t="s">
        <v>14</v>
      </c>
      <c r="I10" s="4">
        <v>1538</v>
      </c>
      <c r="J10" s="4">
        <v>-48.92</v>
      </c>
      <c r="K10" s="4">
        <v>-63.35</v>
      </c>
      <c r="L10" s="4">
        <f t="shared" si="1"/>
        <v>14.43</v>
      </c>
      <c r="M10" s="4" t="s">
        <v>13</v>
      </c>
    </row>
    <row r="11" spans="1:13" x14ac:dyDescent="0.35">
      <c r="A11" s="4" t="s">
        <v>15</v>
      </c>
      <c r="B11" s="4">
        <v>3263</v>
      </c>
      <c r="C11" s="4">
        <v>-49.65</v>
      </c>
      <c r="D11" s="4">
        <v>-76.209999999999994</v>
      </c>
      <c r="E11" s="4">
        <f t="shared" si="0"/>
        <v>26.559999999999995</v>
      </c>
      <c r="F11" s="4" t="s">
        <v>13</v>
      </c>
      <c r="H11" s="4" t="s">
        <v>15</v>
      </c>
      <c r="I11" s="4">
        <v>3910</v>
      </c>
      <c r="J11" s="4">
        <v>-49.89</v>
      </c>
      <c r="K11" s="4">
        <v>-82.81</v>
      </c>
      <c r="L11" s="4">
        <f t="shared" si="1"/>
        <v>32.92</v>
      </c>
      <c r="M11" s="4" t="s">
        <v>13</v>
      </c>
    </row>
    <row r="12" spans="1:13" x14ac:dyDescent="0.35">
      <c r="A12" s="4" t="s">
        <v>16</v>
      </c>
      <c r="B12" s="4">
        <v>2851</v>
      </c>
      <c r="C12" s="4">
        <v>-52.73</v>
      </c>
      <c r="D12" s="4">
        <v>-66.34</v>
      </c>
      <c r="E12" s="4">
        <f t="shared" si="0"/>
        <v>13.610000000000007</v>
      </c>
      <c r="F12" s="4" t="s">
        <v>13</v>
      </c>
      <c r="H12" s="4" t="s">
        <v>16</v>
      </c>
      <c r="I12" s="4">
        <v>4265</v>
      </c>
      <c r="J12" s="4">
        <v>-50.78</v>
      </c>
      <c r="K12" s="4">
        <v>-66.489999999999995</v>
      </c>
      <c r="L12" s="4">
        <f t="shared" si="1"/>
        <v>15.709999999999994</v>
      </c>
      <c r="M12" s="4" t="s">
        <v>13</v>
      </c>
    </row>
    <row r="13" spans="1:13" x14ac:dyDescent="0.35">
      <c r="A13" s="4" t="s">
        <v>17</v>
      </c>
      <c r="B13" s="4">
        <v>2829</v>
      </c>
      <c r="C13" s="4">
        <v>-53.07</v>
      </c>
      <c r="D13" s="4">
        <v>-64.010000000000005</v>
      </c>
      <c r="E13" s="4">
        <f t="shared" si="0"/>
        <v>10.940000000000005</v>
      </c>
      <c r="F13" s="4" t="s">
        <v>13</v>
      </c>
      <c r="H13" s="4" t="s">
        <v>17</v>
      </c>
      <c r="I13" s="4">
        <v>3848</v>
      </c>
      <c r="J13" s="4">
        <v>-53.22</v>
      </c>
      <c r="K13" s="4">
        <v>-66.06</v>
      </c>
      <c r="L13" s="4">
        <f t="shared" si="1"/>
        <v>12.840000000000003</v>
      </c>
      <c r="M13" s="4" t="s">
        <v>13</v>
      </c>
    </row>
    <row r="14" spans="1:13" x14ac:dyDescent="0.35">
      <c r="A14" s="5" t="s">
        <v>18</v>
      </c>
      <c r="B14" s="5">
        <v>277</v>
      </c>
      <c r="C14" s="5">
        <v>-46.16</v>
      </c>
      <c r="D14" s="5">
        <v>-66.53</v>
      </c>
      <c r="E14" s="4">
        <f t="shared" si="0"/>
        <v>20.370000000000005</v>
      </c>
      <c r="F14" s="5" t="s">
        <v>13</v>
      </c>
      <c r="H14" s="5" t="s">
        <v>18</v>
      </c>
      <c r="I14" s="5">
        <v>1295</v>
      </c>
      <c r="J14" s="5">
        <v>-47.09</v>
      </c>
      <c r="K14" s="5">
        <v>-70.08</v>
      </c>
      <c r="L14" s="4">
        <f t="shared" si="1"/>
        <v>22.989999999999995</v>
      </c>
      <c r="M14" s="5" t="s">
        <v>13</v>
      </c>
    </row>
    <row r="15" spans="1:13" ht="15.5" x14ac:dyDescent="0.35">
      <c r="A15" s="6"/>
      <c r="B15" s="7"/>
      <c r="C15" s="4"/>
      <c r="D15" s="4"/>
      <c r="E15" s="7"/>
      <c r="H15" s="6"/>
      <c r="I15" s="7"/>
      <c r="J15" s="4"/>
      <c r="K15" s="4"/>
      <c r="L15" s="7"/>
    </row>
    <row r="16" spans="1:13" ht="15.5" x14ac:dyDescent="0.35">
      <c r="A16" s="8"/>
      <c r="B16" s="3" t="s">
        <v>19</v>
      </c>
      <c r="C16" s="9">
        <f>AVERAGE(C4:C14)</f>
        <v>-48.883636363636363</v>
      </c>
      <c r="D16" s="9">
        <f>AVERAGE(D4:D14)</f>
        <v>-68.03</v>
      </c>
      <c r="E16" s="9">
        <f>AVERAGE(E4:E14)</f>
        <v>19.146363636363642</v>
      </c>
      <c r="H16" s="9"/>
      <c r="I16" s="3" t="s">
        <v>19</v>
      </c>
      <c r="J16" s="9">
        <f>AVERAGE(J4:J14)</f>
        <v>-48.722727272727276</v>
      </c>
      <c r="K16" s="9">
        <f>AVERAGE(K4:K14)</f>
        <v>-71.320000000000007</v>
      </c>
      <c r="L16" s="15">
        <f>AVERAGE(L4:L14)</f>
        <v>22.597272727272728</v>
      </c>
    </row>
    <row r="17" spans="1:12" ht="15.5" x14ac:dyDescent="0.35">
      <c r="A17" s="8"/>
      <c r="B17" s="10" t="s">
        <v>20</v>
      </c>
      <c r="C17" s="11">
        <f>STDEV(C4:C14)/SQRT(COUNT(C4:C14))</f>
        <v>2.032331966766368</v>
      </c>
      <c r="D17" s="11">
        <f>STDEV(D4:D14)/SQRT(COUNT(D4:D14))</f>
        <v>1.4432305933060541</v>
      </c>
      <c r="E17" s="11">
        <f>STDEV(E4:E14)/SQRT(COUNT(E4:E14))</f>
        <v>2.0841240901492637</v>
      </c>
      <c r="H17" s="11"/>
      <c r="I17" s="10" t="s">
        <v>20</v>
      </c>
      <c r="J17" s="11">
        <f>STDEV(J4:J14)/SQRT(COUNT(J4:J14))</f>
        <v>1.9033396920862773</v>
      </c>
      <c r="K17" s="11">
        <f>STDEV(K4:K14)/SQRT(COUNT(K4:K14))</f>
        <v>1.9098867172498144</v>
      </c>
      <c r="L17" s="16">
        <f>STDEV(L4:L14)/SQRT(COUNT(L4:L14))</f>
        <v>2.3776971635708541</v>
      </c>
    </row>
  </sheetData>
  <mergeCells count="2">
    <mergeCell ref="A2:E2"/>
    <mergeCell ref="H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3E56-0855-41A8-8C66-9C4958E03C65}">
  <dimension ref="A1:R31"/>
  <sheetViews>
    <sheetView workbookViewId="0">
      <selection activeCell="E35" sqref="E35:E36"/>
    </sheetView>
  </sheetViews>
  <sheetFormatPr defaultRowHeight="14.5" x14ac:dyDescent="0.35"/>
  <cols>
    <col min="1" max="1" width="15" bestFit="1" customWidth="1"/>
    <col min="2" max="2" width="11.81640625" bestFit="1" customWidth="1"/>
    <col min="3" max="3" width="13.08984375" bestFit="1" customWidth="1"/>
    <col min="4" max="4" width="11.453125" bestFit="1" customWidth="1"/>
    <col min="5" max="5" width="15.36328125" bestFit="1" customWidth="1"/>
    <col min="6" max="6" width="13.6328125" bestFit="1" customWidth="1"/>
    <col min="7" max="7" width="21.08984375" bestFit="1" customWidth="1"/>
    <col min="11" max="11" width="11.54296875" bestFit="1" customWidth="1"/>
  </cols>
  <sheetData>
    <row r="1" spans="1:18" ht="17.5" x14ac:dyDescent="0.45">
      <c r="A1" s="1" t="s">
        <v>0</v>
      </c>
      <c r="B1" s="2"/>
      <c r="C1" s="2"/>
      <c r="D1" s="2"/>
      <c r="E1" s="2"/>
      <c r="F1" s="2"/>
      <c r="G1" s="2"/>
      <c r="H1" s="2"/>
      <c r="I1" s="25"/>
      <c r="J1" s="25"/>
      <c r="K1" s="1" t="s">
        <v>22</v>
      </c>
      <c r="L1" s="2"/>
      <c r="M1" s="2"/>
      <c r="N1" s="2"/>
      <c r="O1" s="2"/>
      <c r="P1" s="2"/>
      <c r="Q1" s="2"/>
      <c r="R1" s="2"/>
    </row>
    <row r="2" spans="1:18" ht="15.5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36</v>
      </c>
      <c r="F2" s="3" t="s">
        <v>28</v>
      </c>
      <c r="G2" s="3" t="s">
        <v>37</v>
      </c>
      <c r="H2" s="3" t="s">
        <v>5</v>
      </c>
      <c r="I2" s="7"/>
      <c r="J2" s="7"/>
      <c r="K2" s="3" t="s">
        <v>1</v>
      </c>
      <c r="L2" s="3" t="s">
        <v>2</v>
      </c>
      <c r="M2" s="3" t="s">
        <v>3</v>
      </c>
      <c r="N2" s="3" t="s">
        <v>4</v>
      </c>
      <c r="O2" s="3" t="s">
        <v>36</v>
      </c>
      <c r="P2" s="3" t="s">
        <v>28</v>
      </c>
      <c r="Q2" s="3" t="s">
        <v>37</v>
      </c>
      <c r="R2" s="3" t="s">
        <v>5</v>
      </c>
    </row>
    <row r="3" spans="1:18" ht="15.5" x14ac:dyDescent="0.35">
      <c r="A3" s="7" t="s">
        <v>38</v>
      </c>
      <c r="B3" s="7">
        <v>1812</v>
      </c>
      <c r="C3" s="7">
        <v>-49.890788999999998</v>
      </c>
      <c r="D3" s="7">
        <v>-71.193152999999995</v>
      </c>
      <c r="E3" s="7">
        <v>-69.252014000000003</v>
      </c>
      <c r="F3" s="7">
        <f t="shared" ref="F3:F18" si="0">E3-D3</f>
        <v>1.9411389999999926</v>
      </c>
      <c r="G3" s="7">
        <v>3.1634218999999999</v>
      </c>
      <c r="H3" s="7" t="s">
        <v>13</v>
      </c>
      <c r="I3" s="7"/>
      <c r="J3" s="7"/>
      <c r="K3" s="7" t="s">
        <v>38</v>
      </c>
      <c r="L3" s="7">
        <v>3106</v>
      </c>
      <c r="M3" s="7">
        <v>-43.28537</v>
      </c>
      <c r="N3" s="7">
        <v>-69.923400999999998</v>
      </c>
      <c r="O3" s="7">
        <v>-63.579014000000001</v>
      </c>
      <c r="P3" s="7">
        <f t="shared" ref="P3:P15" si="1">O3-N3</f>
        <v>6.3443869999999976</v>
      </c>
      <c r="Q3" s="7">
        <v>21.374043</v>
      </c>
      <c r="R3" s="7" t="s">
        <v>13</v>
      </c>
    </row>
    <row r="4" spans="1:18" ht="15.5" x14ac:dyDescent="0.35">
      <c r="A4" s="7" t="s">
        <v>38</v>
      </c>
      <c r="B4" s="7">
        <v>2073.5</v>
      </c>
      <c r="C4" s="7">
        <v>-51.430840000000003</v>
      </c>
      <c r="D4" s="7">
        <v>-72.662353999999993</v>
      </c>
      <c r="E4" s="7">
        <v>-71.494513999999995</v>
      </c>
      <c r="F4" s="7">
        <f t="shared" si="0"/>
        <v>1.1678399999999982</v>
      </c>
      <c r="G4" s="7">
        <v>1.1306636000000001</v>
      </c>
      <c r="H4" s="7" t="s">
        <v>13</v>
      </c>
      <c r="I4" s="7"/>
      <c r="J4" s="7"/>
      <c r="K4" s="7" t="s">
        <v>38</v>
      </c>
      <c r="L4" s="7">
        <v>3144</v>
      </c>
      <c r="M4" s="7">
        <v>-45.044491000000001</v>
      </c>
      <c r="N4" s="7">
        <v>-69.669449</v>
      </c>
      <c r="O4" s="7">
        <v>-63.983372000000003</v>
      </c>
      <c r="P4" s="7">
        <f t="shared" si="1"/>
        <v>5.6860769999999974</v>
      </c>
      <c r="Q4" s="7">
        <v>19.812951000000002</v>
      </c>
      <c r="R4" s="7" t="s">
        <v>13</v>
      </c>
    </row>
    <row r="5" spans="1:18" ht="15.5" x14ac:dyDescent="0.35">
      <c r="A5" s="7" t="s">
        <v>39</v>
      </c>
      <c r="B5" s="7">
        <v>634.5</v>
      </c>
      <c r="C5" s="7">
        <v>-58.309283999999998</v>
      </c>
      <c r="D5" s="7">
        <v>-71.029121000000004</v>
      </c>
      <c r="E5" s="7">
        <v>-70.657454999999999</v>
      </c>
      <c r="F5" s="7">
        <f t="shared" si="0"/>
        <v>0.37166600000000471</v>
      </c>
      <c r="G5" s="7">
        <v>3.5636270999999997E-2</v>
      </c>
      <c r="H5" s="7" t="s">
        <v>13</v>
      </c>
      <c r="I5" s="7"/>
      <c r="J5" s="7"/>
      <c r="K5" s="7" t="s">
        <v>40</v>
      </c>
      <c r="L5" s="7">
        <v>1551</v>
      </c>
      <c r="M5" s="7">
        <v>-52.614483</v>
      </c>
      <c r="N5" s="7">
        <v>-71.559364000000002</v>
      </c>
      <c r="O5" s="7">
        <v>-68.618774000000002</v>
      </c>
      <c r="P5" s="7">
        <f t="shared" si="1"/>
        <v>2.9405900000000003</v>
      </c>
      <c r="Q5" s="7">
        <v>4.3197622999999998</v>
      </c>
      <c r="R5" s="7" t="s">
        <v>13</v>
      </c>
    </row>
    <row r="6" spans="1:18" ht="15.5" x14ac:dyDescent="0.35">
      <c r="A6" s="7" t="s">
        <v>39</v>
      </c>
      <c r="B6" s="7">
        <v>648</v>
      </c>
      <c r="C6" s="7">
        <v>-57.884216000000002</v>
      </c>
      <c r="D6" s="7">
        <v>-70.527755999999997</v>
      </c>
      <c r="E6" s="7">
        <v>-70.317406000000005</v>
      </c>
      <c r="F6" s="7">
        <f t="shared" si="0"/>
        <v>0.21034999999999116</v>
      </c>
      <c r="G6" s="7">
        <v>0.83436078000000002</v>
      </c>
      <c r="H6" s="7" t="s">
        <v>13</v>
      </c>
      <c r="I6" s="7"/>
      <c r="J6" s="7"/>
      <c r="K6" s="7" t="s">
        <v>40</v>
      </c>
      <c r="L6" s="7">
        <v>1616</v>
      </c>
      <c r="M6" s="7">
        <v>-51.574706999999997</v>
      </c>
      <c r="N6" s="7">
        <v>-70.623123000000007</v>
      </c>
      <c r="O6" s="7">
        <v>-67.474365000000006</v>
      </c>
      <c r="P6" s="7">
        <f t="shared" si="1"/>
        <v>3.1487580000000008</v>
      </c>
      <c r="Q6" s="7">
        <v>2.3201185</v>
      </c>
      <c r="R6" s="7" t="s">
        <v>13</v>
      </c>
    </row>
    <row r="7" spans="1:18" ht="15.5" x14ac:dyDescent="0.35">
      <c r="A7" s="7" t="s">
        <v>41</v>
      </c>
      <c r="B7" s="7">
        <v>240</v>
      </c>
      <c r="C7" s="4">
        <v>-41.484833000000002</v>
      </c>
      <c r="D7" s="4">
        <v>-67.035133000000002</v>
      </c>
      <c r="E7" s="4">
        <v>-63.975197000000001</v>
      </c>
      <c r="F7" s="7">
        <f t="shared" si="0"/>
        <v>3.0599360000000004</v>
      </c>
      <c r="G7" s="4">
        <v>5.9577707999999996</v>
      </c>
      <c r="H7" s="7" t="s">
        <v>13</v>
      </c>
      <c r="I7" s="8"/>
      <c r="J7" s="8"/>
      <c r="K7" s="7" t="s">
        <v>41</v>
      </c>
      <c r="L7" s="7">
        <v>1025</v>
      </c>
      <c r="M7" s="4">
        <v>-45.166015999999999</v>
      </c>
      <c r="N7" s="4">
        <v>-67.245482999999993</v>
      </c>
      <c r="O7" s="4">
        <v>-62.729427000000001</v>
      </c>
      <c r="P7" s="7">
        <f t="shared" si="1"/>
        <v>4.5160559999999919</v>
      </c>
      <c r="Q7" s="4">
        <v>26.986445</v>
      </c>
      <c r="R7" s="7" t="s">
        <v>13</v>
      </c>
    </row>
    <row r="8" spans="1:18" ht="15.5" x14ac:dyDescent="0.35">
      <c r="A8" s="7" t="s">
        <v>41</v>
      </c>
      <c r="B8" s="7">
        <v>153</v>
      </c>
      <c r="C8" s="7">
        <v>-44.090271000000001</v>
      </c>
      <c r="D8" s="7">
        <v>-66.507614000000004</v>
      </c>
      <c r="E8" s="7">
        <v>-64.128333999999995</v>
      </c>
      <c r="F8" s="7">
        <f t="shared" si="0"/>
        <v>2.3792800000000085</v>
      </c>
      <c r="G8" s="7">
        <v>9.1521226999999996</v>
      </c>
      <c r="H8" s="7" t="s">
        <v>13</v>
      </c>
      <c r="I8" s="8"/>
      <c r="J8" s="8"/>
      <c r="K8" s="7" t="s">
        <v>41</v>
      </c>
      <c r="L8" s="7">
        <v>1068</v>
      </c>
      <c r="M8" s="4">
        <v>-45.455933000000002</v>
      </c>
      <c r="N8" s="4">
        <v>-66.565376000000001</v>
      </c>
      <c r="O8" s="4">
        <v>-62.788826</v>
      </c>
      <c r="P8" s="7">
        <f t="shared" si="1"/>
        <v>3.7765500000000003</v>
      </c>
      <c r="Q8" s="4">
        <v>29.722674999999999</v>
      </c>
      <c r="R8" s="7" t="s">
        <v>13</v>
      </c>
    </row>
    <row r="9" spans="1:18" ht="15.5" x14ac:dyDescent="0.35">
      <c r="A9" s="7" t="s">
        <v>42</v>
      </c>
      <c r="B9" s="7">
        <v>437</v>
      </c>
      <c r="C9" s="4">
        <v>-51.187786000000003</v>
      </c>
      <c r="D9" s="4">
        <v>-60.562134</v>
      </c>
      <c r="E9" s="4">
        <v>-60.344150999999997</v>
      </c>
      <c r="F9" s="7">
        <f t="shared" si="0"/>
        <v>0.21798300000000381</v>
      </c>
      <c r="G9" s="4">
        <v>0.69101992999999995</v>
      </c>
      <c r="H9" s="7" t="s">
        <v>13</v>
      </c>
      <c r="I9" s="8"/>
      <c r="J9" s="8"/>
      <c r="K9" s="7" t="s">
        <v>42</v>
      </c>
      <c r="L9" s="7">
        <v>1452</v>
      </c>
      <c r="M9" s="4">
        <v>-49.866267999999998</v>
      </c>
      <c r="N9" s="4">
        <v>-61.706543000000003</v>
      </c>
      <c r="O9" s="4">
        <v>-57.931083999999998</v>
      </c>
      <c r="P9" s="7">
        <f t="shared" si="1"/>
        <v>3.775459000000005</v>
      </c>
      <c r="Q9" s="4">
        <v>21.335681000000001</v>
      </c>
      <c r="R9" s="7" t="s">
        <v>13</v>
      </c>
    </row>
    <row r="10" spans="1:18" ht="15.5" x14ac:dyDescent="0.35">
      <c r="A10" s="7" t="s">
        <v>42</v>
      </c>
      <c r="B10" s="7">
        <v>459</v>
      </c>
      <c r="C10" s="4">
        <v>-51.055363</v>
      </c>
      <c r="D10" s="4">
        <v>-61.790466000000002</v>
      </c>
      <c r="E10" s="4">
        <v>-60.220447999999998</v>
      </c>
      <c r="F10" s="7">
        <f t="shared" si="0"/>
        <v>1.5700180000000046</v>
      </c>
      <c r="G10" s="4">
        <v>1.0754519</v>
      </c>
      <c r="H10" s="7" t="s">
        <v>13</v>
      </c>
      <c r="I10" s="8"/>
      <c r="J10" s="8"/>
      <c r="K10" s="7" t="s">
        <v>42</v>
      </c>
      <c r="L10" s="7">
        <v>1538</v>
      </c>
      <c r="M10" s="4">
        <v>-49.320765999999999</v>
      </c>
      <c r="N10" s="4">
        <v>-62.839508000000002</v>
      </c>
      <c r="O10" s="4">
        <v>-58.131625999999997</v>
      </c>
      <c r="P10" s="7">
        <f t="shared" si="1"/>
        <v>4.707882000000005</v>
      </c>
      <c r="Q10" s="4">
        <v>16.133633</v>
      </c>
      <c r="R10" s="7" t="s">
        <v>13</v>
      </c>
    </row>
    <row r="11" spans="1:18" ht="15.5" x14ac:dyDescent="0.35">
      <c r="A11" s="7" t="s">
        <v>43</v>
      </c>
      <c r="B11" s="7">
        <v>2825</v>
      </c>
      <c r="C11" s="4">
        <v>-51.083702000000002</v>
      </c>
      <c r="D11" s="4">
        <v>-78.033989000000005</v>
      </c>
      <c r="E11" s="4">
        <v>-75.740273000000002</v>
      </c>
      <c r="F11" s="7">
        <f t="shared" si="0"/>
        <v>2.2937160000000034</v>
      </c>
      <c r="G11" s="4">
        <v>6.2101398999999997</v>
      </c>
      <c r="H11" s="7" t="s">
        <v>13</v>
      </c>
      <c r="I11" s="8"/>
      <c r="J11" s="8"/>
      <c r="K11" s="7" t="s">
        <v>43</v>
      </c>
      <c r="L11" s="7">
        <v>3963</v>
      </c>
      <c r="M11" s="4">
        <v>-53.330559000000001</v>
      </c>
      <c r="N11" s="4">
        <v>-80.541336000000001</v>
      </c>
      <c r="O11" s="4">
        <v>-72.234015999999997</v>
      </c>
      <c r="P11" s="7">
        <f t="shared" si="1"/>
        <v>8.3073200000000043</v>
      </c>
      <c r="Q11" s="4">
        <v>16.544146999999999</v>
      </c>
      <c r="R11" s="7" t="s">
        <v>13</v>
      </c>
    </row>
    <row r="12" spans="1:18" ht="15.5" x14ac:dyDescent="0.35">
      <c r="A12" s="7" t="s">
        <v>43</v>
      </c>
      <c r="B12" s="7">
        <v>2881</v>
      </c>
      <c r="C12" s="4">
        <v>-51.391601999999999</v>
      </c>
      <c r="D12" s="4">
        <v>-76.494491999999994</v>
      </c>
      <c r="E12" s="4">
        <v>-74.227469999999997</v>
      </c>
      <c r="F12" s="7">
        <f t="shared" si="0"/>
        <v>2.2670219999999972</v>
      </c>
      <c r="G12" s="4">
        <v>7.1877158999999997</v>
      </c>
      <c r="H12" s="7" t="s">
        <v>13</v>
      </c>
      <c r="I12" s="8"/>
      <c r="J12" s="8"/>
      <c r="K12" s="7" t="s">
        <v>43</v>
      </c>
      <c r="L12" s="7">
        <v>4069</v>
      </c>
      <c r="M12" s="4">
        <v>-51.799228999999997</v>
      </c>
      <c r="N12" s="4">
        <v>-81.314087000000001</v>
      </c>
      <c r="O12" s="4">
        <v>-72.914124000000001</v>
      </c>
      <c r="P12" s="7">
        <f t="shared" si="1"/>
        <v>8.3999629999999996</v>
      </c>
      <c r="Q12" s="4">
        <v>22.202745</v>
      </c>
      <c r="R12" s="7" t="s">
        <v>13</v>
      </c>
    </row>
    <row r="13" spans="1:18" ht="15.5" x14ac:dyDescent="0.35">
      <c r="A13" s="7" t="s">
        <v>44</v>
      </c>
      <c r="B13" s="7">
        <v>2807</v>
      </c>
      <c r="C13" s="4">
        <v>-54.172516000000002</v>
      </c>
      <c r="D13" s="4">
        <v>-67.249840000000006</v>
      </c>
      <c r="E13" s="4">
        <v>-65.876548999999997</v>
      </c>
      <c r="F13" s="7">
        <f t="shared" si="0"/>
        <v>1.3732910000000089</v>
      </c>
      <c r="G13" s="4">
        <v>3.6238228000000001</v>
      </c>
      <c r="H13" s="7" t="s">
        <v>13</v>
      </c>
      <c r="I13" s="8"/>
      <c r="J13" s="8"/>
      <c r="K13" s="7" t="s">
        <v>44</v>
      </c>
      <c r="L13" s="7">
        <v>4198</v>
      </c>
      <c r="M13" s="4">
        <v>-53.106579000000004</v>
      </c>
      <c r="N13" s="4">
        <v>-66.780090000000001</v>
      </c>
      <c r="O13" s="4">
        <v>-63.698906000000001</v>
      </c>
      <c r="P13" s="7">
        <f t="shared" si="1"/>
        <v>3.0811840000000004</v>
      </c>
      <c r="Q13" s="4">
        <v>9.4083649000000005</v>
      </c>
      <c r="R13" s="7" t="s">
        <v>13</v>
      </c>
    </row>
    <row r="14" spans="1:18" ht="15.5" x14ac:dyDescent="0.35">
      <c r="A14" s="7" t="s">
        <v>44</v>
      </c>
      <c r="B14" s="7">
        <v>2851</v>
      </c>
      <c r="C14" s="4">
        <v>-53.721836000000003</v>
      </c>
      <c r="D14" s="4">
        <v>-66.414421000000004</v>
      </c>
      <c r="E14" s="4">
        <v>-65.268378999999996</v>
      </c>
      <c r="F14" s="7">
        <f t="shared" si="0"/>
        <v>1.1460420000000084</v>
      </c>
      <c r="G14" s="4">
        <v>1.6297225</v>
      </c>
      <c r="H14" s="7" t="s">
        <v>13</v>
      </c>
      <c r="I14" s="8"/>
      <c r="J14" s="8"/>
      <c r="K14" s="7" t="s">
        <v>44</v>
      </c>
      <c r="L14" s="7">
        <v>4488</v>
      </c>
      <c r="M14" s="4">
        <v>-52.765438000000003</v>
      </c>
      <c r="N14" s="4">
        <v>-66.857474999999994</v>
      </c>
      <c r="O14" s="4">
        <v>-64.373558000000003</v>
      </c>
      <c r="P14" s="7">
        <f t="shared" si="1"/>
        <v>2.483916999999991</v>
      </c>
      <c r="Q14" s="4">
        <v>17.896864000000001</v>
      </c>
      <c r="R14" s="7" t="s">
        <v>13</v>
      </c>
    </row>
    <row r="15" spans="1:18" ht="15.5" x14ac:dyDescent="0.35">
      <c r="A15" s="7" t="s">
        <v>45</v>
      </c>
      <c r="B15" s="7">
        <v>2864</v>
      </c>
      <c r="C15" s="4">
        <v>-53.806849999999997</v>
      </c>
      <c r="D15" s="4">
        <v>-63.655307999999998</v>
      </c>
      <c r="E15" s="4">
        <v>-62.756129999999999</v>
      </c>
      <c r="F15" s="7">
        <f t="shared" si="0"/>
        <v>0.89917799999999914</v>
      </c>
      <c r="G15" s="4">
        <v>2.5903038</v>
      </c>
      <c r="H15" s="7" t="s">
        <v>13</v>
      </c>
      <c r="I15" s="8"/>
      <c r="J15" s="8"/>
      <c r="K15" s="7" t="s">
        <v>45</v>
      </c>
      <c r="L15" s="7">
        <v>3515</v>
      </c>
      <c r="M15" s="4">
        <v>-53.79813</v>
      </c>
      <c r="N15" s="4">
        <v>-64.850944999999996</v>
      </c>
      <c r="O15" s="4">
        <v>-61.931064999999997</v>
      </c>
      <c r="P15" s="7">
        <f t="shared" si="1"/>
        <v>2.9198799999999991</v>
      </c>
      <c r="Q15" s="4">
        <v>18.960272</v>
      </c>
      <c r="R15" s="7" t="s">
        <v>13</v>
      </c>
    </row>
    <row r="16" spans="1:18" ht="15.5" x14ac:dyDescent="0.35">
      <c r="A16" s="7" t="s">
        <v>45</v>
      </c>
      <c r="B16" s="7">
        <v>2804</v>
      </c>
      <c r="C16" s="4">
        <v>-53.854258999999999</v>
      </c>
      <c r="D16" s="4">
        <v>-63.658577000000001</v>
      </c>
      <c r="E16" s="4">
        <v>-62.411171000000003</v>
      </c>
      <c r="F16" s="7">
        <f t="shared" si="0"/>
        <v>1.247405999999998</v>
      </c>
      <c r="G16" s="4">
        <v>4.3471678999999996</v>
      </c>
      <c r="H16" s="7" t="s">
        <v>13</v>
      </c>
      <c r="I16" s="8"/>
      <c r="J16" s="8"/>
      <c r="K16" s="7" t="s">
        <v>45</v>
      </c>
      <c r="L16" s="7">
        <v>3605</v>
      </c>
      <c r="M16" s="4">
        <v>-52.932738999999998</v>
      </c>
      <c r="N16" s="4">
        <v>-64.163207999999997</v>
      </c>
      <c r="O16" s="4">
        <v>-60.974120999999997</v>
      </c>
      <c r="P16" s="7">
        <f>O16-N16</f>
        <v>3.1890870000000007</v>
      </c>
      <c r="Q16" s="4">
        <v>30.695826</v>
      </c>
      <c r="R16" s="7" t="s">
        <v>13</v>
      </c>
    </row>
    <row r="17" spans="1:18" ht="15.5" x14ac:dyDescent="0.35">
      <c r="A17" s="7" t="s">
        <v>46</v>
      </c>
      <c r="B17" s="7">
        <v>241</v>
      </c>
      <c r="C17" s="4">
        <v>-46.907696000000001</v>
      </c>
      <c r="D17" s="4">
        <v>-66.066199999999995</v>
      </c>
      <c r="E17" s="4">
        <v>-63.784461999999998</v>
      </c>
      <c r="F17" s="7">
        <f t="shared" si="0"/>
        <v>2.2817379999999972</v>
      </c>
      <c r="G17" s="4">
        <v>9.3112531000000001</v>
      </c>
      <c r="H17" s="7" t="s">
        <v>13</v>
      </c>
      <c r="I17" s="8"/>
      <c r="J17" s="8"/>
      <c r="K17" s="7" t="s">
        <v>46</v>
      </c>
      <c r="L17" s="7">
        <v>1295</v>
      </c>
      <c r="M17" s="4">
        <v>-47.415596000000001</v>
      </c>
      <c r="N17" s="4">
        <v>-71.920119999999997</v>
      </c>
      <c r="O17" s="4">
        <v>-63.921245999999996</v>
      </c>
      <c r="P17" s="7">
        <f>O17-N17</f>
        <v>7.9988740000000007</v>
      </c>
      <c r="Q17" s="4">
        <v>33.534177999999997</v>
      </c>
      <c r="R17" s="7" t="s">
        <v>13</v>
      </c>
    </row>
    <row r="18" spans="1:18" ht="15.5" x14ac:dyDescent="0.35">
      <c r="A18" s="7" t="s">
        <v>46</v>
      </c>
      <c r="B18" s="7">
        <v>306</v>
      </c>
      <c r="C18" s="4">
        <v>-47.109875000000002</v>
      </c>
      <c r="D18" s="4">
        <v>-66.234047000000004</v>
      </c>
      <c r="E18" s="4">
        <v>-63.423157000000003</v>
      </c>
      <c r="F18" s="7">
        <f t="shared" si="0"/>
        <v>2.8108900000000006</v>
      </c>
      <c r="G18" s="4">
        <v>9.1584990000000008</v>
      </c>
      <c r="H18" s="7" t="s">
        <v>13</v>
      </c>
      <c r="I18" s="8"/>
      <c r="J18" s="8"/>
      <c r="K18" s="7" t="s">
        <v>46</v>
      </c>
      <c r="L18" s="7">
        <v>1354</v>
      </c>
      <c r="M18" s="4">
        <v>-48.289707</v>
      </c>
      <c r="N18" s="4">
        <v>-71.088515999999998</v>
      </c>
      <c r="O18" s="4">
        <v>-61.438423</v>
      </c>
      <c r="P18" s="7">
        <f>O18-N18</f>
        <v>9.6500929999999983</v>
      </c>
      <c r="Q18" s="4">
        <v>37.527434999999997</v>
      </c>
      <c r="R18" s="7" t="s">
        <v>13</v>
      </c>
    </row>
    <row r="19" spans="1:18" ht="15.5" x14ac:dyDescent="0.35">
      <c r="A19" s="7"/>
      <c r="B19" s="7"/>
      <c r="C19" s="4"/>
      <c r="D19" s="4"/>
      <c r="E19" s="4"/>
      <c r="F19" s="7"/>
      <c r="G19" s="4"/>
      <c r="H19" s="7"/>
      <c r="I19" s="8"/>
      <c r="J19" s="8"/>
      <c r="K19" s="7"/>
      <c r="L19" s="7"/>
      <c r="M19" s="4"/>
      <c r="N19" s="4"/>
      <c r="O19" s="4"/>
      <c r="P19" s="7"/>
      <c r="Q19" s="4"/>
      <c r="R19" s="7"/>
    </row>
    <row r="20" spans="1:18" ht="17.5" x14ac:dyDescent="0.45">
      <c r="A20" s="17" t="s">
        <v>26</v>
      </c>
      <c r="B20" s="1" t="s">
        <v>0</v>
      </c>
      <c r="C20" s="2"/>
      <c r="D20" s="1" t="s">
        <v>27</v>
      </c>
      <c r="E20" s="2"/>
    </row>
    <row r="21" spans="1:18" ht="15.5" x14ac:dyDescent="0.35">
      <c r="A21" s="19" t="s">
        <v>1</v>
      </c>
      <c r="B21" s="3" t="s">
        <v>28</v>
      </c>
      <c r="C21" s="3" t="s">
        <v>29</v>
      </c>
      <c r="D21" s="3" t="s">
        <v>28</v>
      </c>
      <c r="E21" s="3" t="s">
        <v>29</v>
      </c>
      <c r="F21" s="3" t="s">
        <v>30</v>
      </c>
      <c r="G21" s="3" t="s">
        <v>31</v>
      </c>
    </row>
    <row r="22" spans="1:18" ht="15.5" x14ac:dyDescent="0.35">
      <c r="A22" s="7" t="s">
        <v>33</v>
      </c>
      <c r="B22" s="7">
        <f>AVERAGE(F3:F4)</f>
        <v>1.5544894999999954</v>
      </c>
      <c r="C22" s="7">
        <f>AVERAGE(G3:G4)</f>
        <v>2.1470427499999998</v>
      </c>
      <c r="D22" s="7">
        <f>AVERAGE(P3:P4)</f>
        <v>6.0152319999999975</v>
      </c>
      <c r="E22" s="7">
        <f>AVERAGE(Q3:Q4)</f>
        <v>20.593496999999999</v>
      </c>
      <c r="F22" s="7">
        <f t="shared" ref="F22:G27" si="2">((D22-B22)/B22)*100</f>
        <v>286.95867678746077</v>
      </c>
      <c r="G22" s="7">
        <f t="shared" si="2"/>
        <v>859.15635587600661</v>
      </c>
    </row>
    <row r="23" spans="1:18" ht="15.5" x14ac:dyDescent="0.35">
      <c r="A23" s="7" t="s">
        <v>34</v>
      </c>
      <c r="B23" s="7">
        <f>AVERAGE(F5:F6)</f>
        <v>0.29100799999999793</v>
      </c>
      <c r="C23" s="7">
        <f>AVERAGE(G5:G6)</f>
        <v>0.43499852550000001</v>
      </c>
      <c r="D23" s="7">
        <f>AVERAGE(P5:P6)</f>
        <v>3.0446740000000005</v>
      </c>
      <c r="E23" s="7">
        <f>AVERAGE(Q5:Q6)</f>
        <v>3.3199404000000001</v>
      </c>
      <c r="F23" s="7">
        <f t="shared" si="2"/>
        <v>946.25096217286887</v>
      </c>
      <c r="G23" s="7">
        <f t="shared" si="2"/>
        <v>663.20727666466541</v>
      </c>
    </row>
    <row r="24" spans="1:18" ht="15.5" x14ac:dyDescent="0.35">
      <c r="A24" s="7" t="s">
        <v>35</v>
      </c>
      <c r="B24" s="7">
        <f>AVERAGE(F7:F8)</f>
        <v>2.7196080000000045</v>
      </c>
      <c r="C24" s="7">
        <f>AVERAGE(G7:G8)</f>
        <v>7.5549467499999992</v>
      </c>
      <c r="D24" s="7">
        <f>AVERAGE(P7:P8)</f>
        <v>4.1463029999999961</v>
      </c>
      <c r="E24" s="7">
        <f>AVERAGE(Q7:Q8)</f>
        <v>28.354559999999999</v>
      </c>
      <c r="F24" s="7">
        <f t="shared" si="2"/>
        <v>52.459582410405815</v>
      </c>
      <c r="G24" s="7">
        <f t="shared" si="2"/>
        <v>275.31118270290926</v>
      </c>
    </row>
    <row r="25" spans="1:18" ht="15.5" x14ac:dyDescent="0.35">
      <c r="A25" s="7" t="s">
        <v>14</v>
      </c>
      <c r="B25" s="7">
        <f>AVERAGE(F9:F10)</f>
        <v>0.89400050000000419</v>
      </c>
      <c r="C25" s="7">
        <f>AVERAGE(G9:G10)</f>
        <v>0.88323591499999998</v>
      </c>
      <c r="D25" s="7">
        <f>AVERAGE(P9:P10)</f>
        <v>4.241670500000005</v>
      </c>
      <c r="E25" s="7">
        <f>AVERAGE(Q9:Q10)</f>
        <v>18.734656999999999</v>
      </c>
      <c r="F25" s="7">
        <f t="shared" si="2"/>
        <v>374.45952211435957</v>
      </c>
      <c r="G25" s="7">
        <f t="shared" si="2"/>
        <v>2021.1384955966153</v>
      </c>
    </row>
    <row r="26" spans="1:18" ht="15.5" x14ac:dyDescent="0.35">
      <c r="A26" s="21" t="s">
        <v>15</v>
      </c>
      <c r="B26" s="21">
        <f>AVERAGE(F11:F12)</f>
        <v>2.2803690000000003</v>
      </c>
      <c r="C26" s="21">
        <f>AVERAGE(G11:G12)</f>
        <v>6.6989278999999993</v>
      </c>
      <c r="D26" s="21">
        <f>AVERAGE(P11:P12)</f>
        <v>8.3536415000000019</v>
      </c>
      <c r="E26" s="21">
        <f>AVERAGE(Q11:Q12)</f>
        <v>19.373446000000001</v>
      </c>
      <c r="F26" s="21">
        <f t="shared" si="2"/>
        <v>266.32849771243167</v>
      </c>
      <c r="G26" s="21">
        <f t="shared" si="2"/>
        <v>189.20218711415006</v>
      </c>
    </row>
    <row r="27" spans="1:18" ht="15.5" x14ac:dyDescent="0.35">
      <c r="A27" s="7" t="s">
        <v>16</v>
      </c>
      <c r="B27" s="7">
        <f>AVERAGE(F13:F14)</f>
        <v>1.2596665000000087</v>
      </c>
      <c r="C27" s="7">
        <f>AVERAGE(G13:G14)</f>
        <v>2.6267726499999999</v>
      </c>
      <c r="D27" s="7">
        <f>AVERAGE(P13:P14)</f>
        <v>2.7825504999999957</v>
      </c>
      <c r="E27" s="7">
        <f>AVERAGE(Q13:Q14)</f>
        <v>13.652614450000002</v>
      </c>
      <c r="F27" s="7">
        <f t="shared" si="2"/>
        <v>120.89580853344725</v>
      </c>
      <c r="G27" s="7">
        <f t="shared" si="2"/>
        <v>419.74861433097385</v>
      </c>
    </row>
    <row r="28" spans="1:18" ht="15.5" x14ac:dyDescent="0.35">
      <c r="A28" s="7" t="s">
        <v>17</v>
      </c>
      <c r="B28" s="7">
        <f>AVERAGE(F15:F16)</f>
        <v>1.0732919999999986</v>
      </c>
      <c r="C28" s="7">
        <f>AVERAGE(G15:G16)</f>
        <v>3.4687358499999998</v>
      </c>
      <c r="D28" s="7">
        <f>AVERAGE(P15:P16)</f>
        <v>3.0544834999999999</v>
      </c>
      <c r="E28" s="7">
        <f>AVERAGE(Q15:Q16)</f>
        <v>24.828049</v>
      </c>
      <c r="F28" s="7">
        <f>((D28-B28)/B28)*100</f>
        <v>184.59016744744244</v>
      </c>
      <c r="G28" s="7">
        <f>((E28-C28)/C28)*100</f>
        <v>615.766494586205</v>
      </c>
    </row>
    <row r="29" spans="1:18" ht="15.5" x14ac:dyDescent="0.35">
      <c r="A29" s="7" t="s">
        <v>18</v>
      </c>
      <c r="B29" s="7">
        <f>AVERAGE(F17:F18)</f>
        <v>2.5463139999999989</v>
      </c>
      <c r="C29" s="7">
        <f>AVERAGE(G17:G18)</f>
        <v>9.2348760500000004</v>
      </c>
      <c r="D29" s="7">
        <f>AVERAGE(P17)</f>
        <v>7.9988740000000007</v>
      </c>
      <c r="E29" s="7">
        <f>AVERAGE(Q17:Q18)</f>
        <v>35.530806499999997</v>
      </c>
      <c r="F29" s="7">
        <f>((D29-B29)/B29)*100</f>
        <v>214.13541299305604</v>
      </c>
      <c r="G29" s="7">
        <f>((E29-C29)/C29)*100</f>
        <v>284.74589488399243</v>
      </c>
    </row>
    <row r="30" spans="1:18" ht="15.5" x14ac:dyDescent="0.35">
      <c r="A30" s="22" t="s">
        <v>19</v>
      </c>
      <c r="B30" s="23">
        <f>AVERAGE(B22:B29)</f>
        <v>1.5773434375000011</v>
      </c>
      <c r="C30" s="23">
        <f>AVERAGE(C22:C29)</f>
        <v>4.1311920488124994</v>
      </c>
      <c r="D30" s="23">
        <f>AVERAGE(D22:D29)</f>
        <v>4.9546786249999997</v>
      </c>
      <c r="E30" s="23">
        <f>AVERAGE(E22:E29)</f>
        <v>20.548446293749997</v>
      </c>
      <c r="F30" s="23">
        <f>AVERAGE(F22:F29)</f>
        <v>305.75982877143406</v>
      </c>
      <c r="G30" s="23">
        <f>AVERAGE(G22:G29)</f>
        <v>666.03456271943969</v>
      </c>
    </row>
    <row r="31" spans="1:18" ht="15.5" x14ac:dyDescent="0.35">
      <c r="A31" s="24" t="s">
        <v>20</v>
      </c>
      <c r="B31" s="4">
        <f>STDEV(B22:B29)/SQRT(COUNT(B22:B29))</f>
        <v>0.30516513217048408</v>
      </c>
      <c r="C31" s="4">
        <f>STDEV(C22:C29)/SQRT(COUNT(C22:C29))</f>
        <v>1.1589172442964391</v>
      </c>
      <c r="D31" s="4">
        <f>STDEV(D22:D29)/SQRT(COUNT(D22:D29))</f>
        <v>0.79151413530204551</v>
      </c>
      <c r="E31" s="4">
        <f>STDEV(E22:E29)/SQRT(COUNT(E22:E29))</f>
        <v>3.4141719527238177</v>
      </c>
      <c r="F31" s="4">
        <f>STDEV(F22:F29)/SQRT(COUNT(F22:F29))</f>
        <v>98.040597840301047</v>
      </c>
      <c r="G31" s="4">
        <f>STDEV(G22:G29)/SQRT(COUNT(G22:G29))</f>
        <v>209.68553235490444</v>
      </c>
    </row>
  </sheetData>
  <mergeCells count="4">
    <mergeCell ref="A1:H1"/>
    <mergeCell ref="K1:R1"/>
    <mergeCell ref="B20:C20"/>
    <mergeCell ref="D20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585B-2659-4443-82E0-BDD49040991B}">
  <dimension ref="A1:EF155"/>
  <sheetViews>
    <sheetView topLeftCell="DN1" workbookViewId="0">
      <selection activeCell="DV19" sqref="DV19:EF37"/>
    </sheetView>
  </sheetViews>
  <sheetFormatPr defaultRowHeight="14.5" x14ac:dyDescent="0.35"/>
  <cols>
    <col min="1" max="1" width="13.6328125" bestFit="1" customWidth="1"/>
    <col min="2" max="2" width="12.453125" bestFit="1" customWidth="1"/>
    <col min="3" max="3" width="11.81640625" bestFit="1" customWidth="1"/>
    <col min="4" max="4" width="12.453125" bestFit="1" customWidth="1"/>
    <col min="5" max="5" width="11.81640625" bestFit="1" customWidth="1"/>
    <col min="6" max="6" width="14" bestFit="1" customWidth="1"/>
    <col min="7" max="7" width="18.36328125" bestFit="1" customWidth="1"/>
    <col min="9" max="116" width="8.26953125" style="8" customWidth="1"/>
    <col min="117" max="119" width="13.7265625" style="8"/>
    <col min="120" max="120" width="8.7265625" style="8"/>
    <col min="121" max="123" width="13.7265625" style="8"/>
    <col min="124" max="125" width="8.7265625" style="8"/>
    <col min="126" max="126" width="13.7265625" style="8"/>
    <col min="127" max="136" width="8.7265625" style="8"/>
  </cols>
  <sheetData>
    <row r="1" spans="1:131" ht="17.5" x14ac:dyDescent="0.45">
      <c r="A1" s="8"/>
      <c r="B1" s="1" t="s">
        <v>0</v>
      </c>
      <c r="C1" s="2"/>
      <c r="D1" s="1" t="s">
        <v>27</v>
      </c>
      <c r="E1" s="1"/>
      <c r="F1" s="2"/>
      <c r="G1" s="8"/>
      <c r="H1" s="8"/>
      <c r="I1" s="28" t="s">
        <v>60</v>
      </c>
      <c r="O1" s="28" t="s">
        <v>54</v>
      </c>
      <c r="X1" s="28" t="s">
        <v>66</v>
      </c>
      <c r="AE1" s="28" t="s">
        <v>54</v>
      </c>
      <c r="AN1" s="28" t="s">
        <v>66</v>
      </c>
      <c r="AV1" s="28" t="s">
        <v>54</v>
      </c>
      <c r="BD1" s="28" t="s">
        <v>66</v>
      </c>
      <c r="BK1" s="28" t="s">
        <v>54</v>
      </c>
      <c r="BS1" s="28" t="s">
        <v>66</v>
      </c>
      <c r="CA1" s="28" t="s">
        <v>54</v>
      </c>
      <c r="CJ1" s="28" t="s">
        <v>66</v>
      </c>
      <c r="CQ1" s="28" t="s">
        <v>54</v>
      </c>
      <c r="CZ1" s="28" t="s">
        <v>66</v>
      </c>
      <c r="DF1" s="28" t="s">
        <v>54</v>
      </c>
      <c r="DM1" s="18" t="s">
        <v>66</v>
      </c>
      <c r="DQ1" s="18" t="s">
        <v>83</v>
      </c>
      <c r="DV1" s="18" t="s">
        <v>66</v>
      </c>
      <c r="EA1" s="18" t="s">
        <v>83</v>
      </c>
    </row>
    <row r="2" spans="1:131" ht="15.5" x14ac:dyDescent="0.35">
      <c r="A2" s="3" t="s">
        <v>1</v>
      </c>
      <c r="B2" s="3" t="s">
        <v>55</v>
      </c>
      <c r="C2" s="3" t="s">
        <v>56</v>
      </c>
      <c r="D2" s="3" t="s">
        <v>55</v>
      </c>
      <c r="E2" s="3" t="s">
        <v>56</v>
      </c>
      <c r="F2" s="3" t="s">
        <v>57</v>
      </c>
      <c r="G2" s="3" t="s">
        <v>58</v>
      </c>
      <c r="H2" s="8"/>
    </row>
    <row r="3" spans="1:131" ht="15.5" x14ac:dyDescent="0.35">
      <c r="A3" s="4" t="s">
        <v>23</v>
      </c>
      <c r="B3" s="4">
        <v>-18.68</v>
      </c>
      <c r="C3" s="4">
        <v>9.2999999999999992E-3</v>
      </c>
      <c r="D3" s="4">
        <v>-20.78</v>
      </c>
      <c r="E3" s="4">
        <v>3.5999999999999999E-3</v>
      </c>
      <c r="F3" s="4">
        <f>D3-B3</f>
        <v>-2.1000000000000014</v>
      </c>
      <c r="G3" s="4">
        <f t="shared" ref="G3:G11" si="0">((E3-C3)/C3)*100</f>
        <v>-61.29032258064516</v>
      </c>
      <c r="H3" s="14"/>
      <c r="BT3" s="28"/>
      <c r="BU3" s="28"/>
      <c r="BV3" s="28"/>
    </row>
    <row r="4" spans="1:131" x14ac:dyDescent="0.35">
      <c r="A4" s="4" t="s">
        <v>33</v>
      </c>
      <c r="B4" s="4">
        <v>-27.73</v>
      </c>
      <c r="C4" s="4">
        <v>1.24E-2</v>
      </c>
      <c r="D4" s="4">
        <v>-25.03</v>
      </c>
      <c r="E4" s="4">
        <v>6.4999999999999997E-3</v>
      </c>
      <c r="F4" s="4">
        <f t="shared" ref="F4:F11" si="1">D4-B4</f>
        <v>2.6999999999999993</v>
      </c>
      <c r="G4" s="4">
        <f t="shared" si="0"/>
        <v>-47.580645161290327</v>
      </c>
      <c r="H4" s="8"/>
    </row>
    <row r="5" spans="1:131" ht="15.5" x14ac:dyDescent="0.35">
      <c r="A5" s="4" t="s">
        <v>35</v>
      </c>
      <c r="B5" s="4">
        <v>-30.37</v>
      </c>
      <c r="C5" s="4">
        <v>1.3100000000000001E-2</v>
      </c>
      <c r="D5" s="4">
        <v>-25.95</v>
      </c>
      <c r="E5" s="4">
        <v>1.0800000000000001E-2</v>
      </c>
      <c r="F5" s="4">
        <f t="shared" si="1"/>
        <v>4.4200000000000017</v>
      </c>
      <c r="G5" s="4">
        <f t="shared" si="0"/>
        <v>-17.557251908396946</v>
      </c>
      <c r="H5" s="14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</row>
    <row r="6" spans="1:131" ht="15.5" x14ac:dyDescent="0.35">
      <c r="A6" s="4" t="s">
        <v>14</v>
      </c>
      <c r="B6" s="4">
        <v>-35.96</v>
      </c>
      <c r="C6" s="4">
        <v>2.86E-2</v>
      </c>
      <c r="D6" s="4">
        <v>-30.9</v>
      </c>
      <c r="E6" s="4">
        <v>4.1000000000000003E-3</v>
      </c>
      <c r="F6" s="4">
        <f t="shared" si="1"/>
        <v>5.0600000000000023</v>
      </c>
      <c r="G6" s="4">
        <f t="shared" si="0"/>
        <v>-85.664335664335667</v>
      </c>
      <c r="H6" s="14"/>
    </row>
    <row r="7" spans="1:131" ht="15.5" x14ac:dyDescent="0.35">
      <c r="A7" s="4" t="s">
        <v>15</v>
      </c>
      <c r="B7" s="4">
        <v>-35.81</v>
      </c>
      <c r="C7" s="4">
        <v>7.9000000000000008E-3</v>
      </c>
      <c r="D7" s="4">
        <v>-31.43</v>
      </c>
      <c r="E7" s="4">
        <v>1.6999999999999999E-3</v>
      </c>
      <c r="F7" s="4">
        <f t="shared" si="1"/>
        <v>4.3800000000000026</v>
      </c>
      <c r="G7" s="4">
        <f t="shared" si="0"/>
        <v>-78.48101265822784</v>
      </c>
      <c r="H7" s="14"/>
    </row>
    <row r="8" spans="1:131" ht="15.5" x14ac:dyDescent="0.35">
      <c r="A8" s="4" t="s">
        <v>16</v>
      </c>
      <c r="B8" s="4">
        <v>-39.76</v>
      </c>
      <c r="C8" s="4">
        <v>1.54E-2</v>
      </c>
      <c r="D8" s="4">
        <v>-38.83</v>
      </c>
      <c r="E8" s="4">
        <v>1.23E-2</v>
      </c>
      <c r="F8" s="4">
        <f t="shared" si="1"/>
        <v>0.92999999999999972</v>
      </c>
      <c r="G8" s="4">
        <f t="shared" si="0"/>
        <v>-20.129870129870131</v>
      </c>
      <c r="H8" s="14"/>
    </row>
    <row r="9" spans="1:131" ht="15.5" x14ac:dyDescent="0.35">
      <c r="A9" s="4" t="s">
        <v>17</v>
      </c>
      <c r="B9" s="4">
        <v>-39.01</v>
      </c>
      <c r="C9" s="4">
        <v>9.4000000000000004E-3</v>
      </c>
      <c r="D9" s="4">
        <v>-36.44</v>
      </c>
      <c r="E9" s="4">
        <v>1.6000000000000001E-3</v>
      </c>
      <c r="F9" s="4">
        <f t="shared" si="1"/>
        <v>2.5700000000000003</v>
      </c>
      <c r="G9" s="4">
        <f t="shared" si="0"/>
        <v>-82.978723404255319</v>
      </c>
      <c r="H9" s="14"/>
    </row>
    <row r="10" spans="1:131" ht="15.5" x14ac:dyDescent="0.35">
      <c r="A10" s="26" t="s">
        <v>59</v>
      </c>
      <c r="B10" s="4">
        <v>-31.43</v>
      </c>
      <c r="C10" s="4">
        <v>1.43E-2</v>
      </c>
      <c r="D10" s="4">
        <v>-32.79</v>
      </c>
      <c r="E10" s="4">
        <v>5.1999999999999998E-3</v>
      </c>
      <c r="F10" s="4">
        <f t="shared" si="1"/>
        <v>-1.3599999999999994</v>
      </c>
      <c r="G10" s="4">
        <f t="shared" si="0"/>
        <v>-63.636363636363633</v>
      </c>
      <c r="H10" s="14"/>
    </row>
    <row r="11" spans="1:131" ht="15.5" x14ac:dyDescent="0.35">
      <c r="A11" s="26" t="s">
        <v>18</v>
      </c>
      <c r="B11" s="26">
        <v>-26.59</v>
      </c>
      <c r="C11" s="26">
        <v>6.1000000000000004E-3</v>
      </c>
      <c r="D11" s="26">
        <v>-23.78</v>
      </c>
      <c r="E11" s="26">
        <v>3.0999999999999999E-3</v>
      </c>
      <c r="F11" s="4">
        <f t="shared" si="1"/>
        <v>2.8099999999999987</v>
      </c>
      <c r="G11" s="4">
        <f t="shared" si="0"/>
        <v>-49.180327868852466</v>
      </c>
      <c r="H11" s="14"/>
    </row>
    <row r="12" spans="1:131" x14ac:dyDescent="0.35">
      <c r="A12" s="27" t="s">
        <v>19</v>
      </c>
      <c r="B12" s="23">
        <f>AVERAGE(B3:B11)</f>
        <v>-31.704444444444441</v>
      </c>
      <c r="C12" s="23">
        <f t="shared" ref="C12:F12" si="2">AVERAGE(C3:C11)</f>
        <v>1.2944444444444444E-2</v>
      </c>
      <c r="D12" s="23">
        <f t="shared" si="2"/>
        <v>-29.547777777777778</v>
      </c>
      <c r="E12" s="23">
        <f t="shared" si="2"/>
        <v>5.4333333333333326E-3</v>
      </c>
      <c r="F12" s="23">
        <f t="shared" si="2"/>
        <v>2.1566666666666672</v>
      </c>
      <c r="G12" s="23">
        <f>AVERAGE(G3:G11)</f>
        <v>-56.277650334693057</v>
      </c>
      <c r="H12" s="8"/>
    </row>
    <row r="13" spans="1:131" x14ac:dyDescent="0.35">
      <c r="A13" s="28" t="s">
        <v>20</v>
      </c>
      <c r="B13" s="4">
        <f>STDEV(B3:B11)/SQRT(COUNT(B3:B11))</f>
        <v>2.2567012005673184</v>
      </c>
      <c r="C13" s="4">
        <f t="shared" ref="C13:F13" si="3">STDEV(C3:C11)/SQRT(COUNT(C3:C11))</f>
        <v>2.2092677966989126E-3</v>
      </c>
      <c r="D13" s="4">
        <f t="shared" si="3"/>
        <v>2.0174280778711027</v>
      </c>
      <c r="E13" s="4">
        <f t="shared" si="3"/>
        <v>1.2712635883683255E-3</v>
      </c>
      <c r="F13" s="4">
        <f t="shared" si="3"/>
        <v>0.84474683913124105</v>
      </c>
      <c r="G13" s="4">
        <f>STDEV(G3:G11)/SQRT(COUNT(G3:G11))</f>
        <v>8.4003410759944384</v>
      </c>
      <c r="H13" s="8"/>
    </row>
    <row r="19" spans="9:133" x14ac:dyDescent="0.35">
      <c r="BD19" s="4" t="s">
        <v>73</v>
      </c>
      <c r="BK19" s="4" t="s">
        <v>73</v>
      </c>
      <c r="BT19" s="4" t="s">
        <v>76</v>
      </c>
      <c r="CZ19" s="4" t="s">
        <v>47</v>
      </c>
      <c r="DF19" s="4" t="s">
        <v>47</v>
      </c>
      <c r="DM19" s="8" t="s">
        <v>84</v>
      </c>
      <c r="DQ19" s="8" t="s">
        <v>84</v>
      </c>
      <c r="DV19" s="8" t="s">
        <v>87</v>
      </c>
      <c r="EA19" s="8" t="s">
        <v>87</v>
      </c>
    </row>
    <row r="20" spans="9:133" x14ac:dyDescent="0.35">
      <c r="P20" s="4" t="s">
        <v>61</v>
      </c>
      <c r="X20" s="4" t="s">
        <v>67</v>
      </c>
      <c r="AN20" s="4" t="s">
        <v>70</v>
      </c>
      <c r="AV20" s="4" t="s">
        <v>70</v>
      </c>
      <c r="BD20" s="4" t="s">
        <v>74</v>
      </c>
      <c r="BK20" s="4" t="s">
        <v>75</v>
      </c>
      <c r="BT20" s="4" t="s">
        <v>77</v>
      </c>
      <c r="CB20" s="4" t="s">
        <v>78</v>
      </c>
      <c r="CK20" s="4" t="s">
        <v>80</v>
      </c>
      <c r="CR20" s="4" t="s">
        <v>80</v>
      </c>
      <c r="CZ20" s="4" t="s">
        <v>48</v>
      </c>
      <c r="DF20" s="4" t="s">
        <v>49</v>
      </c>
      <c r="DM20" s="8" t="s">
        <v>85</v>
      </c>
      <c r="DQ20" s="8" t="s">
        <v>86</v>
      </c>
      <c r="DV20" s="8" t="s">
        <v>88</v>
      </c>
      <c r="EA20" s="8" t="s">
        <v>89</v>
      </c>
    </row>
    <row r="21" spans="9:133" x14ac:dyDescent="0.35">
      <c r="I21" s="4" t="s">
        <v>63</v>
      </c>
      <c r="P21" s="4" t="s">
        <v>62</v>
      </c>
      <c r="X21" s="4" t="s">
        <v>68</v>
      </c>
      <c r="AF21" s="4" t="s">
        <v>67</v>
      </c>
      <c r="AN21" s="4" t="s">
        <v>71</v>
      </c>
      <c r="AV21" s="4" t="s">
        <v>72</v>
      </c>
      <c r="BD21" s="4" t="s">
        <v>50</v>
      </c>
      <c r="BK21" s="4" t="s">
        <v>50</v>
      </c>
      <c r="BT21" s="4" t="s">
        <v>50</v>
      </c>
      <c r="CB21" s="4" t="s">
        <v>79</v>
      </c>
      <c r="CK21" s="4" t="s">
        <v>81</v>
      </c>
      <c r="CR21" s="4" t="s">
        <v>82</v>
      </c>
      <c r="CZ21" s="4" t="s">
        <v>50</v>
      </c>
      <c r="DF21" s="4" t="s">
        <v>50</v>
      </c>
      <c r="DM21" s="8" t="s">
        <v>50</v>
      </c>
      <c r="DQ21" s="8" t="s">
        <v>50</v>
      </c>
      <c r="DV21" s="8" t="s">
        <v>50</v>
      </c>
      <c r="EA21" s="8" t="s">
        <v>50</v>
      </c>
    </row>
    <row r="22" spans="9:133" x14ac:dyDescent="0.35">
      <c r="I22" s="4" t="s">
        <v>64</v>
      </c>
      <c r="P22" s="4" t="s">
        <v>50</v>
      </c>
      <c r="X22" s="4" t="s">
        <v>50</v>
      </c>
      <c r="AF22" s="4" t="s">
        <v>69</v>
      </c>
      <c r="AN22" s="4" t="s">
        <v>50</v>
      </c>
      <c r="AV22" s="4" t="s">
        <v>50</v>
      </c>
      <c r="BD22" s="25" t="s">
        <v>51</v>
      </c>
      <c r="BE22" s="25" t="s">
        <v>52</v>
      </c>
      <c r="BF22" s="25" t="s">
        <v>53</v>
      </c>
      <c r="BK22" s="25" t="s">
        <v>51</v>
      </c>
      <c r="BL22" s="25" t="s">
        <v>52</v>
      </c>
      <c r="BM22" s="25" t="s">
        <v>53</v>
      </c>
      <c r="BS22" s="25" t="s">
        <v>51</v>
      </c>
      <c r="BT22" s="25" t="s">
        <v>52</v>
      </c>
      <c r="BU22" s="25" t="s">
        <v>53</v>
      </c>
      <c r="CB22" s="4" t="s">
        <v>50</v>
      </c>
      <c r="CK22" s="4" t="s">
        <v>50</v>
      </c>
      <c r="CR22" s="4" t="s">
        <v>50</v>
      </c>
      <c r="CZ22" s="25" t="s">
        <v>51</v>
      </c>
      <c r="DA22" s="25" t="s">
        <v>52</v>
      </c>
      <c r="DB22" s="25" t="s">
        <v>53</v>
      </c>
      <c r="DF22" s="25" t="s">
        <v>51</v>
      </c>
      <c r="DG22" s="25" t="s">
        <v>52</v>
      </c>
      <c r="DH22" s="25" t="s">
        <v>53</v>
      </c>
      <c r="DM22" s="25" t="s">
        <v>51</v>
      </c>
      <c r="DN22" s="25" t="s">
        <v>52</v>
      </c>
      <c r="DO22" s="25" t="s">
        <v>53</v>
      </c>
      <c r="DP22" s="25"/>
      <c r="DQ22" s="25" t="s">
        <v>51</v>
      </c>
      <c r="DR22" s="25" t="s">
        <v>52</v>
      </c>
      <c r="DS22" s="25" t="s">
        <v>53</v>
      </c>
      <c r="DV22" s="25" t="s">
        <v>51</v>
      </c>
      <c r="DW22" s="25" t="s">
        <v>52</v>
      </c>
      <c r="DX22" s="25" t="s">
        <v>53</v>
      </c>
      <c r="EA22" s="25" t="s">
        <v>51</v>
      </c>
      <c r="EB22" s="25" t="s">
        <v>52</v>
      </c>
      <c r="EC22" s="25" t="s">
        <v>53</v>
      </c>
    </row>
    <row r="23" spans="9:133" x14ac:dyDescent="0.35">
      <c r="I23" s="4" t="s">
        <v>50</v>
      </c>
      <c r="P23" s="25" t="s">
        <v>51</v>
      </c>
      <c r="Q23" s="25" t="s">
        <v>52</v>
      </c>
      <c r="X23" s="25" t="s">
        <v>51</v>
      </c>
      <c r="Y23" s="25" t="s">
        <v>52</v>
      </c>
      <c r="Z23" s="25" t="s">
        <v>53</v>
      </c>
      <c r="AF23" s="4" t="s">
        <v>50</v>
      </c>
      <c r="AN23" s="25" t="s">
        <v>51</v>
      </c>
      <c r="AO23" s="25" t="s">
        <v>52</v>
      </c>
      <c r="AP23" s="25" t="s">
        <v>53</v>
      </c>
      <c r="AV23" s="25" t="s">
        <v>51</v>
      </c>
      <c r="AW23" s="25" t="s">
        <v>52</v>
      </c>
      <c r="AX23" s="25" t="s">
        <v>53</v>
      </c>
      <c r="BD23" s="4">
        <f t="shared" ref="BD23:BD62" si="4">BF23-612.44</f>
        <v>0</v>
      </c>
      <c r="BE23" s="4">
        <v>5.3402999999999999E-2</v>
      </c>
      <c r="BF23" s="4">
        <v>612.44000000000005</v>
      </c>
      <c r="BK23" s="4">
        <f t="shared" ref="BK23:BK113" si="5">BM23-1743.31</f>
        <v>0</v>
      </c>
      <c r="BL23" s="4">
        <v>4.3805999999999998E-2</v>
      </c>
      <c r="BM23" s="4">
        <v>1743.31</v>
      </c>
      <c r="BS23" s="4">
        <f t="shared" ref="BS23:BS112" si="6">BU23-3149.42</f>
        <v>0</v>
      </c>
      <c r="BT23" s="4">
        <v>2.9967000000000001E-2</v>
      </c>
      <c r="BU23" s="4">
        <v>3149.42</v>
      </c>
      <c r="CB23" s="25" t="s">
        <v>51</v>
      </c>
      <c r="CC23" s="25" t="s">
        <v>52</v>
      </c>
      <c r="CD23" s="25" t="s">
        <v>53</v>
      </c>
      <c r="CJ23" s="25" t="s">
        <v>51</v>
      </c>
      <c r="CK23" s="25" t="s">
        <v>52</v>
      </c>
      <c r="CL23" s="25" t="s">
        <v>53</v>
      </c>
      <c r="CQ23" s="25" t="s">
        <v>51</v>
      </c>
      <c r="CR23" s="25" t="s">
        <v>52</v>
      </c>
      <c r="CS23" s="25" t="s">
        <v>53</v>
      </c>
      <c r="CT23" s="25"/>
      <c r="CU23" s="25"/>
      <c r="CV23" s="25"/>
      <c r="CW23" s="25"/>
      <c r="CX23" s="25"/>
      <c r="CZ23" s="4">
        <f>DB23-3002.54</f>
        <v>0</v>
      </c>
      <c r="DA23" s="4">
        <v>3.6463000000000002E-2</v>
      </c>
      <c r="DB23" s="4">
        <v>3002.54</v>
      </c>
      <c r="DF23" s="4">
        <f t="shared" ref="DF23:DF155" si="7">DH23-3754.61</f>
        <v>0</v>
      </c>
      <c r="DG23" s="4">
        <v>3.3061E-2</v>
      </c>
      <c r="DH23" s="4">
        <v>3754.61</v>
      </c>
      <c r="DM23" s="8">
        <f>DO23-1172.93</f>
        <v>0</v>
      </c>
      <c r="DN23" s="8">
        <v>5.3683000000000002E-2</v>
      </c>
      <c r="DO23" s="8">
        <v>1172.93</v>
      </c>
      <c r="DQ23" s="8">
        <f>DS23-2194.88</f>
        <v>0</v>
      </c>
      <c r="DR23" s="8">
        <v>4.3323E-2</v>
      </c>
      <c r="DS23" s="8">
        <v>2194.88</v>
      </c>
      <c r="DV23" s="8">
        <f>DX23-500.967</f>
        <v>0</v>
      </c>
      <c r="DW23" s="8">
        <v>2.7937E-2</v>
      </c>
      <c r="DX23" s="8">
        <v>500.96699999999998</v>
      </c>
      <c r="EA23" s="8">
        <f>EC23-1460.46</f>
        <v>0</v>
      </c>
      <c r="EB23" s="8">
        <v>3.3054E-2</v>
      </c>
      <c r="EC23" s="8">
        <v>1460.46</v>
      </c>
    </row>
    <row r="24" spans="9:133" x14ac:dyDescent="0.35">
      <c r="I24" s="25" t="s">
        <v>51</v>
      </c>
      <c r="J24" s="25" t="s">
        <v>52</v>
      </c>
      <c r="K24" s="25" t="s">
        <v>53</v>
      </c>
      <c r="P24" s="8">
        <v>0</v>
      </c>
      <c r="Q24" s="8">
        <v>4.41E-2</v>
      </c>
      <c r="R24" s="25" t="s">
        <v>53</v>
      </c>
      <c r="X24" s="4">
        <f t="shared" ref="X24:X78" si="8">Z24-2049.27</f>
        <v>0</v>
      </c>
      <c r="Y24" s="4">
        <v>3.8443999999999999E-2</v>
      </c>
      <c r="Z24" s="4">
        <v>2049.27</v>
      </c>
      <c r="AF24" s="25" t="s">
        <v>51</v>
      </c>
      <c r="AG24" s="25" t="s">
        <v>52</v>
      </c>
      <c r="AH24" s="25" t="s">
        <v>53</v>
      </c>
      <c r="AN24" s="4">
        <f t="shared" ref="AN24:AN96" si="9">AP24-359.038</f>
        <v>4.5000000000015916E-2</v>
      </c>
      <c r="AO24" s="4">
        <v>2.9925E-2</v>
      </c>
      <c r="AP24" s="4">
        <v>359.08300000000003</v>
      </c>
      <c r="AV24" s="4">
        <f t="shared" ref="AV24:AV115" si="10">AX24-1248.28</f>
        <v>0</v>
      </c>
      <c r="AW24" s="4">
        <v>3.2466000000000002E-2</v>
      </c>
      <c r="AX24" s="4">
        <v>1248.28</v>
      </c>
      <c r="BD24" s="4">
        <f t="shared" si="4"/>
        <v>5.2999999999997272E-2</v>
      </c>
      <c r="BE24" s="4">
        <v>6.4421000000000006E-2</v>
      </c>
      <c r="BF24" s="4">
        <v>612.49300000000005</v>
      </c>
      <c r="BK24" s="4">
        <f t="shared" si="5"/>
        <v>3.999999999996362E-2</v>
      </c>
      <c r="BL24" s="4">
        <v>3.9564000000000002E-2</v>
      </c>
      <c r="BM24" s="4">
        <v>1743.35</v>
      </c>
      <c r="BS24" s="4">
        <f t="shared" si="6"/>
        <v>2.9999999999745341E-2</v>
      </c>
      <c r="BT24" s="4">
        <v>3.2431000000000001E-2</v>
      </c>
      <c r="BU24" s="4">
        <v>3149.45</v>
      </c>
      <c r="CB24" s="4">
        <f t="shared" ref="CB24:CB131" si="11">CD24-4263.93</f>
        <v>0</v>
      </c>
      <c r="CC24" s="4">
        <v>3.6449000000000002E-2</v>
      </c>
      <c r="CD24" s="4">
        <v>4263.93</v>
      </c>
      <c r="CJ24" s="4">
        <f t="shared" ref="CJ24:CJ75" si="12">CL24-2970.72</f>
        <v>0</v>
      </c>
      <c r="CK24" s="4">
        <v>4.3309E-2</v>
      </c>
      <c r="CL24" s="4">
        <v>2970.72</v>
      </c>
      <c r="CQ24" s="4">
        <f t="shared" ref="CQ24:CQ101" si="13">CS24-4393.48</f>
        <v>0</v>
      </c>
      <c r="CR24" s="4">
        <v>3.5595000000000002E-2</v>
      </c>
      <c r="CS24" s="4">
        <v>4393.4799999999996</v>
      </c>
      <c r="CZ24" s="4">
        <f t="shared" ref="CZ24:CZ92" si="14">DB24-3002.54</f>
        <v>3.999999999996362E-2</v>
      </c>
      <c r="DA24" s="4">
        <v>3.8450999999999999E-2</v>
      </c>
      <c r="DB24" s="4">
        <v>3002.58</v>
      </c>
      <c r="DF24" s="4">
        <f t="shared" si="7"/>
        <v>2.9999999999745341E-2</v>
      </c>
      <c r="DG24" s="4">
        <v>3.3243000000000002E-2</v>
      </c>
      <c r="DH24" s="4">
        <v>3754.64</v>
      </c>
      <c r="DM24" s="8">
        <f t="shared" ref="DM24:DM79" si="15">DO24-1172.93</f>
        <v>4.9999999999954525E-2</v>
      </c>
      <c r="DN24" s="8">
        <v>6.3126000000000002E-2</v>
      </c>
      <c r="DO24" s="8">
        <v>1172.98</v>
      </c>
      <c r="DQ24" s="8">
        <f t="shared" ref="DQ24:DQ87" si="16">DS24-2194.88</f>
        <v>4.9999999999727152E-2</v>
      </c>
      <c r="DR24" s="8">
        <v>4.7004999999999998E-2</v>
      </c>
      <c r="DS24" s="8">
        <v>2194.9299999999998</v>
      </c>
      <c r="DV24" s="8">
        <f t="shared" ref="DV24:DV87" si="17">DX24-500.967</f>
        <v>2.8000000000020009E-2</v>
      </c>
      <c r="DW24" s="8">
        <v>2.9274000000000001E-2</v>
      </c>
      <c r="DX24" s="8">
        <v>500.995</v>
      </c>
      <c r="EA24" s="8">
        <f t="shared" ref="EA24:EA87" si="18">EC24-1460.46</f>
        <v>3.999999999996362E-2</v>
      </c>
      <c r="EB24" s="8">
        <v>3.3725999999999999E-2</v>
      </c>
      <c r="EC24" s="8">
        <v>1460.5</v>
      </c>
    </row>
    <row r="25" spans="9:133" x14ac:dyDescent="0.35">
      <c r="I25" s="4">
        <f t="shared" ref="I25:I95" si="19">K25-556.67</f>
        <v>0</v>
      </c>
      <c r="J25" s="4">
        <v>4.2118999999999997E-2</v>
      </c>
      <c r="K25" s="4">
        <v>556.66999999999996</v>
      </c>
      <c r="P25" s="4">
        <f t="shared" ref="P25:P88" si="20">R25-426.41</f>
        <v>1.9999999999527063E-3</v>
      </c>
      <c r="Q25" s="4">
        <v>4.4968000000000001E-2</v>
      </c>
      <c r="R25" s="4">
        <v>426.41199999999998</v>
      </c>
      <c r="X25" s="4">
        <f t="shared" si="8"/>
        <v>3.999999999996362E-2</v>
      </c>
      <c r="Y25" s="4">
        <v>4.7137999999999999E-2</v>
      </c>
      <c r="Z25" s="4">
        <v>2049.31</v>
      </c>
      <c r="AF25" s="4">
        <f t="shared" ref="AF25:AF113" si="21">AH25-3325.01</f>
        <v>0</v>
      </c>
      <c r="AG25" s="4">
        <v>2.7678000000000001E-2</v>
      </c>
      <c r="AH25" s="4">
        <v>3325.01</v>
      </c>
      <c r="AN25" s="4">
        <f t="shared" si="9"/>
        <v>7.4999999999988631E-2</v>
      </c>
      <c r="AO25" s="4">
        <v>3.3327000000000002E-2</v>
      </c>
      <c r="AP25" s="4">
        <v>359.113</v>
      </c>
      <c r="AV25" s="4">
        <f t="shared" si="10"/>
        <v>2.9999999999972715E-2</v>
      </c>
      <c r="AW25" s="4">
        <v>3.5811999999999997E-2</v>
      </c>
      <c r="AX25" s="4">
        <v>1248.31</v>
      </c>
      <c r="BD25" s="4">
        <f t="shared" si="4"/>
        <v>0.11799999999993815</v>
      </c>
      <c r="BE25" s="4">
        <v>6.2551999999999996E-2</v>
      </c>
      <c r="BF25" s="4">
        <v>612.55799999999999</v>
      </c>
      <c r="BK25" s="4">
        <f t="shared" si="5"/>
        <v>8.0000000000154614E-2</v>
      </c>
      <c r="BL25" s="4">
        <v>4.7495000000000002E-2</v>
      </c>
      <c r="BM25" s="4">
        <v>1743.39</v>
      </c>
      <c r="BS25" s="4">
        <f t="shared" si="6"/>
        <v>5.999999999994543E-2</v>
      </c>
      <c r="BT25" s="4">
        <v>3.1444E-2</v>
      </c>
      <c r="BU25" s="4">
        <v>3149.48</v>
      </c>
      <c r="CB25" s="4">
        <f t="shared" si="11"/>
        <v>3.999999999996362E-2</v>
      </c>
      <c r="CC25" s="4">
        <v>4.0306000000000002E-2</v>
      </c>
      <c r="CD25" s="4">
        <v>4263.97</v>
      </c>
      <c r="CJ25" s="4">
        <f t="shared" si="12"/>
        <v>4.0000000000418368E-2</v>
      </c>
      <c r="CK25" s="4">
        <v>5.2864000000000001E-2</v>
      </c>
      <c r="CL25" s="4">
        <v>2970.76</v>
      </c>
      <c r="CQ25" s="4">
        <f t="shared" si="13"/>
        <v>3.0000000000654836E-2</v>
      </c>
      <c r="CR25" s="4">
        <v>3.6421000000000002E-2</v>
      </c>
      <c r="CS25" s="4">
        <v>4393.51</v>
      </c>
      <c r="CZ25" s="4">
        <f t="shared" si="14"/>
        <v>7.999999999992724E-2</v>
      </c>
      <c r="DA25" s="4">
        <v>4.8846000000000001E-2</v>
      </c>
      <c r="DB25" s="4">
        <v>3002.62</v>
      </c>
      <c r="DF25" s="4">
        <f t="shared" si="7"/>
        <v>5.999999999994543E-2</v>
      </c>
      <c r="DG25" s="4">
        <v>3.8794000000000002E-2</v>
      </c>
      <c r="DH25" s="4">
        <v>3754.67</v>
      </c>
      <c r="DM25" s="8">
        <f t="shared" si="15"/>
        <v>0.11999999999989086</v>
      </c>
      <c r="DN25" s="8">
        <v>6.2685000000000005E-2</v>
      </c>
      <c r="DO25" s="8">
        <v>1173.05</v>
      </c>
      <c r="DQ25" s="8">
        <f t="shared" si="16"/>
        <v>8.9999999999690772E-2</v>
      </c>
      <c r="DR25" s="8">
        <v>4.4519999999999997E-2</v>
      </c>
      <c r="DS25" s="8">
        <v>2194.9699999999998</v>
      </c>
      <c r="DV25" s="8">
        <f t="shared" si="17"/>
        <v>5.7000000000016371E-2</v>
      </c>
      <c r="DW25" s="8">
        <v>2.989E-2</v>
      </c>
      <c r="DX25" s="8">
        <v>501.024</v>
      </c>
      <c r="EA25" s="8">
        <f t="shared" si="18"/>
        <v>6.9999999999936335E-2</v>
      </c>
      <c r="EB25" s="8">
        <v>3.2256E-2</v>
      </c>
      <c r="EC25" s="8">
        <v>1460.53</v>
      </c>
    </row>
    <row r="26" spans="9:133" x14ac:dyDescent="0.35">
      <c r="I26" s="4">
        <f t="shared" si="19"/>
        <v>4.2000000000030013E-2</v>
      </c>
      <c r="J26" s="4">
        <v>4.3896999999999999E-2</v>
      </c>
      <c r="K26" s="4">
        <v>556.71199999999999</v>
      </c>
      <c r="P26" s="4">
        <f t="shared" si="20"/>
        <v>4.6999999999968622E-2</v>
      </c>
      <c r="Q26" s="4">
        <v>4.6438E-2</v>
      </c>
      <c r="R26" s="4">
        <v>426.45699999999999</v>
      </c>
      <c r="X26" s="4">
        <f t="shared" si="8"/>
        <v>9.0000000000145519E-2</v>
      </c>
      <c r="Y26" s="4">
        <v>5.2478999999999998E-2</v>
      </c>
      <c r="Z26" s="4">
        <v>2049.36</v>
      </c>
      <c r="AF26" s="4">
        <f t="shared" si="21"/>
        <v>2.9999999999745341E-2</v>
      </c>
      <c r="AG26" s="4">
        <v>3.0218999999999999E-2</v>
      </c>
      <c r="AH26" s="4">
        <v>3325.04</v>
      </c>
      <c r="AN26" s="4">
        <f t="shared" si="9"/>
        <v>0.10800000000000409</v>
      </c>
      <c r="AO26" s="4">
        <v>3.6763999999999998E-2</v>
      </c>
      <c r="AP26" s="4">
        <v>359.14600000000002</v>
      </c>
      <c r="AV26" s="4">
        <f t="shared" si="10"/>
        <v>5.999999999994543E-2</v>
      </c>
      <c r="AW26" s="4">
        <v>3.6148E-2</v>
      </c>
      <c r="AX26" s="4">
        <v>1248.3399999999999</v>
      </c>
      <c r="BD26" s="4">
        <f t="shared" si="4"/>
        <v>0.17999999999994998</v>
      </c>
      <c r="BE26" s="4">
        <v>7.4668999999999999E-2</v>
      </c>
      <c r="BF26" s="4">
        <v>612.62</v>
      </c>
      <c r="BK26" s="4">
        <f t="shared" si="5"/>
        <v>0.13000000000010914</v>
      </c>
      <c r="BL26" s="4">
        <v>4.9335999999999998E-2</v>
      </c>
      <c r="BM26" s="4">
        <v>1743.44</v>
      </c>
      <c r="BS26" s="4">
        <f t="shared" si="6"/>
        <v>9.0000000000145519E-2</v>
      </c>
      <c r="BT26" s="4">
        <v>3.5041999999999997E-2</v>
      </c>
      <c r="BU26" s="4">
        <v>3149.51</v>
      </c>
      <c r="CB26" s="4">
        <f t="shared" si="11"/>
        <v>7.999999999992724E-2</v>
      </c>
      <c r="CC26" s="4">
        <v>4.1013000000000001E-2</v>
      </c>
      <c r="CD26" s="4">
        <v>4264.01</v>
      </c>
      <c r="CJ26" s="4">
        <f t="shared" si="12"/>
        <v>0.1000000000003638</v>
      </c>
      <c r="CK26" s="4">
        <v>5.2269000000000003E-2</v>
      </c>
      <c r="CL26" s="4">
        <v>2970.82</v>
      </c>
      <c r="CQ26" s="4">
        <f t="shared" si="13"/>
        <v>7.0000000000618456E-2</v>
      </c>
      <c r="CR26" s="4">
        <v>4.6487000000000001E-2</v>
      </c>
      <c r="CS26" s="4">
        <v>4393.55</v>
      </c>
      <c r="CU26" s="25"/>
      <c r="CV26" s="25"/>
      <c r="CW26" s="25"/>
      <c r="CZ26" s="4">
        <f t="shared" si="14"/>
        <v>0.11999999999989086</v>
      </c>
      <c r="DA26" s="4">
        <v>4.7088999999999999E-2</v>
      </c>
      <c r="DB26" s="4">
        <v>3002.66</v>
      </c>
      <c r="DF26" s="4">
        <f t="shared" si="7"/>
        <v>9.9999999999909051E-2</v>
      </c>
      <c r="DG26" s="4">
        <v>3.6007999999999998E-2</v>
      </c>
      <c r="DH26" s="4">
        <v>3754.71</v>
      </c>
      <c r="DM26" s="8">
        <f t="shared" si="15"/>
        <v>0.17999999999983629</v>
      </c>
      <c r="DN26" s="8">
        <v>5.6938000000000002E-2</v>
      </c>
      <c r="DO26" s="8">
        <v>1173.1099999999999</v>
      </c>
      <c r="DQ26" s="8">
        <f t="shared" si="16"/>
        <v>0.13999999999987267</v>
      </c>
      <c r="DR26" s="8">
        <v>4.8460999999999997E-2</v>
      </c>
      <c r="DS26" s="8">
        <v>2195.02</v>
      </c>
      <c r="DV26" s="8">
        <f t="shared" si="17"/>
        <v>8.6999999999989086E-2</v>
      </c>
      <c r="DW26" s="8">
        <v>3.1717000000000002E-2</v>
      </c>
      <c r="DX26" s="8">
        <v>501.05399999999997</v>
      </c>
      <c r="EA26" s="8">
        <f t="shared" si="18"/>
        <v>9.9999999999909051E-2</v>
      </c>
      <c r="EB26" s="8">
        <v>3.4209000000000003E-2</v>
      </c>
      <c r="EC26" s="8">
        <v>1460.56</v>
      </c>
    </row>
    <row r="27" spans="9:133" x14ac:dyDescent="0.35">
      <c r="I27" s="4">
        <f t="shared" si="19"/>
        <v>8.6000000000012733E-2</v>
      </c>
      <c r="J27" s="4">
        <v>4.7018999999999998E-2</v>
      </c>
      <c r="K27" s="4">
        <v>556.75599999999997</v>
      </c>
      <c r="P27" s="4">
        <f t="shared" si="20"/>
        <v>9.2999999999960892E-2</v>
      </c>
      <c r="Q27" s="4">
        <v>4.4345000000000002E-2</v>
      </c>
      <c r="R27" s="4">
        <v>426.50299999999999</v>
      </c>
      <c r="X27" s="4">
        <f t="shared" si="8"/>
        <v>0.13999999999987267</v>
      </c>
      <c r="Y27" s="4">
        <v>5.7959999999999998E-2</v>
      </c>
      <c r="Z27" s="4">
        <v>2049.41</v>
      </c>
      <c r="AF27" s="4">
        <f t="shared" si="21"/>
        <v>5.999999999994543E-2</v>
      </c>
      <c r="AG27" s="4">
        <v>3.3299000000000002E-2</v>
      </c>
      <c r="AH27" s="4">
        <v>3325.07</v>
      </c>
      <c r="AN27" s="4">
        <f t="shared" si="9"/>
        <v>0.14499999999998181</v>
      </c>
      <c r="AO27" s="4">
        <v>3.8359999999999998E-2</v>
      </c>
      <c r="AP27" s="4">
        <v>359.18299999999999</v>
      </c>
      <c r="AV27" s="4">
        <f t="shared" si="10"/>
        <v>0.10000000000013642</v>
      </c>
      <c r="AW27" s="4">
        <v>4.0481000000000003E-2</v>
      </c>
      <c r="AX27" s="4">
        <v>1248.3800000000001</v>
      </c>
      <c r="BD27" s="4">
        <f t="shared" si="4"/>
        <v>0.25499999999999545</v>
      </c>
      <c r="BE27" s="4">
        <v>7.7105000000000007E-2</v>
      </c>
      <c r="BF27" s="4">
        <v>612.69500000000005</v>
      </c>
      <c r="BK27" s="4">
        <f t="shared" si="5"/>
        <v>0.18000000000006366</v>
      </c>
      <c r="BL27" s="4">
        <v>4.7151999999999999E-2</v>
      </c>
      <c r="BM27" s="4">
        <v>1743.49</v>
      </c>
      <c r="BS27" s="4">
        <f t="shared" si="6"/>
        <v>0.11999999999989086</v>
      </c>
      <c r="BT27" s="4">
        <v>3.5272999999999999E-2</v>
      </c>
      <c r="BU27" s="4">
        <v>3149.54</v>
      </c>
      <c r="CB27" s="4">
        <f t="shared" si="11"/>
        <v>0.11999999999989086</v>
      </c>
      <c r="CC27" s="4">
        <v>4.4366000000000003E-2</v>
      </c>
      <c r="CD27" s="4">
        <v>4264.05</v>
      </c>
      <c r="CJ27" s="4">
        <f t="shared" si="12"/>
        <v>0.15000000000009095</v>
      </c>
      <c r="CK27" s="4">
        <v>6.3923999999999995E-2</v>
      </c>
      <c r="CL27" s="4">
        <v>2970.87</v>
      </c>
      <c r="CQ27" s="4">
        <f t="shared" si="13"/>
        <v>0.12000000000080036</v>
      </c>
      <c r="CR27" s="4">
        <v>4.0067999999999999E-2</v>
      </c>
      <c r="CS27" s="4">
        <v>4393.6000000000004</v>
      </c>
      <c r="CZ27" s="4">
        <f t="shared" si="14"/>
        <v>0.17000000000007276</v>
      </c>
      <c r="DA27" s="4">
        <v>4.7018999999999998E-2</v>
      </c>
      <c r="DB27" s="4">
        <v>3002.71</v>
      </c>
      <c r="DF27" s="4">
        <f t="shared" si="7"/>
        <v>0.13999999999987267</v>
      </c>
      <c r="DG27" s="4">
        <v>4.0711999999999998E-2</v>
      </c>
      <c r="DH27" s="4">
        <v>3754.75</v>
      </c>
      <c r="DM27" s="8">
        <f t="shared" si="15"/>
        <v>0.24000000000000909</v>
      </c>
      <c r="DN27" s="8">
        <v>6.454E-2</v>
      </c>
      <c r="DO27" s="8">
        <v>1173.17</v>
      </c>
      <c r="DQ27" s="8">
        <f t="shared" si="16"/>
        <v>0.19000000000005457</v>
      </c>
      <c r="DR27" s="8">
        <v>4.7271000000000001E-2</v>
      </c>
      <c r="DS27" s="8">
        <v>2195.0700000000002</v>
      </c>
      <c r="DV27" s="8">
        <f t="shared" si="17"/>
        <v>0.117999999999995</v>
      </c>
      <c r="DW27" s="8">
        <v>3.1408999999999999E-2</v>
      </c>
      <c r="DX27" s="8">
        <v>501.08499999999998</v>
      </c>
      <c r="EA27" s="8">
        <f t="shared" si="18"/>
        <v>0.13999999999987267</v>
      </c>
      <c r="EB27" s="8">
        <v>3.5532000000000001E-2</v>
      </c>
      <c r="EC27" s="8">
        <v>1460.6</v>
      </c>
    </row>
    <row r="28" spans="9:133" x14ac:dyDescent="0.35">
      <c r="I28" s="4">
        <f t="shared" si="19"/>
        <v>0.1330000000000382</v>
      </c>
      <c r="J28" s="4">
        <v>4.7222E-2</v>
      </c>
      <c r="K28" s="4">
        <v>556.803</v>
      </c>
      <c r="P28" s="4">
        <f t="shared" si="20"/>
        <v>0.13799999999997681</v>
      </c>
      <c r="Q28" s="4">
        <v>4.9447999999999999E-2</v>
      </c>
      <c r="R28" s="4">
        <v>426.548</v>
      </c>
      <c r="X28" s="4">
        <f t="shared" si="8"/>
        <v>0.1999999999998181</v>
      </c>
      <c r="Y28" s="4">
        <v>6.5533999999999995E-2</v>
      </c>
      <c r="Z28" s="4">
        <v>2049.4699999999998</v>
      </c>
      <c r="AF28" s="4">
        <f t="shared" si="21"/>
        <v>8.9999999999690772E-2</v>
      </c>
      <c r="AG28" s="4">
        <v>3.2326000000000001E-2</v>
      </c>
      <c r="AH28" s="4">
        <v>3325.1</v>
      </c>
      <c r="AN28" s="4">
        <f t="shared" si="9"/>
        <v>0.18299999999999272</v>
      </c>
      <c r="AO28" s="4">
        <v>3.7884000000000001E-2</v>
      </c>
      <c r="AP28" s="4">
        <v>359.221</v>
      </c>
      <c r="AV28" s="4">
        <f t="shared" si="10"/>
        <v>0.14000000000010004</v>
      </c>
      <c r="AW28" s="4">
        <v>3.7933000000000001E-2</v>
      </c>
      <c r="AX28" s="4">
        <v>1248.42</v>
      </c>
      <c r="BD28" s="4">
        <f t="shared" si="4"/>
        <v>0.33199999999999363</v>
      </c>
      <c r="BE28" s="4">
        <v>7.3443999999999995E-2</v>
      </c>
      <c r="BF28" s="4">
        <v>612.77200000000005</v>
      </c>
      <c r="BK28" s="4">
        <f t="shared" si="5"/>
        <v>0.22000000000002728</v>
      </c>
      <c r="BL28" s="4">
        <v>5.0414E-2</v>
      </c>
      <c r="BM28" s="4">
        <v>1743.53</v>
      </c>
      <c r="BS28" s="4">
        <f t="shared" si="6"/>
        <v>0.15999999999985448</v>
      </c>
      <c r="BT28" s="4">
        <v>3.4923000000000003E-2</v>
      </c>
      <c r="BU28" s="4">
        <v>3149.58</v>
      </c>
      <c r="CB28" s="4">
        <f t="shared" si="11"/>
        <v>0.17000000000007276</v>
      </c>
      <c r="CC28" s="4">
        <v>4.2742000000000002E-2</v>
      </c>
      <c r="CD28" s="4">
        <v>4264.1000000000004</v>
      </c>
      <c r="CJ28" s="4">
        <f t="shared" si="12"/>
        <v>0.21000000000003638</v>
      </c>
      <c r="CK28" s="4">
        <v>6.0144000000000003E-2</v>
      </c>
      <c r="CL28" s="4">
        <v>2970.93</v>
      </c>
      <c r="CQ28" s="4">
        <f t="shared" si="13"/>
        <v>0.16000000000076398</v>
      </c>
      <c r="CR28" s="4">
        <v>4.8558999999999998E-2</v>
      </c>
      <c r="CS28" s="4">
        <v>4393.6400000000003</v>
      </c>
      <c r="CZ28" s="4">
        <f t="shared" si="14"/>
        <v>0.22000000000025466</v>
      </c>
      <c r="DA28" s="4">
        <v>5.1589999999999997E-2</v>
      </c>
      <c r="DB28" s="4">
        <v>3002.76</v>
      </c>
      <c r="DF28" s="4">
        <f t="shared" si="7"/>
        <v>0.17999999999983629</v>
      </c>
      <c r="DG28" s="4">
        <v>3.5784000000000003E-2</v>
      </c>
      <c r="DH28" s="4">
        <v>3754.79</v>
      </c>
      <c r="DM28" s="8">
        <f t="shared" si="15"/>
        <v>0.29999999999995453</v>
      </c>
      <c r="DN28" s="8">
        <v>5.4963999999999999E-2</v>
      </c>
      <c r="DO28" s="8">
        <v>1173.23</v>
      </c>
      <c r="DQ28" s="8">
        <f t="shared" si="16"/>
        <v>0.23000000000001819</v>
      </c>
      <c r="DR28" s="8">
        <v>4.3407000000000001E-2</v>
      </c>
      <c r="DS28" s="8">
        <v>2195.11</v>
      </c>
      <c r="DV28" s="8">
        <f t="shared" si="17"/>
        <v>0.15000000000003411</v>
      </c>
      <c r="DW28" s="8">
        <v>3.1115E-2</v>
      </c>
      <c r="DX28" s="8">
        <v>501.11700000000002</v>
      </c>
      <c r="EA28" s="8">
        <f t="shared" si="18"/>
        <v>0.17000000000007276</v>
      </c>
      <c r="EB28" s="8">
        <v>3.4376999999999998E-2</v>
      </c>
      <c r="EC28" s="8">
        <v>1460.63</v>
      </c>
    </row>
    <row r="29" spans="9:133" x14ac:dyDescent="0.35">
      <c r="I29" s="4">
        <f t="shared" si="19"/>
        <v>0.18000000000006366</v>
      </c>
      <c r="J29" s="4">
        <v>4.3638000000000003E-2</v>
      </c>
      <c r="K29" s="4">
        <v>556.85</v>
      </c>
      <c r="P29" s="4">
        <f t="shared" si="20"/>
        <v>0.18699999999995498</v>
      </c>
      <c r="Q29" s="4">
        <v>4.5366999999999998E-2</v>
      </c>
      <c r="R29" s="4">
        <v>426.59699999999998</v>
      </c>
      <c r="X29" s="4">
        <f t="shared" si="8"/>
        <v>0.26000000000021828</v>
      </c>
      <c r="Y29" s="4">
        <v>6.6436999999999996E-2</v>
      </c>
      <c r="Z29" s="4">
        <v>2049.5300000000002</v>
      </c>
      <c r="AF29" s="4">
        <f t="shared" si="21"/>
        <v>0.11999999999989086</v>
      </c>
      <c r="AG29" s="4">
        <v>3.4209000000000003E-2</v>
      </c>
      <c r="AH29" s="4">
        <v>3325.13</v>
      </c>
      <c r="AN29" s="4">
        <f t="shared" si="9"/>
        <v>0.22100000000000364</v>
      </c>
      <c r="AO29" s="4">
        <v>4.1706E-2</v>
      </c>
      <c r="AP29" s="4">
        <v>359.25900000000001</v>
      </c>
      <c r="AV29" s="4">
        <f t="shared" si="10"/>
        <v>0.18000000000006366</v>
      </c>
      <c r="AW29" s="4">
        <v>3.9487000000000001E-2</v>
      </c>
      <c r="AX29" s="4">
        <v>1248.46</v>
      </c>
      <c r="BD29" s="4">
        <f t="shared" si="4"/>
        <v>0.40499999999997272</v>
      </c>
      <c r="BE29" s="4">
        <v>7.6068999999999998E-2</v>
      </c>
      <c r="BF29" s="4">
        <v>612.84500000000003</v>
      </c>
      <c r="BK29" s="4">
        <f t="shared" si="5"/>
        <v>0.26999999999998181</v>
      </c>
      <c r="BL29" s="4">
        <v>4.0929E-2</v>
      </c>
      <c r="BM29" s="4">
        <v>1743.58</v>
      </c>
      <c r="BS29" s="4">
        <f t="shared" si="6"/>
        <v>0.19000000000005457</v>
      </c>
      <c r="BT29" s="4">
        <v>3.2592000000000003E-2</v>
      </c>
      <c r="BU29" s="4">
        <v>3149.61</v>
      </c>
      <c r="CB29" s="4">
        <f t="shared" si="11"/>
        <v>0.21000000000003638</v>
      </c>
      <c r="CC29" s="4">
        <v>4.2819000000000003E-2</v>
      </c>
      <c r="CD29" s="4">
        <v>4264.1400000000003</v>
      </c>
      <c r="CJ29" s="4">
        <f t="shared" si="12"/>
        <v>0.26999999999998181</v>
      </c>
      <c r="CK29" s="4">
        <v>6.1221999999999999E-2</v>
      </c>
      <c r="CL29" s="4">
        <v>2970.99</v>
      </c>
      <c r="CQ29" s="4">
        <f t="shared" si="13"/>
        <v>0.2000000000007276</v>
      </c>
      <c r="CR29" s="4">
        <v>4.2602000000000001E-2</v>
      </c>
      <c r="CS29" s="4">
        <v>4393.68</v>
      </c>
      <c r="CZ29" s="4">
        <f t="shared" si="14"/>
        <v>0.26999999999998181</v>
      </c>
      <c r="DA29" s="4">
        <v>4.8370000000000003E-2</v>
      </c>
      <c r="DB29" s="4">
        <v>3002.81</v>
      </c>
      <c r="DF29" s="4">
        <f t="shared" si="7"/>
        <v>0.21000000000003638</v>
      </c>
      <c r="DG29" s="4">
        <v>3.9466000000000001E-2</v>
      </c>
      <c r="DH29" s="4">
        <v>3754.82</v>
      </c>
      <c r="DM29" s="8">
        <f t="shared" si="15"/>
        <v>0.35999999999989996</v>
      </c>
      <c r="DN29" s="8">
        <v>6.4694000000000002E-2</v>
      </c>
      <c r="DO29" s="8">
        <v>1173.29</v>
      </c>
      <c r="DQ29" s="8">
        <f t="shared" si="16"/>
        <v>0.27999999999974534</v>
      </c>
      <c r="DR29" s="8">
        <v>4.5157000000000003E-2</v>
      </c>
      <c r="DS29" s="8">
        <v>2195.16</v>
      </c>
      <c r="DV29" s="8">
        <f t="shared" si="17"/>
        <v>0.18100000000004002</v>
      </c>
      <c r="DW29" s="8">
        <v>3.0828000000000001E-2</v>
      </c>
      <c r="DX29" s="8">
        <v>501.14800000000002</v>
      </c>
      <c r="EA29" s="8">
        <f t="shared" si="18"/>
        <v>0.21000000000003638</v>
      </c>
      <c r="EB29" s="8">
        <v>3.5874999999999997E-2</v>
      </c>
      <c r="EC29" s="8">
        <v>1460.67</v>
      </c>
    </row>
    <row r="30" spans="9:133" x14ac:dyDescent="0.35">
      <c r="I30" s="4">
        <f t="shared" si="19"/>
        <v>0.22400000000004638</v>
      </c>
      <c r="J30" s="4">
        <v>4.7781999999999998E-2</v>
      </c>
      <c r="K30" s="4">
        <v>556.89400000000001</v>
      </c>
      <c r="P30" s="4">
        <f t="shared" si="20"/>
        <v>0.2319999999999709</v>
      </c>
      <c r="Q30" s="4">
        <v>4.9098000000000003E-2</v>
      </c>
      <c r="R30" s="4">
        <v>426.642</v>
      </c>
      <c r="X30" s="4">
        <f t="shared" si="8"/>
        <v>0.32999999999992724</v>
      </c>
      <c r="Y30" s="4">
        <v>6.9167000000000006E-2</v>
      </c>
      <c r="Z30" s="4">
        <v>2049.6</v>
      </c>
      <c r="AF30" s="4">
        <f t="shared" si="21"/>
        <v>0.15999999999985448</v>
      </c>
      <c r="AG30" s="4">
        <v>3.3908000000000001E-2</v>
      </c>
      <c r="AH30" s="4">
        <v>3325.17</v>
      </c>
      <c r="AN30" s="4">
        <f t="shared" si="9"/>
        <v>0.26299999999997681</v>
      </c>
      <c r="AO30" s="4">
        <v>4.1432999999999998E-2</v>
      </c>
      <c r="AP30" s="4">
        <v>359.30099999999999</v>
      </c>
      <c r="AV30" s="4">
        <f t="shared" si="10"/>
        <v>0.22000000000002728</v>
      </c>
      <c r="AW30" s="4">
        <v>4.0250000000000001E-2</v>
      </c>
      <c r="AX30" s="4">
        <v>1248.5</v>
      </c>
      <c r="BD30" s="4">
        <f t="shared" si="4"/>
        <v>0.48099999999999454</v>
      </c>
      <c r="BE30" s="4">
        <v>7.1322999999999998E-2</v>
      </c>
      <c r="BF30" s="4">
        <v>612.92100000000005</v>
      </c>
      <c r="BK30" s="4">
        <f t="shared" si="5"/>
        <v>0.30999999999994543</v>
      </c>
      <c r="BL30" s="4">
        <v>5.1471000000000003E-2</v>
      </c>
      <c r="BM30" s="4">
        <v>1743.62</v>
      </c>
      <c r="BS30" s="4">
        <f t="shared" si="6"/>
        <v>0.23000000000001819</v>
      </c>
      <c r="BT30" s="4">
        <v>3.7828000000000001E-2</v>
      </c>
      <c r="BU30" s="4">
        <v>3149.65</v>
      </c>
      <c r="CB30" s="4">
        <f t="shared" si="11"/>
        <v>0.25</v>
      </c>
      <c r="CC30" s="4">
        <v>4.6073999999999997E-2</v>
      </c>
      <c r="CD30" s="4">
        <v>4264.18</v>
      </c>
      <c r="CJ30" s="4">
        <f t="shared" si="12"/>
        <v>0.33000000000038199</v>
      </c>
      <c r="CK30" s="4">
        <v>6.1872999999999997E-2</v>
      </c>
      <c r="CL30" s="4">
        <v>2971.05</v>
      </c>
      <c r="CQ30" s="4">
        <f t="shared" si="13"/>
        <v>0.25</v>
      </c>
      <c r="CR30" s="4">
        <v>4.9049000000000002E-2</v>
      </c>
      <c r="CS30" s="4">
        <v>4393.7299999999996</v>
      </c>
      <c r="CZ30" s="4">
        <f t="shared" si="14"/>
        <v>0.32000000000016371</v>
      </c>
      <c r="DA30" s="4">
        <v>5.1078999999999999E-2</v>
      </c>
      <c r="DB30" s="4">
        <v>3002.86</v>
      </c>
      <c r="DF30" s="4">
        <f t="shared" si="7"/>
        <v>0.25</v>
      </c>
      <c r="DG30" s="4">
        <v>3.7968000000000002E-2</v>
      </c>
      <c r="DH30" s="4">
        <v>3754.86</v>
      </c>
      <c r="DM30" s="8">
        <f t="shared" si="15"/>
        <v>0.41999999999984539</v>
      </c>
      <c r="DN30" s="8">
        <v>6.1523000000000001E-2</v>
      </c>
      <c r="DO30" s="8">
        <v>1173.3499999999999</v>
      </c>
      <c r="DQ30" s="8">
        <f t="shared" si="16"/>
        <v>0.31999999999970896</v>
      </c>
      <c r="DR30" s="8">
        <v>4.3666000000000003E-2</v>
      </c>
      <c r="DS30" s="8">
        <v>2195.1999999999998</v>
      </c>
      <c r="DV30" s="8">
        <f t="shared" si="17"/>
        <v>0.21199999999998909</v>
      </c>
      <c r="DW30" s="8">
        <v>3.2822999999999998E-2</v>
      </c>
      <c r="DX30" s="8">
        <v>501.17899999999997</v>
      </c>
      <c r="EA30" s="8">
        <f t="shared" si="18"/>
        <v>0.24000000000000909</v>
      </c>
      <c r="EB30" s="8">
        <v>3.5230999999999998E-2</v>
      </c>
      <c r="EC30" s="8">
        <v>1460.7</v>
      </c>
    </row>
    <row r="31" spans="9:133" x14ac:dyDescent="0.35">
      <c r="I31" s="4">
        <f t="shared" si="19"/>
        <v>0.2720000000000482</v>
      </c>
      <c r="J31" s="4">
        <v>4.6011000000000003E-2</v>
      </c>
      <c r="K31" s="4">
        <v>556.94200000000001</v>
      </c>
      <c r="P31" s="4">
        <f t="shared" si="20"/>
        <v>0.28099999999994907</v>
      </c>
      <c r="Q31" s="4">
        <v>4.5927000000000003E-2</v>
      </c>
      <c r="R31" s="4">
        <v>426.69099999999997</v>
      </c>
      <c r="X31" s="4">
        <f t="shared" si="8"/>
        <v>0.40000000000009095</v>
      </c>
      <c r="Y31" s="4">
        <v>6.4644999999999994E-2</v>
      </c>
      <c r="Z31" s="4">
        <v>2049.67</v>
      </c>
      <c r="AF31" s="4">
        <f t="shared" si="21"/>
        <v>0.18999999999959982</v>
      </c>
      <c r="AG31" s="4">
        <v>3.4488999999999999E-2</v>
      </c>
      <c r="AH31" s="4">
        <v>3325.2</v>
      </c>
      <c r="AN31" s="4">
        <f t="shared" si="9"/>
        <v>0.30399999999997362</v>
      </c>
      <c r="AO31" s="4">
        <v>4.0404000000000002E-2</v>
      </c>
      <c r="AP31" s="4">
        <v>359.34199999999998</v>
      </c>
      <c r="AV31" s="4">
        <f t="shared" si="10"/>
        <v>0.25999999999999091</v>
      </c>
      <c r="AW31" s="4">
        <v>3.9529000000000002E-2</v>
      </c>
      <c r="AX31" s="4">
        <v>1248.54</v>
      </c>
      <c r="BD31" s="4">
        <f t="shared" si="4"/>
        <v>0.55299999999999727</v>
      </c>
      <c r="BE31" s="4">
        <v>8.6744000000000002E-2</v>
      </c>
      <c r="BF31" s="4">
        <v>612.99300000000005</v>
      </c>
      <c r="BK31" s="4">
        <f t="shared" si="5"/>
        <v>0.37000000000011823</v>
      </c>
      <c r="BL31" s="4">
        <v>4.3624000000000003E-2</v>
      </c>
      <c r="BM31" s="4">
        <v>1743.68</v>
      </c>
      <c r="BS31" s="4">
        <f t="shared" si="6"/>
        <v>0.26999999999998181</v>
      </c>
      <c r="BT31" s="4">
        <v>3.7842000000000001E-2</v>
      </c>
      <c r="BU31" s="4">
        <v>3149.69</v>
      </c>
      <c r="CB31" s="4">
        <f t="shared" si="11"/>
        <v>0.2999999999992724</v>
      </c>
      <c r="CC31" s="4">
        <v>4.4687999999999999E-2</v>
      </c>
      <c r="CD31" s="4">
        <v>4264.2299999999996</v>
      </c>
      <c r="CJ31" s="4">
        <f t="shared" si="12"/>
        <v>0.40000000000009095</v>
      </c>
      <c r="CK31" s="4">
        <v>6.1691000000000003E-2</v>
      </c>
      <c r="CL31" s="4">
        <v>2971.12</v>
      </c>
      <c r="CQ31" s="4">
        <f t="shared" si="13"/>
        <v>0.3000000000001819</v>
      </c>
      <c r="CR31" s="4">
        <v>4.4317000000000002E-2</v>
      </c>
      <c r="CS31" s="4">
        <v>4393.78</v>
      </c>
      <c r="CZ31" s="4">
        <f t="shared" si="14"/>
        <v>0.36999999999989086</v>
      </c>
      <c r="DA31" s="4">
        <v>5.3143999999999997E-2</v>
      </c>
      <c r="DB31" s="4">
        <v>3002.91</v>
      </c>
      <c r="DF31" s="4">
        <f t="shared" si="7"/>
        <v>0.28999999999996362</v>
      </c>
      <c r="DG31" s="4">
        <v>3.7268000000000003E-2</v>
      </c>
      <c r="DH31" s="4">
        <v>3754.9</v>
      </c>
      <c r="DM31" s="8">
        <f t="shared" si="15"/>
        <v>0.48000000000001819</v>
      </c>
      <c r="DN31" s="8">
        <v>6.9622000000000003E-2</v>
      </c>
      <c r="DO31" s="8">
        <v>1173.4100000000001</v>
      </c>
      <c r="DQ31" s="8">
        <f t="shared" si="16"/>
        <v>0.36999999999989086</v>
      </c>
      <c r="DR31" s="8">
        <v>4.2293999999999998E-2</v>
      </c>
      <c r="DS31" s="8">
        <v>2195.25</v>
      </c>
      <c r="DV31" s="8">
        <f t="shared" si="17"/>
        <v>0.24500000000000455</v>
      </c>
      <c r="DW31" s="8">
        <v>3.3159000000000001E-2</v>
      </c>
      <c r="DX31" s="8">
        <v>501.21199999999999</v>
      </c>
      <c r="EA31" s="8">
        <f t="shared" si="18"/>
        <v>0.27999999999997272</v>
      </c>
      <c r="EB31" s="8">
        <v>3.4271999999999997E-2</v>
      </c>
      <c r="EC31" s="8">
        <v>1460.74</v>
      </c>
    </row>
    <row r="32" spans="9:133" x14ac:dyDescent="0.35">
      <c r="I32" s="4">
        <f t="shared" si="19"/>
        <v>0.31800000000009732</v>
      </c>
      <c r="J32" s="4">
        <v>5.2290000000000003E-2</v>
      </c>
      <c r="K32" s="4">
        <v>556.98800000000006</v>
      </c>
      <c r="P32" s="4">
        <f t="shared" si="20"/>
        <v>0.32699999999999818</v>
      </c>
      <c r="Q32" s="4">
        <v>4.9461999999999999E-2</v>
      </c>
      <c r="R32" s="4">
        <v>426.73700000000002</v>
      </c>
      <c r="X32" s="4">
        <f t="shared" si="8"/>
        <v>0.46000000000003638</v>
      </c>
      <c r="Y32" s="4">
        <v>6.6947999999999994E-2</v>
      </c>
      <c r="Z32" s="4">
        <v>2049.73</v>
      </c>
      <c r="AF32" s="4">
        <f t="shared" si="21"/>
        <v>0.21999999999979991</v>
      </c>
      <c r="AG32" s="4">
        <v>3.4622E-2</v>
      </c>
      <c r="AH32" s="4">
        <v>3325.23</v>
      </c>
      <c r="AN32" s="4">
        <f t="shared" si="9"/>
        <v>0.34499999999997044</v>
      </c>
      <c r="AO32" s="4">
        <v>4.4491999999999997E-2</v>
      </c>
      <c r="AP32" s="4">
        <v>359.38299999999998</v>
      </c>
      <c r="AV32" s="4">
        <f t="shared" si="10"/>
        <v>0.29999999999995453</v>
      </c>
      <c r="AW32" s="4">
        <v>4.1369999999999997E-2</v>
      </c>
      <c r="AX32" s="4">
        <v>1248.58</v>
      </c>
      <c r="BD32" s="4">
        <f t="shared" si="4"/>
        <v>0.63899999999989632</v>
      </c>
      <c r="BE32" s="4">
        <v>8.6736999999999995E-2</v>
      </c>
      <c r="BF32" s="4">
        <v>613.07899999999995</v>
      </c>
      <c r="BK32" s="4">
        <f t="shared" si="5"/>
        <v>0.41000000000008185</v>
      </c>
      <c r="BL32" s="4">
        <v>4.7187E-2</v>
      </c>
      <c r="BM32" s="4">
        <v>1743.72</v>
      </c>
      <c r="BS32" s="4">
        <f t="shared" si="6"/>
        <v>0.29999999999972715</v>
      </c>
      <c r="BT32" s="4">
        <v>3.7093000000000001E-2</v>
      </c>
      <c r="BU32" s="4">
        <v>3149.72</v>
      </c>
      <c r="CB32" s="4">
        <f t="shared" si="11"/>
        <v>0.34000000000014552</v>
      </c>
      <c r="CC32" s="4">
        <v>4.3679999999999997E-2</v>
      </c>
      <c r="CD32" s="4">
        <v>4264.2700000000004</v>
      </c>
      <c r="CJ32" s="4">
        <f t="shared" si="12"/>
        <v>0.46000000000003638</v>
      </c>
      <c r="CK32" s="4">
        <v>6.8935999999999997E-2</v>
      </c>
      <c r="CL32" s="4">
        <v>2971.18</v>
      </c>
      <c r="CQ32" s="4">
        <f t="shared" si="13"/>
        <v>0.34000000000014552</v>
      </c>
      <c r="CR32" s="4">
        <v>5.0266999999999999E-2</v>
      </c>
      <c r="CS32" s="4">
        <v>4393.82</v>
      </c>
      <c r="CZ32" s="4">
        <f t="shared" si="14"/>
        <v>0.42000000000007276</v>
      </c>
      <c r="DA32" s="4">
        <v>4.7816999999999998E-2</v>
      </c>
      <c r="DB32" s="4">
        <v>3002.96</v>
      </c>
      <c r="DF32" s="4">
        <f t="shared" si="7"/>
        <v>0.32999999999992724</v>
      </c>
      <c r="DG32" s="4">
        <v>3.4355999999999998E-2</v>
      </c>
      <c r="DH32" s="4">
        <v>3754.94</v>
      </c>
      <c r="DM32" s="8">
        <f t="shared" si="15"/>
        <v>0.54999999999995453</v>
      </c>
      <c r="DN32" s="8">
        <v>6.5491999999999995E-2</v>
      </c>
      <c r="DO32" s="8">
        <v>1173.48</v>
      </c>
      <c r="DQ32" s="8">
        <f t="shared" si="16"/>
        <v>0.40999999999985448</v>
      </c>
      <c r="DR32" s="8">
        <v>4.5724000000000001E-2</v>
      </c>
      <c r="DS32" s="8">
        <v>2195.29</v>
      </c>
      <c r="DV32" s="8">
        <f t="shared" si="17"/>
        <v>0.27800000000002001</v>
      </c>
      <c r="DW32" s="8">
        <v>3.3089E-2</v>
      </c>
      <c r="DX32" s="8">
        <v>501.245</v>
      </c>
      <c r="EA32" s="8">
        <f t="shared" si="18"/>
        <v>0.30999999999994543</v>
      </c>
      <c r="EB32" s="8">
        <v>3.4790000000000001E-2</v>
      </c>
      <c r="EC32" s="8">
        <v>1460.77</v>
      </c>
    </row>
    <row r="33" spans="9:133" x14ac:dyDescent="0.35">
      <c r="I33" s="4">
        <f t="shared" si="19"/>
        <v>0.37000000000000455</v>
      </c>
      <c r="J33" s="4">
        <v>5.0105999999999998E-2</v>
      </c>
      <c r="K33" s="4">
        <v>557.04</v>
      </c>
      <c r="P33" s="4">
        <f t="shared" si="20"/>
        <v>0.37699999999995271</v>
      </c>
      <c r="Q33" s="4">
        <v>4.7634999999999997E-2</v>
      </c>
      <c r="R33" s="4">
        <v>426.78699999999998</v>
      </c>
      <c r="X33" s="4">
        <f t="shared" si="8"/>
        <v>0.53000000000020009</v>
      </c>
      <c r="Y33" s="4">
        <v>7.4452000000000004E-2</v>
      </c>
      <c r="Z33" s="4">
        <v>2049.8000000000002</v>
      </c>
      <c r="AF33" s="4">
        <f t="shared" si="21"/>
        <v>0.25999999999976353</v>
      </c>
      <c r="AG33" s="4">
        <v>3.6119999999999999E-2</v>
      </c>
      <c r="AH33" s="4">
        <v>3325.27</v>
      </c>
      <c r="AN33" s="4">
        <f t="shared" si="9"/>
        <v>0.38900000000001</v>
      </c>
      <c r="AO33" s="4">
        <v>4.3945999999999999E-2</v>
      </c>
      <c r="AP33" s="4">
        <v>359.42700000000002</v>
      </c>
      <c r="AV33" s="4">
        <f t="shared" si="10"/>
        <v>0.33999999999991815</v>
      </c>
      <c r="AW33" s="4">
        <v>4.0208000000000001E-2</v>
      </c>
      <c r="AX33" s="4">
        <v>1248.6199999999999</v>
      </c>
      <c r="BD33" s="4">
        <f t="shared" si="4"/>
        <v>0.72599999999999909</v>
      </c>
      <c r="BE33" s="4">
        <v>8.4903000000000006E-2</v>
      </c>
      <c r="BF33" s="4">
        <v>613.16600000000005</v>
      </c>
      <c r="BK33" s="4">
        <f t="shared" si="5"/>
        <v>0.46000000000003638</v>
      </c>
      <c r="BL33" s="4">
        <v>5.2675E-2</v>
      </c>
      <c r="BM33" s="4">
        <v>1743.77</v>
      </c>
      <c r="BS33" s="4">
        <f t="shared" si="6"/>
        <v>0.34000000000014552</v>
      </c>
      <c r="BT33" s="4">
        <v>3.5951999999999998E-2</v>
      </c>
      <c r="BU33" s="4">
        <v>3149.76</v>
      </c>
      <c r="CB33" s="4">
        <f t="shared" si="11"/>
        <v>0.38999999999941792</v>
      </c>
      <c r="CC33" s="4">
        <v>4.5129000000000002E-2</v>
      </c>
      <c r="CD33" s="4">
        <v>4264.32</v>
      </c>
      <c r="CJ33" s="4">
        <f t="shared" si="12"/>
        <v>0.53000000000020009</v>
      </c>
      <c r="CK33" s="4">
        <v>7.3779999999999998E-2</v>
      </c>
      <c r="CL33" s="4">
        <v>2971.25</v>
      </c>
      <c r="CQ33" s="4">
        <f t="shared" si="13"/>
        <v>0.39000000000032742</v>
      </c>
      <c r="CR33" s="4">
        <v>4.4996000000000001E-2</v>
      </c>
      <c r="CS33" s="4">
        <v>4393.87</v>
      </c>
      <c r="CY33" s="25"/>
      <c r="CZ33" s="4">
        <f t="shared" si="14"/>
        <v>0.47000000000025466</v>
      </c>
      <c r="DA33" s="4">
        <v>5.5167000000000001E-2</v>
      </c>
      <c r="DB33" s="4">
        <v>3003.01</v>
      </c>
      <c r="DF33" s="4">
        <f t="shared" si="7"/>
        <v>0.35999999999967258</v>
      </c>
      <c r="DG33" s="4">
        <v>3.7666999999999999E-2</v>
      </c>
      <c r="DH33" s="4">
        <v>3754.97</v>
      </c>
      <c r="DM33" s="8">
        <f t="shared" si="15"/>
        <v>0.61999999999989086</v>
      </c>
      <c r="DN33" s="8">
        <v>6.0158000000000003E-2</v>
      </c>
      <c r="DO33" s="8">
        <v>1173.55</v>
      </c>
      <c r="DQ33" s="8">
        <f t="shared" si="16"/>
        <v>0.4499999999998181</v>
      </c>
      <c r="DR33" s="8">
        <v>4.4443000000000003E-2</v>
      </c>
      <c r="DS33" s="8">
        <v>2195.33</v>
      </c>
      <c r="DV33" s="8">
        <f t="shared" si="17"/>
        <v>0.31100000000003547</v>
      </c>
      <c r="DW33" s="8">
        <v>3.2522000000000002E-2</v>
      </c>
      <c r="DX33" s="8">
        <v>501.27800000000002</v>
      </c>
      <c r="EA33" s="8">
        <f t="shared" si="18"/>
        <v>0.34999999999990905</v>
      </c>
      <c r="EB33" s="8">
        <v>3.6561000000000003E-2</v>
      </c>
      <c r="EC33" s="8">
        <v>1460.81</v>
      </c>
    </row>
    <row r="34" spans="9:133" x14ac:dyDescent="0.35">
      <c r="I34" s="4">
        <f t="shared" si="19"/>
        <v>0.42000000000007276</v>
      </c>
      <c r="J34" s="4">
        <v>5.1022999999999999E-2</v>
      </c>
      <c r="K34" s="4">
        <v>557.09</v>
      </c>
      <c r="P34" s="4">
        <f t="shared" si="20"/>
        <v>0.42499999999995453</v>
      </c>
      <c r="Q34" s="4">
        <v>4.9244999999999997E-2</v>
      </c>
      <c r="R34" s="4">
        <v>426.83499999999998</v>
      </c>
      <c r="X34" s="4">
        <f t="shared" si="8"/>
        <v>0.59999999999990905</v>
      </c>
      <c r="Y34" s="4">
        <v>7.5201000000000004E-2</v>
      </c>
      <c r="Z34" s="4">
        <v>2049.87</v>
      </c>
      <c r="AF34" s="4">
        <f t="shared" si="21"/>
        <v>0.28999999999996362</v>
      </c>
      <c r="AG34" s="4">
        <v>3.4818000000000002E-2</v>
      </c>
      <c r="AH34" s="4">
        <v>3325.3</v>
      </c>
      <c r="AN34" s="4">
        <f t="shared" si="9"/>
        <v>0.43299999999999272</v>
      </c>
      <c r="AO34" s="4">
        <v>3.9752999999999997E-2</v>
      </c>
      <c r="AP34" s="4">
        <v>359.471</v>
      </c>
      <c r="AV34" s="4">
        <f t="shared" si="10"/>
        <v>0.38000000000010914</v>
      </c>
      <c r="AW34" s="4">
        <v>4.2070000000000003E-2</v>
      </c>
      <c r="AX34" s="4">
        <v>1248.6600000000001</v>
      </c>
      <c r="BD34" s="4">
        <f t="shared" si="4"/>
        <v>0.81099999999992178</v>
      </c>
      <c r="BE34" s="4">
        <v>8.3888000000000004E-2</v>
      </c>
      <c r="BF34" s="4">
        <v>613.25099999999998</v>
      </c>
      <c r="BK34" s="4">
        <f t="shared" si="5"/>
        <v>0.50999999999999091</v>
      </c>
      <c r="BL34" s="4">
        <v>4.5499999999999999E-2</v>
      </c>
      <c r="BM34" s="4">
        <v>1743.82</v>
      </c>
      <c r="BS34" s="4">
        <f t="shared" si="6"/>
        <v>0.38000000000010914</v>
      </c>
      <c r="BT34" s="4">
        <v>4.0509000000000003E-2</v>
      </c>
      <c r="BU34" s="4">
        <v>3149.8</v>
      </c>
      <c r="CB34" s="4">
        <f t="shared" si="11"/>
        <v>0.42999999999938154</v>
      </c>
      <c r="CC34" s="4">
        <v>4.2462E-2</v>
      </c>
      <c r="CD34" s="4">
        <v>4264.3599999999997</v>
      </c>
      <c r="CJ34" s="4">
        <f t="shared" si="12"/>
        <v>0.6000000000003638</v>
      </c>
      <c r="CK34" s="4">
        <v>7.8547000000000006E-2</v>
      </c>
      <c r="CL34" s="4">
        <v>2971.32</v>
      </c>
      <c r="CQ34" s="4">
        <f t="shared" si="13"/>
        <v>0.44000000000050932</v>
      </c>
      <c r="CR34" s="4">
        <v>5.0868999999999998E-2</v>
      </c>
      <c r="CS34" s="4">
        <v>4393.92</v>
      </c>
      <c r="CZ34" s="4">
        <f t="shared" si="14"/>
        <v>0.53000000000020009</v>
      </c>
      <c r="DA34" s="4">
        <v>5.4348E-2</v>
      </c>
      <c r="DB34" s="4">
        <v>3003.07</v>
      </c>
      <c r="DF34" s="4">
        <f t="shared" si="7"/>
        <v>0.40000000000009095</v>
      </c>
      <c r="DG34" s="4">
        <v>3.6393000000000002E-2</v>
      </c>
      <c r="DH34" s="4">
        <v>3755.01</v>
      </c>
      <c r="DM34" s="8">
        <f t="shared" si="15"/>
        <v>0.67999999999983629</v>
      </c>
      <c r="DN34" s="8">
        <v>6.7549999999999999E-2</v>
      </c>
      <c r="DO34" s="8">
        <v>1173.6099999999999</v>
      </c>
      <c r="DQ34" s="8">
        <f t="shared" si="16"/>
        <v>0.5</v>
      </c>
      <c r="DR34" s="8">
        <v>4.2567000000000001E-2</v>
      </c>
      <c r="DS34" s="8">
        <v>2195.38</v>
      </c>
      <c r="DV34" s="8">
        <f t="shared" si="17"/>
        <v>0.34300000000001774</v>
      </c>
      <c r="DW34" s="8">
        <v>3.5027999999999997E-2</v>
      </c>
      <c r="DX34" s="8">
        <v>501.31</v>
      </c>
      <c r="EA34" s="8">
        <f t="shared" si="18"/>
        <v>0.37999999999988177</v>
      </c>
      <c r="EB34" s="8">
        <v>3.5609000000000002E-2</v>
      </c>
      <c r="EC34" s="8">
        <v>1460.84</v>
      </c>
    </row>
    <row r="35" spans="9:133" x14ac:dyDescent="0.35">
      <c r="I35" s="4">
        <f t="shared" si="19"/>
        <v>0.47100000000000364</v>
      </c>
      <c r="J35" s="4">
        <v>5.2724E-2</v>
      </c>
      <c r="K35" s="4">
        <v>557.14099999999996</v>
      </c>
      <c r="P35" s="4">
        <f t="shared" si="20"/>
        <v>0.47399999999998954</v>
      </c>
      <c r="Q35" s="4">
        <v>4.9363999999999998E-2</v>
      </c>
      <c r="R35" s="4">
        <v>426.88400000000001</v>
      </c>
      <c r="U35" s="8" t="s">
        <v>65</v>
      </c>
      <c r="X35" s="4">
        <f t="shared" si="8"/>
        <v>0.67999999999983629</v>
      </c>
      <c r="Y35" s="4">
        <v>7.3283000000000001E-2</v>
      </c>
      <c r="Z35" s="4">
        <v>2049.9499999999998</v>
      </c>
      <c r="AF35" s="4">
        <f t="shared" si="21"/>
        <v>0.32999999999992724</v>
      </c>
      <c r="AG35" s="4">
        <v>3.7261000000000002E-2</v>
      </c>
      <c r="AH35" s="4">
        <v>3325.34</v>
      </c>
      <c r="AN35" s="4">
        <f t="shared" si="9"/>
        <v>0.47300000000001319</v>
      </c>
      <c r="AO35" s="4">
        <v>4.8384000000000003E-2</v>
      </c>
      <c r="AP35" s="4">
        <v>359.51100000000002</v>
      </c>
      <c r="AV35" s="4">
        <f t="shared" si="10"/>
        <v>0.42000000000007276</v>
      </c>
      <c r="AW35" s="4">
        <v>4.0641999999999998E-2</v>
      </c>
      <c r="AX35" s="4">
        <v>1248.7</v>
      </c>
      <c r="BD35" s="4">
        <f t="shared" si="4"/>
        <v>0.89499999999998181</v>
      </c>
      <c r="BE35" s="4">
        <v>7.9681000000000002E-2</v>
      </c>
      <c r="BF35" s="4">
        <v>613.33500000000004</v>
      </c>
      <c r="BK35" s="4">
        <f t="shared" si="5"/>
        <v>0.55999999999994543</v>
      </c>
      <c r="BL35" s="4">
        <v>5.1617999999999997E-2</v>
      </c>
      <c r="BM35" s="4">
        <v>1743.87</v>
      </c>
      <c r="BS35" s="4">
        <f t="shared" si="6"/>
        <v>0.42000000000007276</v>
      </c>
      <c r="BT35" s="4">
        <v>3.8906000000000003E-2</v>
      </c>
      <c r="BU35" s="4">
        <v>3149.84</v>
      </c>
      <c r="CB35" s="4">
        <f t="shared" si="11"/>
        <v>0.46999999999934516</v>
      </c>
      <c r="CC35" s="4">
        <v>4.5913000000000002E-2</v>
      </c>
      <c r="CD35" s="4">
        <v>4264.3999999999996</v>
      </c>
      <c r="CJ35" s="4">
        <f t="shared" si="12"/>
        <v>0.68000000000029104</v>
      </c>
      <c r="CK35" s="4">
        <v>7.5656000000000001E-2</v>
      </c>
      <c r="CL35" s="4">
        <v>2971.4</v>
      </c>
      <c r="CQ35" s="4">
        <f t="shared" si="13"/>
        <v>0.49000000000069122</v>
      </c>
      <c r="CR35" s="4">
        <v>4.4380000000000003E-2</v>
      </c>
      <c r="CS35" s="4">
        <v>4393.97</v>
      </c>
      <c r="CZ35" s="4">
        <f t="shared" si="14"/>
        <v>0.57999999999992724</v>
      </c>
      <c r="DA35" s="4">
        <v>4.7355000000000001E-2</v>
      </c>
      <c r="DB35" s="4">
        <v>3003.12</v>
      </c>
      <c r="DF35" s="4">
        <f t="shared" si="7"/>
        <v>0.44000000000005457</v>
      </c>
      <c r="DG35" s="4">
        <v>3.4811000000000002E-2</v>
      </c>
      <c r="DH35" s="4">
        <v>3755.05</v>
      </c>
      <c r="DM35" s="8">
        <f t="shared" si="15"/>
        <v>0.74000000000000909</v>
      </c>
      <c r="DN35" s="8">
        <v>6.5387000000000001E-2</v>
      </c>
      <c r="DO35" s="8">
        <v>1173.67</v>
      </c>
      <c r="DQ35" s="8">
        <f t="shared" si="16"/>
        <v>0.53999999999996362</v>
      </c>
      <c r="DR35" s="8">
        <v>4.6136999999999997E-2</v>
      </c>
      <c r="DS35" s="8">
        <v>2195.42</v>
      </c>
      <c r="DV35" s="8">
        <f t="shared" si="17"/>
        <v>0.37800000000004275</v>
      </c>
      <c r="DW35" s="8">
        <v>3.5441E-2</v>
      </c>
      <c r="DX35" s="8">
        <v>501.34500000000003</v>
      </c>
      <c r="EA35" s="8">
        <f t="shared" si="18"/>
        <v>0.42000000000007276</v>
      </c>
      <c r="EB35" s="8">
        <v>3.6449000000000002E-2</v>
      </c>
      <c r="EC35" s="8">
        <v>1460.88</v>
      </c>
    </row>
    <row r="36" spans="9:133" x14ac:dyDescent="0.35">
      <c r="I36" s="4">
        <f t="shared" si="19"/>
        <v>0.52400000000000091</v>
      </c>
      <c r="J36" s="4">
        <v>5.0666000000000003E-2</v>
      </c>
      <c r="K36" s="4">
        <v>557.19399999999996</v>
      </c>
      <c r="P36" s="4">
        <f t="shared" si="20"/>
        <v>0.52299999999996771</v>
      </c>
      <c r="Q36" s="4">
        <v>4.6466E-2</v>
      </c>
      <c r="R36" s="4">
        <v>426.93299999999999</v>
      </c>
      <c r="X36" s="4">
        <f t="shared" si="8"/>
        <v>0.75</v>
      </c>
      <c r="Y36" s="4">
        <v>6.9103999999999999E-2</v>
      </c>
      <c r="Z36" s="4">
        <v>2050.02</v>
      </c>
      <c r="AF36" s="4">
        <f t="shared" si="21"/>
        <v>0.36999999999989086</v>
      </c>
      <c r="AG36" s="4">
        <v>3.4972000000000003E-2</v>
      </c>
      <c r="AH36" s="4">
        <v>3325.38</v>
      </c>
      <c r="AN36" s="4">
        <f t="shared" si="9"/>
        <v>0.52100000000001501</v>
      </c>
      <c r="AO36" s="4">
        <v>4.4933000000000001E-2</v>
      </c>
      <c r="AP36" s="4">
        <v>359.55900000000003</v>
      </c>
      <c r="AV36" s="4">
        <f t="shared" si="10"/>
        <v>0.46000000000003638</v>
      </c>
      <c r="AW36" s="4">
        <v>3.8150000000000003E-2</v>
      </c>
      <c r="AX36" s="4">
        <v>1248.74</v>
      </c>
      <c r="BD36" s="4">
        <f t="shared" si="4"/>
        <v>0.97499999999990905</v>
      </c>
      <c r="BE36" s="4">
        <v>9.9708000000000005E-2</v>
      </c>
      <c r="BF36" s="4">
        <v>613.41499999999996</v>
      </c>
      <c r="BK36" s="4">
        <f t="shared" si="5"/>
        <v>0.61000000000012733</v>
      </c>
      <c r="BL36" s="4">
        <v>4.6760000000000003E-2</v>
      </c>
      <c r="BM36" s="4">
        <v>1743.92</v>
      </c>
      <c r="BS36" s="4">
        <f t="shared" si="6"/>
        <v>0.46000000000003638</v>
      </c>
      <c r="BT36" s="4">
        <v>3.9031999999999997E-2</v>
      </c>
      <c r="BU36" s="4">
        <v>3149.88</v>
      </c>
      <c r="CB36" s="4">
        <f t="shared" si="11"/>
        <v>0.51999999999952706</v>
      </c>
      <c r="CC36" s="4">
        <v>4.4338000000000002E-2</v>
      </c>
      <c r="CD36" s="4">
        <v>4264.45</v>
      </c>
      <c r="CJ36" s="4">
        <f t="shared" si="12"/>
        <v>0.75</v>
      </c>
      <c r="CK36" s="4">
        <v>7.0511000000000004E-2</v>
      </c>
      <c r="CL36" s="4">
        <v>2971.47</v>
      </c>
      <c r="CQ36" s="4">
        <f t="shared" si="13"/>
        <v>0.53000000000065484</v>
      </c>
      <c r="CR36" s="4">
        <v>5.1855999999999999E-2</v>
      </c>
      <c r="CS36" s="4">
        <v>4394.01</v>
      </c>
      <c r="CZ36" s="4">
        <f t="shared" si="14"/>
        <v>0.63000000000010914</v>
      </c>
      <c r="DA36" s="4">
        <v>5.7203999999999998E-2</v>
      </c>
      <c r="DB36" s="4">
        <v>3003.17</v>
      </c>
      <c r="DF36" s="4">
        <f t="shared" si="7"/>
        <v>0.46999999999979991</v>
      </c>
      <c r="DG36" s="4">
        <v>3.6148E-2</v>
      </c>
      <c r="DH36" s="4">
        <v>3755.08</v>
      </c>
      <c r="DM36" s="8">
        <f t="shared" si="15"/>
        <v>0.80999999999994543</v>
      </c>
      <c r="DN36" s="8">
        <v>7.3114999999999999E-2</v>
      </c>
      <c r="DO36" s="8">
        <v>1173.74</v>
      </c>
      <c r="DQ36" s="8">
        <f t="shared" si="16"/>
        <v>0.58999999999969077</v>
      </c>
      <c r="DR36" s="8">
        <v>4.4387000000000003E-2</v>
      </c>
      <c r="DS36" s="8">
        <v>2195.4699999999998</v>
      </c>
      <c r="DV36" s="8">
        <f t="shared" si="17"/>
        <v>0.41399999999998727</v>
      </c>
      <c r="DW36" s="8">
        <v>3.4923000000000003E-2</v>
      </c>
      <c r="DX36" s="8">
        <v>501.38099999999997</v>
      </c>
      <c r="EA36" s="8">
        <f t="shared" si="18"/>
        <v>0.45000000000004547</v>
      </c>
      <c r="EB36" s="8">
        <v>3.5385E-2</v>
      </c>
      <c r="EC36" s="8">
        <v>1460.91</v>
      </c>
    </row>
    <row r="37" spans="9:133" x14ac:dyDescent="0.35">
      <c r="I37" s="4">
        <f t="shared" si="19"/>
        <v>0.57400000000006912</v>
      </c>
      <c r="J37" s="4">
        <v>5.5747999999999999E-2</v>
      </c>
      <c r="K37" s="4">
        <v>557.24400000000003</v>
      </c>
      <c r="P37" s="4">
        <f t="shared" si="20"/>
        <v>0.56999999999999318</v>
      </c>
      <c r="Q37" s="4">
        <v>4.8565999999999998E-2</v>
      </c>
      <c r="R37" s="4">
        <v>426.98</v>
      </c>
      <c r="X37" s="4">
        <f t="shared" si="8"/>
        <v>0.82000000000016371</v>
      </c>
      <c r="Y37" s="4">
        <v>8.4938E-2</v>
      </c>
      <c r="Z37" s="4">
        <v>2050.09</v>
      </c>
      <c r="AF37" s="4">
        <f t="shared" si="21"/>
        <v>0.3999999999996362</v>
      </c>
      <c r="AG37" s="4">
        <v>3.8464999999999999E-2</v>
      </c>
      <c r="AH37" s="4">
        <v>3325.41</v>
      </c>
      <c r="AN37" s="4">
        <f t="shared" si="9"/>
        <v>0.56599999999997408</v>
      </c>
      <c r="AO37" s="4">
        <v>4.6466E-2</v>
      </c>
      <c r="AP37" s="4">
        <v>359.60399999999998</v>
      </c>
      <c r="AV37" s="4">
        <f t="shared" si="10"/>
        <v>0.5</v>
      </c>
      <c r="AW37" s="4">
        <v>4.1272000000000003E-2</v>
      </c>
      <c r="AX37" s="4">
        <v>1248.78</v>
      </c>
      <c r="BD37" s="4">
        <f t="shared" si="4"/>
        <v>1.0739999999999554</v>
      </c>
      <c r="BE37" s="4">
        <v>0.102788</v>
      </c>
      <c r="BF37" s="4">
        <v>613.51400000000001</v>
      </c>
      <c r="BK37" s="4">
        <f t="shared" si="5"/>
        <v>0.65000000000009095</v>
      </c>
      <c r="BL37" s="4">
        <v>4.7655999999999997E-2</v>
      </c>
      <c r="BM37" s="4">
        <v>1743.96</v>
      </c>
      <c r="BS37" s="4">
        <f t="shared" si="6"/>
        <v>0.48999999999978172</v>
      </c>
      <c r="BT37" s="4">
        <v>3.8899000000000003E-2</v>
      </c>
      <c r="BU37" s="4">
        <v>3149.91</v>
      </c>
      <c r="CB37" s="4">
        <f t="shared" si="11"/>
        <v>0.55999999999949068</v>
      </c>
      <c r="CC37" s="4">
        <v>4.1930000000000002E-2</v>
      </c>
      <c r="CD37" s="4">
        <v>4264.49</v>
      </c>
      <c r="CJ37" s="4">
        <f t="shared" si="12"/>
        <v>0.82000000000016371</v>
      </c>
      <c r="CK37" s="4">
        <v>8.3552000000000001E-2</v>
      </c>
      <c r="CL37" s="4">
        <v>2971.54</v>
      </c>
      <c r="CQ37" s="4">
        <f t="shared" si="13"/>
        <v>0.58000000000083674</v>
      </c>
      <c r="CR37" s="4">
        <v>4.4750999999999999E-2</v>
      </c>
      <c r="CS37" s="4">
        <v>4394.0600000000004</v>
      </c>
      <c r="CZ37" s="4">
        <f t="shared" si="14"/>
        <v>0.67999999999983629</v>
      </c>
      <c r="DA37" s="4">
        <v>5.4439000000000001E-2</v>
      </c>
      <c r="DB37" s="4">
        <v>3003.22</v>
      </c>
      <c r="DF37" s="4">
        <f t="shared" si="7"/>
        <v>0.50999999999976353</v>
      </c>
      <c r="DG37" s="4">
        <v>3.4460999999999999E-2</v>
      </c>
      <c r="DH37" s="4">
        <v>3755.12</v>
      </c>
      <c r="DM37" s="8">
        <f t="shared" si="15"/>
        <v>0.87999999999988177</v>
      </c>
      <c r="DN37" s="8">
        <v>7.1014999999999995E-2</v>
      </c>
      <c r="DO37" s="8">
        <v>1173.81</v>
      </c>
      <c r="DQ37" s="8">
        <f t="shared" si="16"/>
        <v>0.63000000000010914</v>
      </c>
      <c r="DR37" s="8">
        <v>4.5436999999999998E-2</v>
      </c>
      <c r="DS37" s="8">
        <v>2195.5100000000002</v>
      </c>
      <c r="DV37" s="8">
        <f t="shared" si="17"/>
        <v>0.44900000000001228</v>
      </c>
      <c r="DW37" s="8">
        <v>3.5385E-2</v>
      </c>
      <c r="DX37" s="8">
        <v>501.416</v>
      </c>
      <c r="EA37" s="8">
        <f t="shared" si="18"/>
        <v>0.49000000000000909</v>
      </c>
      <c r="EB37" s="8">
        <v>3.6967E-2</v>
      </c>
      <c r="EC37" s="8">
        <v>1460.95</v>
      </c>
    </row>
    <row r="38" spans="9:133" x14ac:dyDescent="0.35">
      <c r="I38" s="4">
        <f t="shared" si="19"/>
        <v>0.62999999999999545</v>
      </c>
      <c r="J38" s="4">
        <v>5.1275000000000001E-2</v>
      </c>
      <c r="K38" s="4">
        <v>557.29999999999995</v>
      </c>
      <c r="P38" s="4">
        <f t="shared" si="20"/>
        <v>0.617999999999995</v>
      </c>
      <c r="Q38" s="4">
        <v>4.6739000000000003E-2</v>
      </c>
      <c r="R38" s="4">
        <v>427.02800000000002</v>
      </c>
      <c r="X38" s="4">
        <f t="shared" si="8"/>
        <v>0.90999999999985448</v>
      </c>
      <c r="Y38" s="4">
        <v>7.3471999999999996E-2</v>
      </c>
      <c r="Z38" s="4">
        <v>2050.1799999999998</v>
      </c>
      <c r="AF38" s="4">
        <f t="shared" si="21"/>
        <v>0.43999999999959982</v>
      </c>
      <c r="AG38" s="4">
        <v>3.6225E-2</v>
      </c>
      <c r="AH38" s="4">
        <v>3325.45</v>
      </c>
      <c r="AN38" s="4">
        <f t="shared" si="9"/>
        <v>0.61299999999999955</v>
      </c>
      <c r="AO38" s="4">
        <v>4.8881000000000001E-2</v>
      </c>
      <c r="AP38" s="4">
        <v>359.65100000000001</v>
      </c>
      <c r="AV38" s="4">
        <f t="shared" si="10"/>
        <v>0.53999999999996362</v>
      </c>
      <c r="AW38" s="4">
        <v>3.9199999999999999E-2</v>
      </c>
      <c r="AX38" s="4">
        <v>1248.82</v>
      </c>
      <c r="BD38" s="4">
        <f t="shared" si="4"/>
        <v>1.1769999999999072</v>
      </c>
      <c r="BE38" s="4">
        <v>0.102326</v>
      </c>
      <c r="BF38" s="4">
        <v>613.61699999999996</v>
      </c>
      <c r="BK38" s="4">
        <f t="shared" si="5"/>
        <v>0.70000000000004547</v>
      </c>
      <c r="BL38" s="4">
        <v>5.2990000000000002E-2</v>
      </c>
      <c r="BM38" s="4">
        <v>1744.01</v>
      </c>
      <c r="BS38" s="4">
        <f t="shared" si="6"/>
        <v>0.52999999999974534</v>
      </c>
      <c r="BT38" s="4">
        <v>4.2756000000000002E-2</v>
      </c>
      <c r="BU38" s="4">
        <v>3149.95</v>
      </c>
      <c r="CB38" s="4">
        <f t="shared" si="11"/>
        <v>0.60999999999967258</v>
      </c>
      <c r="CC38" s="4">
        <v>4.5073000000000002E-2</v>
      </c>
      <c r="CD38" s="4">
        <v>4264.54</v>
      </c>
      <c r="CJ38" s="4">
        <f t="shared" si="12"/>
        <v>0.91000000000030923</v>
      </c>
      <c r="CK38" s="4">
        <v>8.1934999999999994E-2</v>
      </c>
      <c r="CL38" s="4">
        <v>2971.63</v>
      </c>
      <c r="CQ38" s="4">
        <f t="shared" si="13"/>
        <v>0.63000000000010914</v>
      </c>
      <c r="CR38" s="4">
        <v>5.1338000000000002E-2</v>
      </c>
      <c r="CS38" s="4">
        <v>4394.1099999999997</v>
      </c>
      <c r="CZ38" s="4">
        <f t="shared" si="14"/>
        <v>0.74000000000023647</v>
      </c>
      <c r="DA38" s="4">
        <v>5.9450999999999997E-2</v>
      </c>
      <c r="DB38" s="4">
        <v>3003.28</v>
      </c>
      <c r="DF38" s="4">
        <f t="shared" si="7"/>
        <v>0.53999999999996362</v>
      </c>
      <c r="DG38" s="4">
        <v>3.5749000000000003E-2</v>
      </c>
      <c r="DH38" s="4">
        <v>3755.15</v>
      </c>
      <c r="DM38" s="8">
        <f t="shared" si="15"/>
        <v>0.95000000000004547</v>
      </c>
      <c r="DN38" s="8">
        <v>6.8004999999999996E-2</v>
      </c>
      <c r="DO38" s="8">
        <v>1173.8800000000001</v>
      </c>
      <c r="DQ38" s="8">
        <f t="shared" si="16"/>
        <v>0.67999999999983629</v>
      </c>
      <c r="DR38" s="8">
        <v>4.3225E-2</v>
      </c>
      <c r="DS38" s="8">
        <v>2195.56</v>
      </c>
      <c r="DV38" s="8">
        <f t="shared" si="17"/>
        <v>0.48400000000003729</v>
      </c>
      <c r="DW38" s="8">
        <v>3.3383000000000003E-2</v>
      </c>
      <c r="DX38" s="8">
        <v>501.45100000000002</v>
      </c>
      <c r="EA38" s="8">
        <f t="shared" si="18"/>
        <v>0.52999999999997272</v>
      </c>
      <c r="EB38" s="8">
        <v>3.7261000000000002E-2</v>
      </c>
      <c r="EC38" s="8">
        <v>1460.99</v>
      </c>
    </row>
    <row r="39" spans="9:133" x14ac:dyDescent="0.35">
      <c r="I39" s="4">
        <f t="shared" si="19"/>
        <v>0.68200000000001637</v>
      </c>
      <c r="J39" s="4">
        <v>6.0739000000000001E-2</v>
      </c>
      <c r="K39" s="4">
        <v>557.35199999999998</v>
      </c>
      <c r="P39" s="4">
        <f t="shared" si="20"/>
        <v>0.66499999999996362</v>
      </c>
      <c r="Q39" s="4">
        <v>4.7159E-2</v>
      </c>
      <c r="R39" s="4">
        <v>427.07499999999999</v>
      </c>
      <c r="X39" s="4">
        <f t="shared" si="8"/>
        <v>0.98000000000001819</v>
      </c>
      <c r="Y39" s="4">
        <v>7.2289000000000006E-2</v>
      </c>
      <c r="Z39" s="4">
        <v>2050.25</v>
      </c>
      <c r="AF39" s="4">
        <f t="shared" si="21"/>
        <v>0.47999999999956344</v>
      </c>
      <c r="AG39" s="4">
        <v>4.0655999999999998E-2</v>
      </c>
      <c r="AH39" s="4">
        <v>3325.49</v>
      </c>
      <c r="AN39" s="4">
        <f t="shared" si="9"/>
        <v>0.66199999999997772</v>
      </c>
      <c r="AO39" s="4">
        <v>4.4863E-2</v>
      </c>
      <c r="AP39" s="4">
        <v>359.7</v>
      </c>
      <c r="AV39" s="4">
        <f t="shared" si="10"/>
        <v>0.57999999999992724</v>
      </c>
      <c r="AW39" s="4">
        <v>4.3344000000000001E-2</v>
      </c>
      <c r="AX39" s="4">
        <v>1248.8599999999999</v>
      </c>
      <c r="BD39" s="4">
        <f t="shared" si="4"/>
        <v>1.2789999999999964</v>
      </c>
      <c r="BE39" s="4">
        <v>0.1043</v>
      </c>
      <c r="BF39" s="4">
        <v>613.71900000000005</v>
      </c>
      <c r="BK39" s="4">
        <f t="shared" si="5"/>
        <v>0.75</v>
      </c>
      <c r="BL39" s="4">
        <v>4.3316E-2</v>
      </c>
      <c r="BM39" s="4">
        <v>1744.06</v>
      </c>
      <c r="BS39" s="4">
        <f t="shared" si="6"/>
        <v>0.57999999999992724</v>
      </c>
      <c r="BT39" s="4">
        <v>4.1727E-2</v>
      </c>
      <c r="BU39" s="4">
        <v>3150</v>
      </c>
      <c r="CB39" s="4">
        <f t="shared" si="11"/>
        <v>0.6499999999996362</v>
      </c>
      <c r="CC39" s="4">
        <v>4.1195000000000002E-2</v>
      </c>
      <c r="CD39" s="4">
        <v>4264.58</v>
      </c>
      <c r="CJ39" s="4">
        <f t="shared" si="12"/>
        <v>0.99000000000023647</v>
      </c>
      <c r="CK39" s="4">
        <v>7.5025999999999995E-2</v>
      </c>
      <c r="CL39" s="4">
        <v>2971.71</v>
      </c>
      <c r="CQ39" s="4">
        <f t="shared" si="13"/>
        <v>0.68000000000029104</v>
      </c>
      <c r="CR39" s="4">
        <v>5.1387000000000002E-2</v>
      </c>
      <c r="CS39" s="4">
        <v>4394.16</v>
      </c>
      <c r="CZ39" s="4">
        <f t="shared" si="14"/>
        <v>0.8000000000001819</v>
      </c>
      <c r="DA39" s="4">
        <v>5.6042000000000002E-2</v>
      </c>
      <c r="DB39" s="4">
        <v>3003.34</v>
      </c>
      <c r="DF39" s="4">
        <f t="shared" si="7"/>
        <v>0.57999999999992724</v>
      </c>
      <c r="DG39" s="4">
        <v>3.4502999999999999E-2</v>
      </c>
      <c r="DH39" s="4">
        <v>3755.19</v>
      </c>
      <c r="DM39" s="8">
        <f t="shared" si="15"/>
        <v>1.0199999999999818</v>
      </c>
      <c r="DN39" s="8">
        <v>7.7931E-2</v>
      </c>
      <c r="DO39" s="8">
        <v>1173.95</v>
      </c>
      <c r="DQ39" s="8">
        <f t="shared" si="16"/>
        <v>0.71999999999979991</v>
      </c>
      <c r="DR39" s="8">
        <v>4.6052999999999997E-2</v>
      </c>
      <c r="DS39" s="8">
        <v>2195.6</v>
      </c>
      <c r="DV39" s="8">
        <f t="shared" si="17"/>
        <v>0.5180000000000291</v>
      </c>
      <c r="DW39" s="8">
        <v>3.8359999999999998E-2</v>
      </c>
      <c r="DX39" s="8">
        <v>501.48500000000001</v>
      </c>
      <c r="EA39" s="8">
        <f t="shared" si="18"/>
        <v>0.55999999999994543</v>
      </c>
      <c r="EB39" s="8">
        <v>3.4418999999999998E-2</v>
      </c>
      <c r="EC39" s="8">
        <v>1461.02</v>
      </c>
    </row>
    <row r="40" spans="9:133" x14ac:dyDescent="0.35">
      <c r="I40" s="4">
        <f t="shared" si="19"/>
        <v>0.74200000000007549</v>
      </c>
      <c r="J40" s="4">
        <v>5.7764000000000003E-2</v>
      </c>
      <c r="K40" s="4">
        <v>557.41200000000003</v>
      </c>
      <c r="P40" s="4">
        <f t="shared" si="20"/>
        <v>0.71199999999998909</v>
      </c>
      <c r="Q40" s="4">
        <v>4.7095999999999999E-2</v>
      </c>
      <c r="R40" s="4">
        <v>427.12200000000001</v>
      </c>
      <c r="X40" s="4">
        <f t="shared" si="8"/>
        <v>1.0500000000001819</v>
      </c>
      <c r="Y40" s="4">
        <v>8.1473000000000004E-2</v>
      </c>
      <c r="Z40" s="4">
        <v>2050.3200000000002</v>
      </c>
      <c r="AF40" s="4">
        <f t="shared" si="21"/>
        <v>0.51999999999998181</v>
      </c>
      <c r="AG40" s="4">
        <v>3.7842000000000001E-2</v>
      </c>
      <c r="AH40" s="4">
        <v>3325.53</v>
      </c>
      <c r="AN40" s="4">
        <f t="shared" si="9"/>
        <v>0.70699999999999363</v>
      </c>
      <c r="AO40" s="4">
        <v>5.3466E-2</v>
      </c>
      <c r="AP40" s="4">
        <v>359.745</v>
      </c>
      <c r="AV40" s="4">
        <f t="shared" si="10"/>
        <v>0.63000000000010914</v>
      </c>
      <c r="AW40" s="4">
        <v>3.9990999999999999E-2</v>
      </c>
      <c r="AX40" s="4">
        <v>1248.9100000000001</v>
      </c>
      <c r="BD40" s="4">
        <f t="shared" si="4"/>
        <v>1.3839999999999009</v>
      </c>
      <c r="BE40" s="4">
        <v>9.4107999999999997E-2</v>
      </c>
      <c r="BF40" s="4">
        <v>613.82399999999996</v>
      </c>
      <c r="BK40" s="4">
        <f t="shared" si="5"/>
        <v>0.79999999999995453</v>
      </c>
      <c r="BL40" s="4">
        <v>4.8909000000000001E-2</v>
      </c>
      <c r="BM40" s="4">
        <v>1744.11</v>
      </c>
      <c r="BS40" s="4">
        <f t="shared" si="6"/>
        <v>0.61999999999989086</v>
      </c>
      <c r="BT40" s="4">
        <v>4.1516999999999998E-2</v>
      </c>
      <c r="BU40" s="4">
        <v>3150.04</v>
      </c>
      <c r="CB40" s="4">
        <f t="shared" si="11"/>
        <v>0.68999999999959982</v>
      </c>
      <c r="CC40" s="4">
        <v>4.6059999999999997E-2</v>
      </c>
      <c r="CD40" s="4">
        <v>4264.62</v>
      </c>
      <c r="CJ40" s="4">
        <f t="shared" si="12"/>
        <v>1.0700000000001637</v>
      </c>
      <c r="CK40" s="4">
        <v>6.8879999999999997E-2</v>
      </c>
      <c r="CL40" s="4">
        <v>2971.79</v>
      </c>
      <c r="CQ40" s="4">
        <f t="shared" si="13"/>
        <v>0.73000000000047294</v>
      </c>
      <c r="CR40" s="4">
        <v>4.8586999999999998E-2</v>
      </c>
      <c r="CS40" s="4">
        <v>4394.21</v>
      </c>
      <c r="CZ40" s="4">
        <f t="shared" si="14"/>
        <v>0.84999999999990905</v>
      </c>
      <c r="DA40" s="4">
        <v>4.9595E-2</v>
      </c>
      <c r="DB40" s="4">
        <v>3003.39</v>
      </c>
      <c r="DF40" s="4">
        <f t="shared" si="7"/>
        <v>0.60999999999967258</v>
      </c>
      <c r="DG40" s="4">
        <v>3.3487999999999997E-2</v>
      </c>
      <c r="DH40" s="4">
        <v>3755.22</v>
      </c>
      <c r="DM40" s="8">
        <f t="shared" si="15"/>
        <v>1.0999999999999091</v>
      </c>
      <c r="DN40" s="8">
        <v>7.0657999999999999E-2</v>
      </c>
      <c r="DO40" s="8">
        <v>1174.03</v>
      </c>
      <c r="DQ40" s="8">
        <f t="shared" si="16"/>
        <v>0.76999999999998181</v>
      </c>
      <c r="DR40" s="8">
        <v>4.3147999999999999E-2</v>
      </c>
      <c r="DS40" s="8">
        <v>2195.65</v>
      </c>
      <c r="DV40" s="8">
        <f t="shared" si="17"/>
        <v>0.55600000000004002</v>
      </c>
      <c r="DW40" s="8">
        <v>3.7954000000000002E-2</v>
      </c>
      <c r="DX40" s="8">
        <v>501.52300000000002</v>
      </c>
      <c r="EA40" s="8">
        <f t="shared" si="18"/>
        <v>0.59999999999990905</v>
      </c>
      <c r="EB40" s="8">
        <v>3.7765E-2</v>
      </c>
      <c r="EC40" s="8">
        <v>1461.06</v>
      </c>
    </row>
    <row r="41" spans="9:133" x14ac:dyDescent="0.35">
      <c r="I41" s="4">
        <f t="shared" si="19"/>
        <v>0.80000000000006821</v>
      </c>
      <c r="J41" s="4">
        <v>5.9653999999999999E-2</v>
      </c>
      <c r="K41" s="4">
        <v>557.47</v>
      </c>
      <c r="P41" s="4">
        <f t="shared" si="20"/>
        <v>0.75899999999995771</v>
      </c>
      <c r="Q41" s="4">
        <v>4.9188999999999997E-2</v>
      </c>
      <c r="R41" s="4">
        <v>427.16899999999998</v>
      </c>
      <c r="X41" s="4">
        <f t="shared" si="8"/>
        <v>1.1300000000001091</v>
      </c>
      <c r="Y41" s="4">
        <v>7.5774999999999995E-2</v>
      </c>
      <c r="Z41" s="4">
        <v>2050.4</v>
      </c>
      <c r="AF41" s="4">
        <f t="shared" si="21"/>
        <v>0.54999999999972715</v>
      </c>
      <c r="AG41" s="4">
        <v>4.0901E-2</v>
      </c>
      <c r="AH41" s="4">
        <v>3325.56</v>
      </c>
      <c r="AN41" s="4">
        <f t="shared" si="9"/>
        <v>0.75999999999999091</v>
      </c>
      <c r="AO41" s="4">
        <v>4.8860000000000001E-2</v>
      </c>
      <c r="AP41" s="4">
        <v>359.798</v>
      </c>
      <c r="AV41" s="4">
        <f t="shared" si="10"/>
        <v>0.67000000000007276</v>
      </c>
      <c r="AW41" s="4">
        <v>4.2937999999999997E-2</v>
      </c>
      <c r="AX41" s="4">
        <v>1248.95</v>
      </c>
      <c r="BD41" s="4">
        <f t="shared" si="4"/>
        <v>1.4779999999999518</v>
      </c>
      <c r="BE41" s="4">
        <v>9.6376000000000003E-2</v>
      </c>
      <c r="BF41" s="4">
        <v>613.91800000000001</v>
      </c>
      <c r="BK41" s="4">
        <f t="shared" si="5"/>
        <v>0.85000000000013642</v>
      </c>
      <c r="BL41" s="4">
        <v>5.3185999999999997E-2</v>
      </c>
      <c r="BM41" s="4">
        <v>1744.16</v>
      </c>
      <c r="BS41" s="4">
        <f t="shared" si="6"/>
        <v>0.65999999999985448</v>
      </c>
      <c r="BT41" s="4">
        <v>4.4491999999999997E-2</v>
      </c>
      <c r="BU41" s="4">
        <v>3150.08</v>
      </c>
      <c r="CB41" s="4">
        <f t="shared" si="11"/>
        <v>0.73999999999978172</v>
      </c>
      <c r="CC41" s="4">
        <v>4.3435000000000001E-2</v>
      </c>
      <c r="CD41" s="4">
        <v>4264.67</v>
      </c>
      <c r="CJ41" s="4">
        <f t="shared" si="12"/>
        <v>1.1300000000001091</v>
      </c>
      <c r="CK41" s="4">
        <v>8.9621000000000006E-2</v>
      </c>
      <c r="CL41" s="4">
        <v>2971.85</v>
      </c>
      <c r="CQ41" s="4">
        <f t="shared" si="13"/>
        <v>0.78000000000065484</v>
      </c>
      <c r="CR41" s="4">
        <v>5.2262000000000003E-2</v>
      </c>
      <c r="CS41" s="4">
        <v>4394.26</v>
      </c>
      <c r="CZ41" s="4">
        <f t="shared" si="14"/>
        <v>0.90000000000009095</v>
      </c>
      <c r="DA41" s="4">
        <v>5.9562999999999998E-2</v>
      </c>
      <c r="DB41" s="4">
        <v>3003.44</v>
      </c>
      <c r="DF41" s="4">
        <f t="shared" si="7"/>
        <v>0.65000000000009095</v>
      </c>
      <c r="DG41" s="4">
        <v>3.5651000000000002E-2</v>
      </c>
      <c r="DH41" s="4">
        <v>3755.26</v>
      </c>
      <c r="DM41" s="8">
        <f t="shared" si="15"/>
        <v>1.1699999999998454</v>
      </c>
      <c r="DN41" s="8">
        <v>6.6444000000000003E-2</v>
      </c>
      <c r="DO41" s="8">
        <v>1174.0999999999999</v>
      </c>
      <c r="DQ41" s="8">
        <f t="shared" si="16"/>
        <v>0.80999999999994543</v>
      </c>
      <c r="DR41" s="8">
        <v>4.4275000000000002E-2</v>
      </c>
      <c r="DS41" s="8">
        <v>2195.69</v>
      </c>
      <c r="DV41" s="8">
        <f t="shared" si="17"/>
        <v>0.59399999999999409</v>
      </c>
      <c r="DW41" s="8">
        <v>3.8031000000000002E-2</v>
      </c>
      <c r="DX41" s="8">
        <v>501.56099999999998</v>
      </c>
      <c r="EA41" s="8">
        <f t="shared" si="18"/>
        <v>0.63999999999987267</v>
      </c>
      <c r="EB41" s="8">
        <v>3.5825999999999997E-2</v>
      </c>
      <c r="EC41" s="8">
        <v>1461.1</v>
      </c>
    </row>
    <row r="42" spans="9:133" x14ac:dyDescent="0.35">
      <c r="I42" s="4">
        <f t="shared" si="19"/>
        <v>0.86000000000001364</v>
      </c>
      <c r="J42" s="4">
        <v>5.8141999999999999E-2</v>
      </c>
      <c r="K42" s="4">
        <v>557.53</v>
      </c>
      <c r="P42" s="4">
        <f t="shared" si="20"/>
        <v>0.80799999999999272</v>
      </c>
      <c r="Q42" s="4">
        <v>4.7222E-2</v>
      </c>
      <c r="R42" s="4">
        <v>427.21800000000002</v>
      </c>
      <c r="X42" s="4">
        <f t="shared" si="8"/>
        <v>1.2100000000000364</v>
      </c>
      <c r="Y42" s="4">
        <v>6.5379999999999994E-2</v>
      </c>
      <c r="Z42" s="4">
        <v>2050.48</v>
      </c>
      <c r="AF42" s="4">
        <f t="shared" si="21"/>
        <v>0.59999999999990905</v>
      </c>
      <c r="AG42" s="4">
        <v>4.0851999999999999E-2</v>
      </c>
      <c r="AH42" s="4">
        <v>3325.61</v>
      </c>
      <c r="AN42" s="4">
        <f t="shared" si="9"/>
        <v>0.80899999999996908</v>
      </c>
      <c r="AO42" s="4">
        <v>5.0344E-2</v>
      </c>
      <c r="AP42" s="4">
        <v>359.84699999999998</v>
      </c>
      <c r="AV42" s="4">
        <f t="shared" si="10"/>
        <v>0.71000000000003638</v>
      </c>
      <c r="AW42" s="4">
        <v>3.9913999999999998E-2</v>
      </c>
      <c r="AX42" s="4">
        <v>1248.99</v>
      </c>
      <c r="BD42" s="4">
        <f t="shared" si="4"/>
        <v>1.5739999999999554</v>
      </c>
      <c r="BE42" s="4">
        <v>0.128807</v>
      </c>
      <c r="BF42" s="4">
        <v>614.01400000000001</v>
      </c>
      <c r="BK42" s="4">
        <f t="shared" si="5"/>
        <v>0.90000000000009095</v>
      </c>
      <c r="BL42" s="4">
        <v>4.5129000000000002E-2</v>
      </c>
      <c r="BM42" s="4">
        <v>1744.21</v>
      </c>
      <c r="BS42" s="4">
        <f t="shared" si="6"/>
        <v>0.6999999999998181</v>
      </c>
      <c r="BT42" s="4">
        <v>4.5185000000000003E-2</v>
      </c>
      <c r="BU42" s="4">
        <v>3150.12</v>
      </c>
      <c r="CB42" s="4">
        <f t="shared" si="11"/>
        <v>0.77999999999974534</v>
      </c>
      <c r="CC42" s="4">
        <v>4.6487000000000001E-2</v>
      </c>
      <c r="CD42" s="4">
        <v>4264.71</v>
      </c>
      <c r="CJ42" s="4">
        <f t="shared" si="12"/>
        <v>1.2200000000002547</v>
      </c>
      <c r="CK42" s="4">
        <v>8.8039000000000006E-2</v>
      </c>
      <c r="CL42" s="4">
        <v>2971.94</v>
      </c>
      <c r="CQ42" s="4">
        <f t="shared" si="13"/>
        <v>0.83000000000083674</v>
      </c>
      <c r="CR42" s="4">
        <v>4.5199000000000003E-2</v>
      </c>
      <c r="CS42" s="4">
        <v>4394.3100000000004</v>
      </c>
      <c r="CZ42" s="4">
        <f t="shared" si="14"/>
        <v>0.96000000000003638</v>
      </c>
      <c r="DA42" s="4">
        <v>5.7175999999999998E-2</v>
      </c>
      <c r="DB42" s="4">
        <v>3003.5</v>
      </c>
      <c r="DF42" s="4">
        <f t="shared" si="7"/>
        <v>0.67999999999983629</v>
      </c>
      <c r="DG42" s="4">
        <v>3.5469000000000001E-2</v>
      </c>
      <c r="DH42" s="4">
        <v>3755.29</v>
      </c>
      <c r="DM42" s="8">
        <f t="shared" si="15"/>
        <v>1.2400000000000091</v>
      </c>
      <c r="DN42" s="8">
        <v>8.0408999999999994E-2</v>
      </c>
      <c r="DO42" s="8">
        <v>1174.17</v>
      </c>
      <c r="DQ42" s="8">
        <f t="shared" si="16"/>
        <v>0.84999999999990905</v>
      </c>
      <c r="DR42" s="8">
        <v>4.6396E-2</v>
      </c>
      <c r="DS42" s="8">
        <v>2195.73</v>
      </c>
      <c r="DV42" s="8">
        <f t="shared" si="17"/>
        <v>0.632000000000005</v>
      </c>
      <c r="DW42" s="8">
        <v>3.6932E-2</v>
      </c>
      <c r="DX42" s="8">
        <v>501.59899999999999</v>
      </c>
      <c r="EA42" s="8">
        <f t="shared" si="18"/>
        <v>0.67000000000007276</v>
      </c>
      <c r="EB42" s="8">
        <v>3.2948999999999999E-2</v>
      </c>
      <c r="EC42" s="8">
        <v>1461.13</v>
      </c>
    </row>
    <row r="43" spans="9:133" x14ac:dyDescent="0.35">
      <c r="I43" s="4">
        <f t="shared" si="19"/>
        <v>0.91800000000000637</v>
      </c>
      <c r="J43" s="4">
        <v>5.8064999999999999E-2</v>
      </c>
      <c r="K43" s="4">
        <v>557.58799999999997</v>
      </c>
      <c r="P43" s="4">
        <f t="shared" si="20"/>
        <v>0.85599999999999454</v>
      </c>
      <c r="Q43" s="4">
        <v>4.7683999999999997E-2</v>
      </c>
      <c r="R43" s="4">
        <v>427.26600000000002</v>
      </c>
      <c r="X43" s="4">
        <f t="shared" si="8"/>
        <v>1.2800000000002001</v>
      </c>
      <c r="Y43" s="4">
        <v>9.0194999999999997E-2</v>
      </c>
      <c r="Z43" s="4">
        <v>2050.5500000000002</v>
      </c>
      <c r="AF43" s="4">
        <f t="shared" si="21"/>
        <v>0.63999999999987267</v>
      </c>
      <c r="AG43" s="4">
        <v>4.1993000000000003E-2</v>
      </c>
      <c r="AH43" s="4">
        <v>3325.65</v>
      </c>
      <c r="AN43" s="4">
        <f t="shared" si="9"/>
        <v>0.85899999999998045</v>
      </c>
      <c r="AO43" s="4">
        <v>5.2269000000000003E-2</v>
      </c>
      <c r="AP43" s="4">
        <v>359.89699999999999</v>
      </c>
      <c r="AV43" s="4">
        <f t="shared" si="10"/>
        <v>0.75</v>
      </c>
      <c r="AW43" s="4">
        <v>4.4275000000000002E-2</v>
      </c>
      <c r="AX43" s="4">
        <v>1249.03</v>
      </c>
      <c r="BD43" s="4">
        <f t="shared" si="4"/>
        <v>1.7029999999999745</v>
      </c>
      <c r="BE43" s="4">
        <v>0.12442499999999999</v>
      </c>
      <c r="BF43" s="4">
        <v>614.14300000000003</v>
      </c>
      <c r="BK43" s="4">
        <f t="shared" si="5"/>
        <v>0.94000000000005457</v>
      </c>
      <c r="BL43" s="4">
        <v>5.3081000000000003E-2</v>
      </c>
      <c r="BM43" s="4">
        <v>1744.25</v>
      </c>
      <c r="BS43" s="4">
        <f t="shared" si="6"/>
        <v>0.75</v>
      </c>
      <c r="BT43" s="4">
        <v>4.3582000000000003E-2</v>
      </c>
      <c r="BU43" s="4">
        <v>3150.17</v>
      </c>
      <c r="CB43" s="4">
        <f t="shared" si="11"/>
        <v>0.82999999999992724</v>
      </c>
      <c r="CC43" s="4">
        <v>4.4345000000000002E-2</v>
      </c>
      <c r="CD43" s="4">
        <v>4264.76</v>
      </c>
      <c r="CJ43" s="4">
        <f t="shared" si="12"/>
        <v>1.3100000000004002</v>
      </c>
      <c r="CK43" s="4">
        <v>8.5526000000000005E-2</v>
      </c>
      <c r="CL43" s="4">
        <v>2972.03</v>
      </c>
      <c r="CQ43" s="4">
        <f t="shared" si="13"/>
        <v>0.88000000000010914</v>
      </c>
      <c r="CR43" s="4">
        <v>5.3844000000000003E-2</v>
      </c>
      <c r="CS43" s="4">
        <v>4394.3599999999997</v>
      </c>
      <c r="CZ43" s="4">
        <f t="shared" si="14"/>
        <v>1.0199999999999818</v>
      </c>
      <c r="DA43" s="4">
        <v>6.4133999999999997E-2</v>
      </c>
      <c r="DB43" s="4">
        <v>3003.56</v>
      </c>
      <c r="DF43" s="4">
        <f t="shared" si="7"/>
        <v>0.71999999999979991</v>
      </c>
      <c r="DG43" s="4">
        <v>3.2920999999999999E-2</v>
      </c>
      <c r="DH43" s="4">
        <v>3755.33</v>
      </c>
      <c r="DM43" s="8">
        <f t="shared" si="15"/>
        <v>1.3199999999999363</v>
      </c>
      <c r="DN43" s="8">
        <v>7.2996000000000005E-2</v>
      </c>
      <c r="DO43" s="8">
        <v>1174.25</v>
      </c>
      <c r="DQ43" s="8">
        <f t="shared" si="16"/>
        <v>0.90000000000009095</v>
      </c>
      <c r="DR43" s="8">
        <v>4.4863E-2</v>
      </c>
      <c r="DS43" s="8">
        <v>2195.7800000000002</v>
      </c>
      <c r="DV43" s="8">
        <f t="shared" si="17"/>
        <v>0.66900000000003956</v>
      </c>
      <c r="DW43" s="8">
        <v>4.1272000000000003E-2</v>
      </c>
      <c r="DX43" s="8">
        <v>501.63600000000002</v>
      </c>
      <c r="EA43" s="8">
        <f t="shared" si="18"/>
        <v>0.70000000000004547</v>
      </c>
      <c r="EB43" s="8">
        <v>3.6623999999999997E-2</v>
      </c>
      <c r="EC43" s="8">
        <v>1461.16</v>
      </c>
    </row>
    <row r="44" spans="9:133" x14ac:dyDescent="0.35">
      <c r="I44" s="4">
        <f t="shared" si="19"/>
        <v>0.97599999999999909</v>
      </c>
      <c r="J44" s="4">
        <v>6.2615000000000004E-2</v>
      </c>
      <c r="K44" s="4">
        <v>557.64599999999996</v>
      </c>
      <c r="P44" s="4">
        <f t="shared" si="20"/>
        <v>0.90299999999996317</v>
      </c>
      <c r="Q44" s="4">
        <v>5.1303000000000001E-2</v>
      </c>
      <c r="R44" s="4">
        <v>427.31299999999999</v>
      </c>
      <c r="W44" s="8" t="s">
        <v>65</v>
      </c>
      <c r="X44" s="4">
        <f t="shared" si="8"/>
        <v>1.3699999999998909</v>
      </c>
      <c r="Y44" s="4">
        <v>8.6323999999999998E-2</v>
      </c>
      <c r="Z44" s="4">
        <v>2050.64</v>
      </c>
      <c r="AF44" s="4">
        <f t="shared" si="21"/>
        <v>0.67999999999983629</v>
      </c>
      <c r="AG44" s="4">
        <v>4.3645000000000003E-2</v>
      </c>
      <c r="AH44" s="4">
        <v>3325.69</v>
      </c>
      <c r="AN44" s="4">
        <f t="shared" si="9"/>
        <v>0.91199999999997772</v>
      </c>
      <c r="AO44" s="4">
        <v>4.7690999999999997E-2</v>
      </c>
      <c r="AP44" s="4">
        <v>359.95</v>
      </c>
      <c r="AV44" s="4">
        <f t="shared" si="10"/>
        <v>0.78999999999996362</v>
      </c>
      <c r="AW44" s="4">
        <v>3.9333E-2</v>
      </c>
      <c r="AX44" s="4">
        <v>1249.07</v>
      </c>
      <c r="BD44" s="4">
        <f t="shared" si="4"/>
        <v>1.8279999999999745</v>
      </c>
      <c r="BE44" s="4">
        <v>0.11874800000000001</v>
      </c>
      <c r="BF44" s="4">
        <v>614.26800000000003</v>
      </c>
      <c r="BK44" s="4">
        <f t="shared" si="5"/>
        <v>1</v>
      </c>
      <c r="BL44" s="4">
        <v>5.8113999999999999E-2</v>
      </c>
      <c r="BM44" s="4">
        <v>1744.31</v>
      </c>
      <c r="BS44" s="4">
        <f t="shared" si="6"/>
        <v>0.78999999999996362</v>
      </c>
      <c r="BT44" s="4">
        <v>4.1313999999999997E-2</v>
      </c>
      <c r="BU44" s="4">
        <v>3150.21</v>
      </c>
      <c r="CB44" s="4">
        <f t="shared" si="11"/>
        <v>0.86999999999989086</v>
      </c>
      <c r="CC44" s="4">
        <v>4.6732000000000003E-2</v>
      </c>
      <c r="CD44" s="4">
        <v>4264.8</v>
      </c>
      <c r="CJ44" s="4">
        <f t="shared" si="12"/>
        <v>1.4000000000000909</v>
      </c>
      <c r="CK44" s="4">
        <v>7.6909000000000005E-2</v>
      </c>
      <c r="CL44" s="4">
        <v>2972.12</v>
      </c>
      <c r="CQ44" s="4">
        <f t="shared" si="13"/>
        <v>0.93000000000029104</v>
      </c>
      <c r="CR44" s="4">
        <v>5.3150999999999997E-2</v>
      </c>
      <c r="CS44" s="4">
        <v>4394.41</v>
      </c>
      <c r="CZ44" s="4">
        <f t="shared" si="14"/>
        <v>1.0900000000001455</v>
      </c>
      <c r="DA44" s="4">
        <v>6.1102999999999998E-2</v>
      </c>
      <c r="DB44" s="4">
        <v>3003.63</v>
      </c>
      <c r="DF44" s="4">
        <f t="shared" si="7"/>
        <v>0.75</v>
      </c>
      <c r="DG44" s="4">
        <v>3.4299999999999997E-2</v>
      </c>
      <c r="DH44" s="4">
        <v>3755.36</v>
      </c>
      <c r="DM44" s="8">
        <f t="shared" si="15"/>
        <v>1.3899999999998727</v>
      </c>
      <c r="DN44" s="8">
        <v>8.2236000000000004E-2</v>
      </c>
      <c r="DO44" s="8">
        <v>1174.32</v>
      </c>
      <c r="DQ44" s="8">
        <f t="shared" si="16"/>
        <v>0.94000000000005457</v>
      </c>
      <c r="DR44" s="8">
        <v>4.5626E-2</v>
      </c>
      <c r="DS44" s="8">
        <v>2195.8200000000002</v>
      </c>
      <c r="DV44" s="8">
        <f t="shared" si="17"/>
        <v>0.71000000000003638</v>
      </c>
      <c r="DW44" s="8">
        <v>4.0802999999999999E-2</v>
      </c>
      <c r="DX44" s="8">
        <v>501.67700000000002</v>
      </c>
      <c r="EA44" s="8">
        <f t="shared" si="18"/>
        <v>0.74000000000000909</v>
      </c>
      <c r="EB44" s="8">
        <v>3.5958999999999998E-2</v>
      </c>
      <c r="EC44" s="8">
        <v>1461.2</v>
      </c>
    </row>
    <row r="45" spans="9:133" x14ac:dyDescent="0.35">
      <c r="I45" s="4">
        <f t="shared" si="19"/>
        <v>1.0380000000000109</v>
      </c>
      <c r="J45" s="4">
        <v>5.6077000000000002E-2</v>
      </c>
      <c r="K45" s="4">
        <v>557.70799999999997</v>
      </c>
      <c r="P45" s="4">
        <f t="shared" si="20"/>
        <v>0.95499999999998408</v>
      </c>
      <c r="Q45" s="4">
        <v>4.7299000000000001E-2</v>
      </c>
      <c r="R45" s="4">
        <v>427.36500000000001</v>
      </c>
      <c r="X45" s="4">
        <f t="shared" si="8"/>
        <v>1.4499999999998181</v>
      </c>
      <c r="Y45" s="4">
        <v>8.3558999999999994E-2</v>
      </c>
      <c r="Z45" s="4">
        <v>2050.7199999999998</v>
      </c>
      <c r="AF45" s="4">
        <f t="shared" si="21"/>
        <v>0.71999999999979991</v>
      </c>
      <c r="AG45" s="4">
        <v>4.0523000000000003E-2</v>
      </c>
      <c r="AH45" s="4">
        <v>3325.73</v>
      </c>
      <c r="AN45" s="4">
        <f t="shared" si="9"/>
        <v>0.95900000000000318</v>
      </c>
      <c r="AO45" s="4">
        <v>5.6917000000000002E-2</v>
      </c>
      <c r="AP45" s="4">
        <v>359.99700000000001</v>
      </c>
      <c r="AV45" s="4">
        <f t="shared" si="10"/>
        <v>0.82999999999992724</v>
      </c>
      <c r="AW45" s="4">
        <v>4.2609000000000001E-2</v>
      </c>
      <c r="AX45" s="4">
        <v>1249.1099999999999</v>
      </c>
      <c r="BD45" s="4">
        <f t="shared" si="4"/>
        <v>1.9459999999999127</v>
      </c>
      <c r="BE45" s="4">
        <v>0.123515</v>
      </c>
      <c r="BF45" s="4">
        <v>614.38599999999997</v>
      </c>
      <c r="BK45" s="4">
        <f t="shared" si="5"/>
        <v>1.0599999999999454</v>
      </c>
      <c r="BL45" s="4">
        <v>4.7187E-2</v>
      </c>
      <c r="BM45" s="4">
        <v>1744.37</v>
      </c>
      <c r="BS45" s="4">
        <f t="shared" si="6"/>
        <v>0.82999999999992724</v>
      </c>
      <c r="BT45" s="4">
        <v>4.7830999999999999E-2</v>
      </c>
      <c r="BU45" s="4">
        <v>3150.25</v>
      </c>
      <c r="CB45" s="4">
        <f t="shared" si="11"/>
        <v>0.92000000000007276</v>
      </c>
      <c r="CC45" s="4">
        <v>4.4568999999999998E-2</v>
      </c>
      <c r="CD45" s="4">
        <v>4264.8500000000004</v>
      </c>
      <c r="CJ45" s="4">
        <f t="shared" si="12"/>
        <v>1.4700000000002547</v>
      </c>
      <c r="CK45" s="4">
        <v>0.101717</v>
      </c>
      <c r="CL45" s="4">
        <v>2972.19</v>
      </c>
      <c r="CQ45" s="4">
        <f t="shared" si="13"/>
        <v>0.98000000000047294</v>
      </c>
      <c r="CR45" s="4">
        <v>4.7460000000000002E-2</v>
      </c>
      <c r="CS45" s="4">
        <v>4394.46</v>
      </c>
      <c r="CZ45" s="4">
        <f t="shared" si="14"/>
        <v>1.1500000000000909</v>
      </c>
      <c r="DA45" s="4">
        <v>5.3830000000000003E-2</v>
      </c>
      <c r="DB45" s="4">
        <v>3003.69</v>
      </c>
      <c r="DF45" s="4">
        <f t="shared" si="7"/>
        <v>0.77999999999974534</v>
      </c>
      <c r="DG45" s="4">
        <v>3.5895999999999997E-2</v>
      </c>
      <c r="DH45" s="4">
        <v>3755.39</v>
      </c>
      <c r="DM45" s="8">
        <f t="shared" si="15"/>
        <v>1.4700000000000273</v>
      </c>
      <c r="DN45" s="8">
        <v>7.4396000000000004E-2</v>
      </c>
      <c r="DO45" s="8">
        <v>1174.4000000000001</v>
      </c>
      <c r="DQ45" s="8">
        <f t="shared" si="16"/>
        <v>0.98999999999978172</v>
      </c>
      <c r="DR45" s="8">
        <v>4.6990999999999998E-2</v>
      </c>
      <c r="DS45" s="8">
        <v>2195.87</v>
      </c>
      <c r="DV45" s="8">
        <f t="shared" si="17"/>
        <v>0.7510000000000332</v>
      </c>
      <c r="DW45" s="8">
        <v>3.9312E-2</v>
      </c>
      <c r="DX45" s="8">
        <v>501.71800000000002</v>
      </c>
      <c r="EA45" s="8">
        <f t="shared" si="18"/>
        <v>0.77999999999997272</v>
      </c>
      <c r="EB45" s="8">
        <v>3.6091999999999999E-2</v>
      </c>
      <c r="EC45" s="8">
        <v>1461.24</v>
      </c>
    </row>
    <row r="46" spans="9:133" x14ac:dyDescent="0.35">
      <c r="I46" s="4">
        <f t="shared" si="19"/>
        <v>1.0950000000000273</v>
      </c>
      <c r="J46" s="4">
        <v>5.9513999999999997E-2</v>
      </c>
      <c r="K46" s="4">
        <v>557.76499999999999</v>
      </c>
      <c r="P46" s="4">
        <f t="shared" si="20"/>
        <v>1.0019999999999527</v>
      </c>
      <c r="Q46" s="4">
        <v>4.8558999999999998E-2</v>
      </c>
      <c r="R46" s="4">
        <v>427.41199999999998</v>
      </c>
      <c r="X46" s="4">
        <f t="shared" si="8"/>
        <v>1.5399999999999636</v>
      </c>
      <c r="Y46" s="4">
        <v>9.1083999999999998E-2</v>
      </c>
      <c r="Z46" s="4">
        <v>2050.81</v>
      </c>
      <c r="AF46" s="4">
        <f t="shared" si="21"/>
        <v>0.75999999999976353</v>
      </c>
      <c r="AG46" s="4">
        <v>4.7187E-2</v>
      </c>
      <c r="AH46" s="4">
        <v>3325.77</v>
      </c>
      <c r="AN46" s="4">
        <f t="shared" si="9"/>
        <v>1.0159999999999627</v>
      </c>
      <c r="AO46" s="4">
        <v>5.2220000000000003E-2</v>
      </c>
      <c r="AP46" s="4">
        <v>360.05399999999997</v>
      </c>
      <c r="AV46" s="4">
        <f t="shared" si="10"/>
        <v>0.87000000000011823</v>
      </c>
      <c r="AW46" s="4">
        <v>4.0481000000000003E-2</v>
      </c>
      <c r="AX46" s="4">
        <v>1249.1500000000001</v>
      </c>
      <c r="BD46" s="4">
        <f t="shared" si="4"/>
        <v>2.0699999999999363</v>
      </c>
      <c r="BE46" s="4">
        <v>0.12912199999999999</v>
      </c>
      <c r="BF46" s="4">
        <v>614.51</v>
      </c>
      <c r="BK46" s="4">
        <f t="shared" si="5"/>
        <v>1.1000000000001364</v>
      </c>
      <c r="BL46" s="4">
        <v>5.3081000000000003E-2</v>
      </c>
      <c r="BM46" s="4">
        <v>1744.41</v>
      </c>
      <c r="BS46" s="4">
        <f t="shared" si="6"/>
        <v>0.88000000000010914</v>
      </c>
      <c r="BT46" s="4">
        <v>4.6018000000000003E-2</v>
      </c>
      <c r="BU46" s="4">
        <v>3150.3</v>
      </c>
      <c r="CB46" s="4">
        <f t="shared" si="11"/>
        <v>0.96000000000003638</v>
      </c>
      <c r="CC46" s="4">
        <v>4.4540999999999997E-2</v>
      </c>
      <c r="CD46" s="4">
        <v>4264.8900000000003</v>
      </c>
      <c r="CJ46" s="4">
        <f t="shared" si="12"/>
        <v>1.580000000000382</v>
      </c>
      <c r="CK46" s="4">
        <v>9.4660999999999995E-2</v>
      </c>
      <c r="CL46" s="4">
        <v>2972.3</v>
      </c>
      <c r="CQ46" s="4">
        <f t="shared" si="13"/>
        <v>1.0300000000006548</v>
      </c>
      <c r="CR46" s="4">
        <v>5.5286000000000002E-2</v>
      </c>
      <c r="CS46" s="4">
        <v>4394.51</v>
      </c>
      <c r="CZ46" s="4">
        <f t="shared" si="14"/>
        <v>1.1999999999998181</v>
      </c>
      <c r="DA46" s="4">
        <v>7.0223999999999995E-2</v>
      </c>
      <c r="DB46" s="4">
        <v>3003.74</v>
      </c>
      <c r="DF46" s="4">
        <f t="shared" si="7"/>
        <v>0.81999999999970896</v>
      </c>
      <c r="DG46" s="4">
        <v>3.4153000000000003E-2</v>
      </c>
      <c r="DH46" s="4">
        <v>3755.43</v>
      </c>
      <c r="DM46" s="8">
        <f t="shared" si="15"/>
        <v>1.5499999999999545</v>
      </c>
      <c r="DN46" s="8">
        <v>7.6481999999999994E-2</v>
      </c>
      <c r="DO46" s="8">
        <v>1174.48</v>
      </c>
      <c r="DQ46" s="8">
        <f t="shared" si="16"/>
        <v>1.0399999999999636</v>
      </c>
      <c r="DR46" s="8">
        <v>4.5192000000000003E-2</v>
      </c>
      <c r="DS46" s="8">
        <v>2195.92</v>
      </c>
      <c r="DV46" s="8">
        <f t="shared" si="17"/>
        <v>0.79000000000002046</v>
      </c>
      <c r="DW46" s="8">
        <v>3.8808000000000002E-2</v>
      </c>
      <c r="DX46" s="8">
        <v>501.75700000000001</v>
      </c>
      <c r="EA46" s="8">
        <f t="shared" si="18"/>
        <v>0.80999999999994543</v>
      </c>
      <c r="EB46" s="8">
        <v>3.6589000000000003E-2</v>
      </c>
      <c r="EC46" s="8">
        <v>1461.27</v>
      </c>
    </row>
    <row r="47" spans="9:133" x14ac:dyDescent="0.35">
      <c r="I47" s="4">
        <f t="shared" si="19"/>
        <v>1.1539999999999964</v>
      </c>
      <c r="J47" s="4">
        <v>5.9611999999999998E-2</v>
      </c>
      <c r="K47" s="4">
        <v>557.82399999999996</v>
      </c>
      <c r="P47" s="4">
        <f t="shared" si="20"/>
        <v>1.0499999999999545</v>
      </c>
      <c r="Q47" s="4">
        <v>4.9119000000000003E-2</v>
      </c>
      <c r="R47" s="4">
        <v>427.46</v>
      </c>
      <c r="X47" s="4">
        <f t="shared" si="8"/>
        <v>1.6300000000001091</v>
      </c>
      <c r="Y47" s="4">
        <v>9.4892000000000004E-2</v>
      </c>
      <c r="Z47" s="4">
        <v>2050.9</v>
      </c>
      <c r="AF47" s="4">
        <f t="shared" si="21"/>
        <v>0.80999999999994543</v>
      </c>
      <c r="AG47" s="4">
        <v>4.5331999999999997E-2</v>
      </c>
      <c r="AH47" s="4">
        <v>3325.82</v>
      </c>
      <c r="AN47" s="4">
        <f t="shared" si="9"/>
        <v>1.0679999999999836</v>
      </c>
      <c r="AO47" s="4">
        <v>5.7652000000000002E-2</v>
      </c>
      <c r="AP47" s="4">
        <v>360.10599999999999</v>
      </c>
      <c r="AV47" s="4">
        <f t="shared" si="10"/>
        <v>0.91000000000008185</v>
      </c>
      <c r="AW47" s="4">
        <v>4.2160999999999997E-2</v>
      </c>
      <c r="AX47" s="4">
        <v>1249.19</v>
      </c>
      <c r="BD47" s="4">
        <f t="shared" si="4"/>
        <v>2.1989999999999554</v>
      </c>
      <c r="BE47" s="4">
        <v>0.125139</v>
      </c>
      <c r="BF47" s="4">
        <v>614.63900000000001</v>
      </c>
      <c r="BK47" s="4">
        <f t="shared" si="5"/>
        <v>1.1600000000000819</v>
      </c>
      <c r="BL47" s="4">
        <v>5.7603000000000001E-2</v>
      </c>
      <c r="BM47" s="4">
        <v>1744.47</v>
      </c>
      <c r="BS47" s="4">
        <f t="shared" si="6"/>
        <v>0.92999999999983629</v>
      </c>
      <c r="BT47" s="4">
        <v>4.5220000000000003E-2</v>
      </c>
      <c r="BU47" s="4">
        <v>3150.35</v>
      </c>
      <c r="CB47" s="4">
        <f t="shared" si="11"/>
        <v>1.0099999999993088</v>
      </c>
      <c r="CC47" s="4">
        <v>4.3826999999999998E-2</v>
      </c>
      <c r="CD47" s="4">
        <v>4264.9399999999996</v>
      </c>
      <c r="CJ47" s="4">
        <f t="shared" si="12"/>
        <v>1.6700000000000728</v>
      </c>
      <c r="CK47" s="4">
        <v>8.6876999999999996E-2</v>
      </c>
      <c r="CL47" s="4">
        <v>2972.39</v>
      </c>
      <c r="CQ47" s="4">
        <f t="shared" si="13"/>
        <v>1.0900000000001455</v>
      </c>
      <c r="CR47" s="4">
        <v>5.2906000000000002E-2</v>
      </c>
      <c r="CS47" s="4">
        <v>4394.57</v>
      </c>
      <c r="CZ47" s="4">
        <f t="shared" si="14"/>
        <v>1.2699999999999818</v>
      </c>
      <c r="DA47" s="4">
        <v>6.6850000000000007E-2</v>
      </c>
      <c r="DB47" s="4">
        <v>3003.81</v>
      </c>
      <c r="DF47" s="4">
        <f t="shared" si="7"/>
        <v>0.84999999999990905</v>
      </c>
      <c r="DG47" s="4">
        <v>3.2815999999999998E-2</v>
      </c>
      <c r="DH47" s="4">
        <v>3755.46</v>
      </c>
      <c r="DM47" s="8">
        <f t="shared" si="15"/>
        <v>1.6199999999998909</v>
      </c>
      <c r="DN47" s="8">
        <v>7.4907000000000001E-2</v>
      </c>
      <c r="DO47" s="8">
        <v>1174.55</v>
      </c>
      <c r="DQ47" s="8">
        <f t="shared" si="16"/>
        <v>1.0799999999999272</v>
      </c>
      <c r="DR47" s="8">
        <v>4.8544999999999998E-2</v>
      </c>
      <c r="DS47" s="8">
        <v>2195.96</v>
      </c>
      <c r="DV47" s="8">
        <f t="shared" si="17"/>
        <v>0.82900000000000773</v>
      </c>
      <c r="DW47" s="8">
        <v>4.3519000000000002E-2</v>
      </c>
      <c r="DX47" s="8">
        <v>501.79599999999999</v>
      </c>
      <c r="EA47" s="8">
        <f t="shared" si="18"/>
        <v>0.84999999999990905</v>
      </c>
      <c r="EB47" s="8">
        <v>3.5125999999999998E-2</v>
      </c>
      <c r="EC47" s="8">
        <v>1461.31</v>
      </c>
    </row>
    <row r="48" spans="9:133" x14ac:dyDescent="0.35">
      <c r="I48" s="4">
        <f t="shared" si="19"/>
        <v>1.2140000000000555</v>
      </c>
      <c r="J48" s="4">
        <v>6.3714000000000007E-2</v>
      </c>
      <c r="K48" s="4">
        <v>557.88400000000001</v>
      </c>
      <c r="P48" s="4">
        <f t="shared" si="20"/>
        <v>1.0999999999999659</v>
      </c>
      <c r="Q48" s="4">
        <v>4.9854000000000002E-2</v>
      </c>
      <c r="R48" s="4">
        <v>427.51</v>
      </c>
      <c r="X48" s="4">
        <f t="shared" si="8"/>
        <v>1.7199999999997999</v>
      </c>
      <c r="Y48" s="4">
        <v>9.8587999999999995E-2</v>
      </c>
      <c r="Z48" s="4">
        <v>2050.9899999999998</v>
      </c>
      <c r="AF48" s="4">
        <f t="shared" si="21"/>
        <v>0.85999999999967258</v>
      </c>
      <c r="AG48" s="4">
        <v>4.8979000000000002E-2</v>
      </c>
      <c r="AH48" s="4">
        <v>3325.87</v>
      </c>
      <c r="AN48" s="4">
        <f t="shared" si="9"/>
        <v>1.1259999999999764</v>
      </c>
      <c r="AO48" s="4">
        <v>5.6854000000000002E-2</v>
      </c>
      <c r="AP48" s="4">
        <v>360.16399999999999</v>
      </c>
      <c r="AV48" s="4">
        <f t="shared" si="10"/>
        <v>0.96000000000003638</v>
      </c>
      <c r="AW48" s="4">
        <v>4.3393000000000001E-2</v>
      </c>
      <c r="AX48" s="4">
        <v>1249.24</v>
      </c>
      <c r="BD48" s="4">
        <f t="shared" si="4"/>
        <v>2.3239999999999554</v>
      </c>
      <c r="BE48" s="4">
        <v>0.16070599999999999</v>
      </c>
      <c r="BF48" s="4">
        <v>614.76400000000001</v>
      </c>
      <c r="BK48" s="4">
        <f t="shared" si="5"/>
        <v>1.2100000000000364</v>
      </c>
      <c r="BL48" s="4">
        <v>5.11E-2</v>
      </c>
      <c r="BM48" s="4">
        <v>1744.52</v>
      </c>
      <c r="BS48" s="4">
        <f t="shared" si="6"/>
        <v>0.96999999999979991</v>
      </c>
      <c r="BT48" s="4">
        <v>4.8586999999999998E-2</v>
      </c>
      <c r="BU48" s="4">
        <v>3150.39</v>
      </c>
      <c r="CB48" s="4">
        <f t="shared" si="11"/>
        <v>1.0499999999992724</v>
      </c>
      <c r="CC48" s="4">
        <v>4.4975000000000001E-2</v>
      </c>
      <c r="CD48" s="4">
        <v>4264.9799999999996</v>
      </c>
      <c r="CJ48" s="4">
        <f t="shared" si="12"/>
        <v>1.7600000000002183</v>
      </c>
      <c r="CK48" s="4">
        <v>9.0264999999999998E-2</v>
      </c>
      <c r="CL48" s="4">
        <v>2972.48</v>
      </c>
      <c r="CQ48" s="4">
        <f t="shared" si="13"/>
        <v>1.1400000000003274</v>
      </c>
      <c r="CR48" s="4">
        <v>4.6494000000000001E-2</v>
      </c>
      <c r="CS48" s="4">
        <v>4394.62</v>
      </c>
      <c r="CZ48" s="4">
        <f t="shared" si="14"/>
        <v>1.3400000000001455</v>
      </c>
      <c r="DA48" s="4">
        <v>6.6192000000000001E-2</v>
      </c>
      <c r="DB48" s="4">
        <v>3003.88</v>
      </c>
      <c r="DF48" s="4">
        <f t="shared" si="7"/>
        <v>0.88999999999987267</v>
      </c>
      <c r="DG48" s="4">
        <v>3.4594E-2</v>
      </c>
      <c r="DH48" s="4">
        <v>3755.5</v>
      </c>
      <c r="DM48" s="8">
        <f t="shared" si="15"/>
        <v>1.7000000000000455</v>
      </c>
      <c r="DN48" s="8">
        <v>7.2071999999999997E-2</v>
      </c>
      <c r="DO48" s="8">
        <v>1174.6300000000001</v>
      </c>
      <c r="DQ48" s="8">
        <f t="shared" si="16"/>
        <v>1.1300000000001091</v>
      </c>
      <c r="DR48" s="8">
        <v>4.7327000000000001E-2</v>
      </c>
      <c r="DS48" s="8">
        <v>2196.0100000000002</v>
      </c>
      <c r="DV48" s="8">
        <f t="shared" si="17"/>
        <v>0.8720000000000141</v>
      </c>
      <c r="DW48" s="8">
        <v>4.2623000000000001E-2</v>
      </c>
      <c r="DX48" s="8">
        <v>501.839</v>
      </c>
      <c r="EA48" s="8">
        <f t="shared" si="18"/>
        <v>0.87999999999988177</v>
      </c>
      <c r="EB48" s="8">
        <v>3.7023E-2</v>
      </c>
      <c r="EC48" s="8">
        <v>1461.34</v>
      </c>
    </row>
    <row r="49" spans="9:133" x14ac:dyDescent="0.35">
      <c r="I49" s="4">
        <f t="shared" si="19"/>
        <v>1.2770000000000437</v>
      </c>
      <c r="J49" s="4">
        <v>5.8219E-2</v>
      </c>
      <c r="K49" s="4">
        <v>557.947</v>
      </c>
      <c r="P49" s="4">
        <f t="shared" si="20"/>
        <v>1.1490000000000009</v>
      </c>
      <c r="Q49" s="4">
        <v>4.7760999999999998E-2</v>
      </c>
      <c r="R49" s="4">
        <v>427.55900000000003</v>
      </c>
      <c r="X49" s="4">
        <f t="shared" si="8"/>
        <v>1.8200000000001637</v>
      </c>
      <c r="Y49" s="4">
        <v>0.101262</v>
      </c>
      <c r="Z49" s="4">
        <v>2051.09</v>
      </c>
      <c r="AF49" s="4">
        <f t="shared" si="21"/>
        <v>0.8999999999996362</v>
      </c>
      <c r="AG49" s="4">
        <v>4.8167000000000001E-2</v>
      </c>
      <c r="AH49" s="4">
        <v>3325.91</v>
      </c>
      <c r="AN49" s="4">
        <f t="shared" si="9"/>
        <v>1.1829999999999927</v>
      </c>
      <c r="AO49" s="4">
        <v>4.9945000000000003E-2</v>
      </c>
      <c r="AP49" s="4">
        <v>360.221</v>
      </c>
      <c r="AV49" s="4">
        <f t="shared" si="10"/>
        <v>1</v>
      </c>
      <c r="AW49" s="4">
        <v>4.4324000000000002E-2</v>
      </c>
      <c r="AX49" s="4">
        <v>1249.28</v>
      </c>
      <c r="BD49" s="4">
        <f t="shared" si="4"/>
        <v>2.4849999999999</v>
      </c>
      <c r="BE49" s="4">
        <v>0.160272</v>
      </c>
      <c r="BF49" s="4">
        <v>614.92499999999995</v>
      </c>
      <c r="BK49" s="4">
        <f t="shared" si="5"/>
        <v>1.2699999999999818</v>
      </c>
      <c r="BL49" s="4">
        <v>4.6115999999999997E-2</v>
      </c>
      <c r="BM49" s="4">
        <v>1744.58</v>
      </c>
      <c r="BS49" s="4">
        <f t="shared" si="6"/>
        <v>1.0199999999999818</v>
      </c>
      <c r="BT49" s="4">
        <v>4.8460999999999997E-2</v>
      </c>
      <c r="BU49" s="4">
        <v>3150.44</v>
      </c>
      <c r="CB49" s="4">
        <f t="shared" si="11"/>
        <v>1.0999999999994543</v>
      </c>
      <c r="CC49" s="4">
        <v>4.3645000000000003E-2</v>
      </c>
      <c r="CD49" s="4">
        <v>4265.03</v>
      </c>
      <c r="CJ49" s="4">
        <f t="shared" si="12"/>
        <v>1.8500000000003638</v>
      </c>
      <c r="CK49" s="4">
        <v>9.8336000000000007E-2</v>
      </c>
      <c r="CL49" s="4">
        <v>2972.57</v>
      </c>
      <c r="CQ49" s="4">
        <f t="shared" si="13"/>
        <v>1.180000000000291</v>
      </c>
      <c r="CR49" s="4">
        <v>5.3283999999999998E-2</v>
      </c>
      <c r="CS49" s="4">
        <v>4394.66</v>
      </c>
      <c r="CZ49" s="4">
        <f t="shared" si="14"/>
        <v>1.4000000000000909</v>
      </c>
      <c r="DA49" s="4">
        <v>7.3583999999999997E-2</v>
      </c>
      <c r="DB49" s="4">
        <v>3003.94</v>
      </c>
      <c r="DF49" s="4">
        <f t="shared" si="7"/>
        <v>0.92000000000007276</v>
      </c>
      <c r="DG49" s="4">
        <v>3.5146999999999998E-2</v>
      </c>
      <c r="DH49" s="4">
        <v>3755.53</v>
      </c>
      <c r="DM49" s="8">
        <f t="shared" si="15"/>
        <v>1.7699999999999818</v>
      </c>
      <c r="DN49" s="8">
        <v>7.7588000000000004E-2</v>
      </c>
      <c r="DO49" s="8">
        <v>1174.7</v>
      </c>
      <c r="DQ49" s="8">
        <f t="shared" si="16"/>
        <v>1.1799999999998363</v>
      </c>
      <c r="DR49" s="8">
        <v>4.1860000000000001E-2</v>
      </c>
      <c r="DS49" s="8">
        <v>2196.06</v>
      </c>
      <c r="DV49" s="8">
        <f t="shared" si="17"/>
        <v>0.91500000000002046</v>
      </c>
      <c r="DW49" s="8">
        <v>4.2118999999999997E-2</v>
      </c>
      <c r="DX49" s="8">
        <v>501.88200000000001</v>
      </c>
      <c r="EA49" s="8">
        <f t="shared" si="18"/>
        <v>0.92000000000007276</v>
      </c>
      <c r="EB49" s="8">
        <v>3.4062000000000002E-2</v>
      </c>
      <c r="EC49" s="8">
        <v>1461.38</v>
      </c>
    </row>
    <row r="50" spans="9:133" x14ac:dyDescent="0.35">
      <c r="I50" s="4">
        <f t="shared" si="19"/>
        <v>1.3360000000000127</v>
      </c>
      <c r="J50" s="4">
        <v>6.4652000000000001E-2</v>
      </c>
      <c r="K50" s="4">
        <v>558.00599999999997</v>
      </c>
      <c r="P50" s="4">
        <f t="shared" si="20"/>
        <v>1.1970000000000027</v>
      </c>
      <c r="Q50" s="4">
        <v>5.0722000000000003E-2</v>
      </c>
      <c r="R50" s="4">
        <v>427.60700000000003</v>
      </c>
      <c r="X50" s="4">
        <f t="shared" si="8"/>
        <v>1.9200000000000728</v>
      </c>
      <c r="Y50" s="4">
        <v>9.0482000000000007E-2</v>
      </c>
      <c r="Z50" s="4">
        <v>2051.19</v>
      </c>
      <c r="AF50" s="4">
        <f t="shared" si="21"/>
        <v>0.9499999999998181</v>
      </c>
      <c r="AG50" s="4">
        <v>4.6473E-2</v>
      </c>
      <c r="AH50" s="4">
        <v>3325.96</v>
      </c>
      <c r="AN50" s="4">
        <f t="shared" si="9"/>
        <v>1.2330000000000041</v>
      </c>
      <c r="AO50" s="4">
        <v>6.0514999999999999E-2</v>
      </c>
      <c r="AP50" s="4">
        <v>360.27100000000002</v>
      </c>
      <c r="AV50" s="4">
        <f t="shared" si="10"/>
        <v>1.0399999999999636</v>
      </c>
      <c r="AW50" s="4">
        <v>4.5878000000000002E-2</v>
      </c>
      <c r="AX50" s="4">
        <v>1249.32</v>
      </c>
      <c r="BD50" s="4">
        <f t="shared" si="4"/>
        <v>2.6449999999999818</v>
      </c>
      <c r="BE50" s="4">
        <v>0.162883</v>
      </c>
      <c r="BF50" s="4">
        <v>615.08500000000004</v>
      </c>
      <c r="BK50" s="4">
        <f t="shared" si="5"/>
        <v>1.3099999999999454</v>
      </c>
      <c r="BL50" s="4">
        <v>5.5342000000000002E-2</v>
      </c>
      <c r="BM50" s="4">
        <v>1744.62</v>
      </c>
      <c r="BS50" s="4">
        <f t="shared" si="6"/>
        <v>1.069999999999709</v>
      </c>
      <c r="BT50" s="4">
        <v>4.8363000000000003E-2</v>
      </c>
      <c r="BU50" s="4">
        <v>3150.49</v>
      </c>
      <c r="CB50" s="4">
        <f t="shared" si="11"/>
        <v>1.1399999999994179</v>
      </c>
      <c r="CC50" s="4">
        <v>4.5857000000000002E-2</v>
      </c>
      <c r="CD50" s="4">
        <v>4265.07</v>
      </c>
      <c r="CJ50" s="4">
        <f t="shared" si="12"/>
        <v>1.9500000000002728</v>
      </c>
      <c r="CK50" s="4">
        <v>0.10288600000000001</v>
      </c>
      <c r="CL50" s="4">
        <v>2972.67</v>
      </c>
      <c r="CQ50" s="4">
        <f t="shared" si="13"/>
        <v>1.2400000000006912</v>
      </c>
      <c r="CR50" s="4">
        <v>5.5230000000000001E-2</v>
      </c>
      <c r="CS50" s="4">
        <v>4394.72</v>
      </c>
      <c r="CZ50" s="4">
        <f t="shared" si="14"/>
        <v>1.4800000000000182</v>
      </c>
      <c r="DA50" s="4">
        <v>7.1582000000000007E-2</v>
      </c>
      <c r="DB50" s="4">
        <v>3004.02</v>
      </c>
      <c r="DF50" s="4">
        <f t="shared" si="7"/>
        <v>0.96000000000003638</v>
      </c>
      <c r="DG50" s="4">
        <v>3.3494999999999997E-2</v>
      </c>
      <c r="DH50" s="4">
        <v>3755.57</v>
      </c>
      <c r="DM50" s="8">
        <f t="shared" si="15"/>
        <v>1.8499999999999091</v>
      </c>
      <c r="DN50" s="8">
        <v>6.6450999999999996E-2</v>
      </c>
      <c r="DO50" s="8">
        <v>1174.78</v>
      </c>
      <c r="DQ50" s="8">
        <f t="shared" si="16"/>
        <v>1.2199999999997999</v>
      </c>
      <c r="DR50" s="8">
        <v>4.5150000000000003E-2</v>
      </c>
      <c r="DS50" s="8">
        <v>2196.1</v>
      </c>
      <c r="DV50" s="8">
        <f t="shared" si="17"/>
        <v>0.95699999999999363</v>
      </c>
      <c r="DW50" s="8">
        <v>4.1272000000000003E-2</v>
      </c>
      <c r="DX50" s="8">
        <v>501.92399999999998</v>
      </c>
      <c r="EA50" s="8">
        <f t="shared" si="18"/>
        <v>0.96000000000003638</v>
      </c>
      <c r="EB50" s="8">
        <v>3.7772E-2</v>
      </c>
      <c r="EC50" s="8">
        <v>1461.42</v>
      </c>
    </row>
    <row r="51" spans="9:133" x14ac:dyDescent="0.35">
      <c r="I51" s="4">
        <f t="shared" si="19"/>
        <v>1.4000000000000909</v>
      </c>
      <c r="J51" s="4">
        <v>6.0332999999999998E-2</v>
      </c>
      <c r="K51" s="4">
        <v>558.07000000000005</v>
      </c>
      <c r="P51" s="4">
        <f t="shared" si="20"/>
        <v>1.2479999999999905</v>
      </c>
      <c r="Q51" s="4">
        <v>4.8055E-2</v>
      </c>
      <c r="R51" s="4">
        <v>427.65800000000002</v>
      </c>
      <c r="X51" s="4">
        <f t="shared" si="8"/>
        <v>2.0100000000002183</v>
      </c>
      <c r="Y51" s="4">
        <v>8.1599000000000005E-2</v>
      </c>
      <c r="Z51" s="4">
        <v>2051.2800000000002</v>
      </c>
      <c r="AF51" s="4">
        <f t="shared" si="21"/>
        <v>1</v>
      </c>
      <c r="AG51" s="4">
        <v>5.2031000000000001E-2</v>
      </c>
      <c r="AH51" s="4">
        <v>3326.01</v>
      </c>
      <c r="AN51" s="4">
        <f t="shared" si="9"/>
        <v>1.2930000000000064</v>
      </c>
      <c r="AO51" s="4">
        <v>5.7582000000000001E-2</v>
      </c>
      <c r="AP51" s="4">
        <v>360.33100000000002</v>
      </c>
      <c r="AV51" s="4">
        <f t="shared" si="10"/>
        <v>1.0899999999999181</v>
      </c>
      <c r="AW51" s="4">
        <v>4.2972999999999997E-2</v>
      </c>
      <c r="AX51" s="4">
        <v>1249.3699999999999</v>
      </c>
      <c r="BD51" s="4">
        <f t="shared" si="4"/>
        <v>2.8079999999999927</v>
      </c>
      <c r="BE51" s="4">
        <v>0.16797899999999999</v>
      </c>
      <c r="BF51" s="4">
        <v>615.24800000000005</v>
      </c>
      <c r="BK51" s="4">
        <f t="shared" si="5"/>
        <v>1.3700000000001182</v>
      </c>
      <c r="BL51" s="4">
        <v>5.6798000000000001E-2</v>
      </c>
      <c r="BM51" s="4">
        <v>1744.68</v>
      </c>
      <c r="BS51" s="4">
        <f t="shared" si="6"/>
        <v>1.1199999999998909</v>
      </c>
      <c r="BT51" s="4">
        <v>4.7109999999999999E-2</v>
      </c>
      <c r="BU51" s="4">
        <v>3150.54</v>
      </c>
      <c r="CB51" s="4">
        <f t="shared" si="11"/>
        <v>1.1899999999995998</v>
      </c>
      <c r="CC51" s="4">
        <v>4.0676999999999998E-2</v>
      </c>
      <c r="CD51" s="4">
        <v>4265.12</v>
      </c>
      <c r="CJ51" s="4">
        <f t="shared" si="12"/>
        <v>2.0500000000001819</v>
      </c>
      <c r="CK51" s="4">
        <v>0.100842</v>
      </c>
      <c r="CL51" s="4">
        <v>2972.77</v>
      </c>
      <c r="CQ51" s="4">
        <f t="shared" si="13"/>
        <v>1.2900000000008731</v>
      </c>
      <c r="CR51" s="4">
        <v>4.6346999999999999E-2</v>
      </c>
      <c r="CS51" s="4">
        <v>4394.7700000000004</v>
      </c>
      <c r="CZ51" s="4">
        <f t="shared" si="14"/>
        <v>1.5500000000001819</v>
      </c>
      <c r="DA51" s="4">
        <v>7.1981000000000003E-2</v>
      </c>
      <c r="DB51" s="4">
        <v>3004.09</v>
      </c>
      <c r="DF51" s="4">
        <f t="shared" si="7"/>
        <v>0.98999999999978172</v>
      </c>
      <c r="DG51" s="4">
        <v>3.2368000000000001E-2</v>
      </c>
      <c r="DH51" s="4">
        <v>3755.6</v>
      </c>
      <c r="DM51" s="8">
        <f t="shared" si="15"/>
        <v>1.9099999999998545</v>
      </c>
      <c r="DN51" s="8">
        <v>8.6323999999999998E-2</v>
      </c>
      <c r="DO51" s="8">
        <v>1174.8399999999999</v>
      </c>
      <c r="DQ51" s="8">
        <f t="shared" si="16"/>
        <v>1.2599999999997635</v>
      </c>
      <c r="DR51" s="8">
        <v>4.2944999999999997E-2</v>
      </c>
      <c r="DS51" s="8">
        <v>2196.14</v>
      </c>
      <c r="DV51" s="8">
        <f t="shared" si="17"/>
        <v>0.99900000000002365</v>
      </c>
      <c r="DW51" s="8">
        <v>4.2398999999999999E-2</v>
      </c>
      <c r="DX51" s="8">
        <v>501.96600000000001</v>
      </c>
      <c r="EA51" s="8">
        <f t="shared" si="18"/>
        <v>0.99000000000000909</v>
      </c>
      <c r="EB51" s="8">
        <v>3.465E-2</v>
      </c>
      <c r="EC51" s="8">
        <v>1461.45</v>
      </c>
    </row>
    <row r="52" spans="9:133" x14ac:dyDescent="0.35">
      <c r="I52" s="4">
        <f t="shared" si="19"/>
        <v>1.4610000000000127</v>
      </c>
      <c r="J52" s="4">
        <v>6.8158999999999997E-2</v>
      </c>
      <c r="K52" s="4">
        <v>558.13099999999997</v>
      </c>
      <c r="P52" s="4">
        <f t="shared" si="20"/>
        <v>1.2959999999999923</v>
      </c>
      <c r="Q52" s="4">
        <v>5.0826999999999997E-2</v>
      </c>
      <c r="R52" s="4">
        <v>427.70600000000002</v>
      </c>
      <c r="X52" s="4">
        <f t="shared" si="8"/>
        <v>2.0900000000001455</v>
      </c>
      <c r="Y52" s="4">
        <v>0.123123</v>
      </c>
      <c r="Z52" s="4">
        <v>2051.36</v>
      </c>
      <c r="AF52" s="4">
        <f t="shared" si="21"/>
        <v>1.0499999999997272</v>
      </c>
      <c r="AG52" s="4">
        <v>5.0603000000000002E-2</v>
      </c>
      <c r="AH52" s="4">
        <v>3326.06</v>
      </c>
      <c r="AN52" s="4">
        <f t="shared" si="9"/>
        <v>1.3509999999999991</v>
      </c>
      <c r="AO52" s="4">
        <v>6.8649000000000002E-2</v>
      </c>
      <c r="AP52" s="4">
        <v>360.38900000000001</v>
      </c>
      <c r="AV52" s="4">
        <f t="shared" si="10"/>
        <v>1.1300000000001091</v>
      </c>
      <c r="AW52" s="4">
        <v>4.7306000000000001E-2</v>
      </c>
      <c r="AX52" s="4">
        <v>1249.4100000000001</v>
      </c>
      <c r="BD52" s="4">
        <f t="shared" si="4"/>
        <v>2.9759999999999991</v>
      </c>
      <c r="BE52" s="4">
        <v>0.16184000000000001</v>
      </c>
      <c r="BF52" s="4">
        <v>615.41600000000005</v>
      </c>
      <c r="BK52" s="4">
        <f t="shared" si="5"/>
        <v>1.4200000000000728</v>
      </c>
      <c r="BL52" s="4">
        <v>5.2052000000000001E-2</v>
      </c>
      <c r="BM52" s="4">
        <v>1744.73</v>
      </c>
      <c r="BS52" s="4">
        <f t="shared" si="6"/>
        <v>1.1700000000000728</v>
      </c>
      <c r="BT52" s="4">
        <v>5.1128E-2</v>
      </c>
      <c r="BU52" s="4">
        <v>3150.59</v>
      </c>
      <c r="CB52" s="4">
        <f t="shared" si="11"/>
        <v>1.2299999999995634</v>
      </c>
      <c r="CC52" s="4">
        <v>4.5115000000000002E-2</v>
      </c>
      <c r="CD52" s="4">
        <v>4265.16</v>
      </c>
      <c r="CJ52" s="4">
        <f t="shared" si="12"/>
        <v>2.1500000000000909</v>
      </c>
      <c r="CK52" s="4">
        <v>0.101836</v>
      </c>
      <c r="CL52" s="4">
        <v>2972.87</v>
      </c>
      <c r="CQ52" s="4">
        <f t="shared" si="13"/>
        <v>1.3400000000001455</v>
      </c>
      <c r="CR52" s="4">
        <v>5.4467000000000002E-2</v>
      </c>
      <c r="CS52" s="4">
        <v>4394.82</v>
      </c>
      <c r="CZ52" s="4">
        <f t="shared" si="14"/>
        <v>1.6199999999998909</v>
      </c>
      <c r="DA52" s="4">
        <v>7.5816999999999996E-2</v>
      </c>
      <c r="DB52" s="4">
        <v>3004.16</v>
      </c>
      <c r="DF52" s="4">
        <f t="shared" si="7"/>
        <v>1.0199999999999818</v>
      </c>
      <c r="DG52" s="4">
        <v>3.4285999999999997E-2</v>
      </c>
      <c r="DH52" s="4">
        <v>3755.63</v>
      </c>
      <c r="DM52" s="8">
        <f t="shared" si="15"/>
        <v>2</v>
      </c>
      <c r="DN52" s="8">
        <v>8.0318000000000001E-2</v>
      </c>
      <c r="DO52" s="8">
        <v>1174.93</v>
      </c>
      <c r="DQ52" s="8">
        <f t="shared" si="16"/>
        <v>1.3099999999999454</v>
      </c>
      <c r="DR52" s="8">
        <v>4.6234999999999998E-2</v>
      </c>
      <c r="DS52" s="8">
        <v>2196.19</v>
      </c>
      <c r="DV52" s="8">
        <f t="shared" si="17"/>
        <v>1.0409999999999968</v>
      </c>
      <c r="DW52" s="8">
        <v>4.4394000000000003E-2</v>
      </c>
      <c r="DX52" s="8">
        <v>502.00799999999998</v>
      </c>
      <c r="EA52" s="8">
        <f t="shared" si="18"/>
        <v>1.0299999999999727</v>
      </c>
      <c r="EB52" s="8">
        <v>3.7849000000000001E-2</v>
      </c>
      <c r="EC52" s="8">
        <v>1461.49</v>
      </c>
    </row>
    <row r="53" spans="9:133" x14ac:dyDescent="0.35">
      <c r="I53" s="4">
        <f t="shared" si="19"/>
        <v>1.5289999999999964</v>
      </c>
      <c r="J53" s="4">
        <v>6.1970999999999998E-2</v>
      </c>
      <c r="K53" s="4">
        <v>558.19899999999996</v>
      </c>
      <c r="P53" s="4">
        <f t="shared" si="20"/>
        <v>1.34699999999998</v>
      </c>
      <c r="Q53" s="4">
        <v>4.7306000000000001E-2</v>
      </c>
      <c r="R53" s="4">
        <v>427.75700000000001</v>
      </c>
      <c r="X53" s="4">
        <f t="shared" si="8"/>
        <v>2.2199999999997999</v>
      </c>
      <c r="Y53" s="4">
        <v>0.10625999999999999</v>
      </c>
      <c r="Z53" s="4">
        <v>2051.4899999999998</v>
      </c>
      <c r="AF53" s="4">
        <f t="shared" si="21"/>
        <v>1.0999999999999091</v>
      </c>
      <c r="AG53" s="4">
        <v>5.5782999999999999E-2</v>
      </c>
      <c r="AH53" s="4">
        <v>3326.11</v>
      </c>
      <c r="AN53" s="4">
        <f t="shared" si="9"/>
        <v>1.4200000000000159</v>
      </c>
      <c r="AO53" s="4">
        <v>6.1432E-2</v>
      </c>
      <c r="AP53" s="4">
        <v>360.45800000000003</v>
      </c>
      <c r="AV53" s="4">
        <f t="shared" si="10"/>
        <v>1.1800000000000637</v>
      </c>
      <c r="AW53" s="4">
        <v>4.0676999999999998E-2</v>
      </c>
      <c r="AX53" s="4">
        <v>1249.46</v>
      </c>
      <c r="BD53" s="4">
        <f t="shared" si="4"/>
        <v>3.13799999999992</v>
      </c>
      <c r="BE53" s="4">
        <v>0.16760800000000001</v>
      </c>
      <c r="BF53" s="4">
        <v>615.57799999999997</v>
      </c>
      <c r="BK53" s="4">
        <f t="shared" si="5"/>
        <v>1.4800000000000182</v>
      </c>
      <c r="BL53" s="4">
        <v>4.5331999999999997E-2</v>
      </c>
      <c r="BM53" s="4">
        <v>1744.79</v>
      </c>
      <c r="BS53" s="4">
        <f t="shared" si="6"/>
        <v>1.2199999999997999</v>
      </c>
      <c r="BT53" s="4">
        <v>5.0273999999999999E-2</v>
      </c>
      <c r="BU53" s="4">
        <v>3150.64</v>
      </c>
      <c r="CB53" s="4">
        <f t="shared" si="11"/>
        <v>1.2699999999995271</v>
      </c>
      <c r="CC53" s="4">
        <v>4.0851999999999999E-2</v>
      </c>
      <c r="CD53" s="4">
        <v>4265.2</v>
      </c>
      <c r="CJ53" s="4">
        <f t="shared" si="12"/>
        <v>2.25</v>
      </c>
      <c r="CK53" s="4">
        <v>8.6001999999999995E-2</v>
      </c>
      <c r="CL53" s="4">
        <v>2972.97</v>
      </c>
      <c r="CQ53" s="4">
        <f t="shared" si="13"/>
        <v>1.3900000000003274</v>
      </c>
      <c r="CR53" s="4">
        <v>5.4991999999999999E-2</v>
      </c>
      <c r="CS53" s="4">
        <v>4394.87</v>
      </c>
      <c r="CZ53" s="4">
        <f t="shared" si="14"/>
        <v>1.6999999999998181</v>
      </c>
      <c r="DA53" s="4">
        <v>6.9482000000000002E-2</v>
      </c>
      <c r="DB53" s="4">
        <v>3004.24</v>
      </c>
      <c r="DF53" s="4">
        <f t="shared" si="7"/>
        <v>1.0599999999999454</v>
      </c>
      <c r="DG53" s="4">
        <v>3.5518000000000001E-2</v>
      </c>
      <c r="DH53" s="4">
        <v>3755.67</v>
      </c>
      <c r="DM53" s="8">
        <f t="shared" si="15"/>
        <v>2.0799999999999272</v>
      </c>
      <c r="DN53" s="8">
        <v>0.101101</v>
      </c>
      <c r="DO53" s="8">
        <v>1175.01</v>
      </c>
      <c r="DQ53" s="8">
        <f t="shared" si="16"/>
        <v>1.3499999999999091</v>
      </c>
      <c r="DR53" s="8">
        <v>4.3021999999999998E-2</v>
      </c>
      <c r="DS53" s="8">
        <v>2196.23</v>
      </c>
      <c r="DV53" s="8">
        <f t="shared" si="17"/>
        <v>1.0850000000000364</v>
      </c>
      <c r="DW53" s="8">
        <v>4.3819999999999998E-2</v>
      </c>
      <c r="DX53" s="8">
        <v>502.05200000000002</v>
      </c>
      <c r="EA53" s="8">
        <f t="shared" si="18"/>
        <v>1.0699999999999363</v>
      </c>
      <c r="EB53" s="8">
        <v>3.6875999999999999E-2</v>
      </c>
      <c r="EC53" s="8">
        <v>1461.53</v>
      </c>
    </row>
    <row r="54" spans="9:133" x14ac:dyDescent="0.35">
      <c r="I54" s="4">
        <f t="shared" si="19"/>
        <v>1.5910000000000082</v>
      </c>
      <c r="J54" s="4">
        <v>6.9524000000000002E-2</v>
      </c>
      <c r="K54" s="4">
        <v>558.26099999999997</v>
      </c>
      <c r="P54" s="4">
        <f t="shared" si="20"/>
        <v>1.3939999999999486</v>
      </c>
      <c r="Q54" s="4">
        <v>4.9314999999999998E-2</v>
      </c>
      <c r="R54" s="4">
        <v>427.80399999999997</v>
      </c>
      <c r="X54" s="4">
        <f t="shared" si="8"/>
        <v>2.3200000000001637</v>
      </c>
      <c r="Y54" s="4">
        <v>0.10448200000000001</v>
      </c>
      <c r="Z54" s="4">
        <v>2051.59</v>
      </c>
      <c r="AF54" s="4">
        <f t="shared" si="21"/>
        <v>1.1599999999998545</v>
      </c>
      <c r="AG54" s="4">
        <v>5.194E-2</v>
      </c>
      <c r="AH54" s="4">
        <v>3326.17</v>
      </c>
      <c r="AN54" s="4">
        <f t="shared" si="9"/>
        <v>1.4809999999999945</v>
      </c>
      <c r="AO54" s="4">
        <v>5.2787000000000001E-2</v>
      </c>
      <c r="AP54" s="4">
        <v>360.51900000000001</v>
      </c>
      <c r="AV54" s="4">
        <f t="shared" si="10"/>
        <v>1.2200000000000273</v>
      </c>
      <c r="AW54" s="4">
        <v>4.6445E-2</v>
      </c>
      <c r="AX54" s="4">
        <v>1249.5</v>
      </c>
      <c r="BD54" s="4">
        <f t="shared" si="4"/>
        <v>3.30499999999995</v>
      </c>
      <c r="BE54" s="4">
        <v>0.183141</v>
      </c>
      <c r="BF54" s="4">
        <v>615.745</v>
      </c>
      <c r="BK54" s="4">
        <f t="shared" si="5"/>
        <v>1.5199999999999818</v>
      </c>
      <c r="BL54" s="4">
        <v>5.3276999999999998E-2</v>
      </c>
      <c r="BM54" s="4">
        <v>1744.83</v>
      </c>
      <c r="BS54" s="4">
        <f t="shared" si="6"/>
        <v>1.2699999999999818</v>
      </c>
      <c r="BT54" s="4">
        <v>4.7278000000000001E-2</v>
      </c>
      <c r="BU54" s="4">
        <v>3150.69</v>
      </c>
      <c r="CB54" s="4">
        <f t="shared" si="11"/>
        <v>1.3099999999994907</v>
      </c>
      <c r="CC54" s="4">
        <v>4.487E-2</v>
      </c>
      <c r="CD54" s="4">
        <v>4265.24</v>
      </c>
      <c r="CJ54" s="4">
        <f t="shared" si="12"/>
        <v>2.3400000000001455</v>
      </c>
      <c r="CK54" s="4">
        <v>0.119756</v>
      </c>
      <c r="CL54" s="4">
        <v>2973.06</v>
      </c>
      <c r="CQ54" s="4">
        <f t="shared" si="13"/>
        <v>1.4500000000007276</v>
      </c>
      <c r="CR54" s="4">
        <v>4.879E-2</v>
      </c>
      <c r="CS54" s="4">
        <v>4394.93</v>
      </c>
      <c r="CZ54" s="4">
        <f t="shared" si="14"/>
        <v>1.7699999999999818</v>
      </c>
      <c r="DA54" s="4">
        <v>7.8147999999999995E-2</v>
      </c>
      <c r="DB54" s="4">
        <v>3004.31</v>
      </c>
      <c r="DF54" s="4">
        <f t="shared" si="7"/>
        <v>1.0899999999996908</v>
      </c>
      <c r="DG54" s="4">
        <v>3.3859E-2</v>
      </c>
      <c r="DH54" s="4">
        <v>3755.7</v>
      </c>
      <c r="DM54" s="8">
        <f t="shared" si="15"/>
        <v>2.1799999999998363</v>
      </c>
      <c r="DN54" s="8">
        <v>8.6842000000000003E-2</v>
      </c>
      <c r="DO54" s="8">
        <v>1175.1099999999999</v>
      </c>
      <c r="DQ54" s="8">
        <f t="shared" si="16"/>
        <v>1.4000000000000909</v>
      </c>
      <c r="DR54" s="8">
        <v>4.4877E-2</v>
      </c>
      <c r="DS54" s="8">
        <v>2196.2800000000002</v>
      </c>
      <c r="DV54" s="8">
        <f t="shared" si="17"/>
        <v>1.1290000000000191</v>
      </c>
      <c r="DW54" s="8">
        <v>4.2763000000000002E-2</v>
      </c>
      <c r="DX54" s="8">
        <v>502.096</v>
      </c>
      <c r="EA54" s="8">
        <f t="shared" si="18"/>
        <v>1.0999999999999091</v>
      </c>
      <c r="EB54" s="8">
        <v>3.8198999999999997E-2</v>
      </c>
      <c r="EC54" s="8">
        <v>1461.56</v>
      </c>
    </row>
    <row r="55" spans="9:133" x14ac:dyDescent="0.35">
      <c r="I55" s="4">
        <f t="shared" si="19"/>
        <v>1.6600000000000819</v>
      </c>
      <c r="J55" s="4">
        <v>6.9181000000000006E-2</v>
      </c>
      <c r="K55" s="4">
        <v>558.33000000000004</v>
      </c>
      <c r="P55" s="4">
        <f t="shared" si="20"/>
        <v>1.4429999999999836</v>
      </c>
      <c r="Q55" s="4">
        <v>4.4982000000000001E-2</v>
      </c>
      <c r="R55" s="4">
        <v>427.85300000000001</v>
      </c>
      <c r="X55" s="4">
        <f t="shared" si="8"/>
        <v>2.4299999999998363</v>
      </c>
      <c r="Y55" s="4">
        <v>0.10460800000000001</v>
      </c>
      <c r="Z55" s="4">
        <v>2051.6999999999998</v>
      </c>
      <c r="AF55" s="4">
        <f t="shared" si="21"/>
        <v>1.2099999999995816</v>
      </c>
      <c r="AG55" s="4">
        <v>6.2831999999999999E-2</v>
      </c>
      <c r="AH55" s="4">
        <v>3326.22</v>
      </c>
      <c r="AN55" s="4">
        <f t="shared" si="9"/>
        <v>1.5339999999999918</v>
      </c>
      <c r="AO55" s="4">
        <v>7.0251999999999995E-2</v>
      </c>
      <c r="AP55" s="4">
        <v>360.572</v>
      </c>
      <c r="AV55" s="4">
        <f t="shared" si="10"/>
        <v>1.2699999999999818</v>
      </c>
      <c r="AW55" s="4">
        <v>4.0767999999999999E-2</v>
      </c>
      <c r="AX55" s="4">
        <v>1249.55</v>
      </c>
      <c r="BD55" s="4">
        <f t="shared" si="4"/>
        <v>3.4879999999999427</v>
      </c>
      <c r="BE55" s="4">
        <v>0.198597</v>
      </c>
      <c r="BF55" s="4">
        <v>615.928</v>
      </c>
      <c r="BK55" s="4">
        <f t="shared" si="5"/>
        <v>1.5700000000001637</v>
      </c>
      <c r="BL55" s="4">
        <v>5.5293000000000002E-2</v>
      </c>
      <c r="BM55" s="4">
        <v>1744.88</v>
      </c>
      <c r="BS55" s="4">
        <f t="shared" si="6"/>
        <v>1.3099999999999454</v>
      </c>
      <c r="BT55" s="4">
        <v>5.2136000000000002E-2</v>
      </c>
      <c r="BU55" s="4">
        <v>3150.73</v>
      </c>
      <c r="CB55" s="4">
        <f t="shared" si="11"/>
        <v>1.3599999999996726</v>
      </c>
      <c r="CC55" s="4">
        <v>4.3819999999999998E-2</v>
      </c>
      <c r="CD55" s="4">
        <v>4265.29</v>
      </c>
      <c r="CJ55" s="4">
        <f t="shared" si="12"/>
        <v>2.4600000000000364</v>
      </c>
      <c r="CK55" s="4">
        <v>0.115024</v>
      </c>
      <c r="CL55" s="4">
        <v>2973.18</v>
      </c>
      <c r="CQ55" s="4">
        <f t="shared" si="13"/>
        <v>1.5</v>
      </c>
      <c r="CR55" s="4">
        <v>5.1799999999999999E-2</v>
      </c>
      <c r="CS55" s="4">
        <v>4394.9799999999996</v>
      </c>
      <c r="CZ55" s="4">
        <f t="shared" si="14"/>
        <v>1.8400000000001455</v>
      </c>
      <c r="DA55" s="4">
        <v>7.4116000000000001E-2</v>
      </c>
      <c r="DB55" s="4">
        <v>3004.38</v>
      </c>
      <c r="DF55" s="4">
        <f t="shared" si="7"/>
        <v>1.1299999999996544</v>
      </c>
      <c r="DG55" s="4">
        <v>3.3571999999999998E-2</v>
      </c>
      <c r="DH55" s="4">
        <v>3755.74</v>
      </c>
      <c r="DM55" s="8">
        <f t="shared" si="15"/>
        <v>2.2699999999999818</v>
      </c>
      <c r="DN55" s="8">
        <v>9.6530000000000005E-2</v>
      </c>
      <c r="DO55" s="8">
        <v>1175.2</v>
      </c>
      <c r="DQ55" s="8">
        <f t="shared" si="16"/>
        <v>1.4400000000000546</v>
      </c>
      <c r="DR55" s="8">
        <v>4.4512999999999997E-2</v>
      </c>
      <c r="DS55" s="8">
        <v>2196.3200000000002</v>
      </c>
      <c r="DV55" s="8">
        <f t="shared" si="17"/>
        <v>1.1720000000000255</v>
      </c>
      <c r="DW55" s="8">
        <v>4.0432000000000003E-2</v>
      </c>
      <c r="DX55" s="8">
        <v>502.13900000000001</v>
      </c>
      <c r="EA55" s="8">
        <f t="shared" si="18"/>
        <v>1.1399999999998727</v>
      </c>
      <c r="EB55" s="8">
        <v>3.7072000000000001E-2</v>
      </c>
      <c r="EC55" s="8">
        <v>1461.6</v>
      </c>
    </row>
    <row r="56" spans="9:133" x14ac:dyDescent="0.35">
      <c r="I56" s="4">
        <f t="shared" si="19"/>
        <v>1.7290000000000418</v>
      </c>
      <c r="J56" s="4">
        <v>6.5975000000000006E-2</v>
      </c>
      <c r="K56" s="4">
        <v>558.399</v>
      </c>
      <c r="P56" s="4">
        <f t="shared" si="20"/>
        <v>1.4879999999999995</v>
      </c>
      <c r="Q56" s="4">
        <v>4.7613999999999997E-2</v>
      </c>
      <c r="R56" s="4">
        <v>427.89800000000002</v>
      </c>
      <c r="X56" s="4">
        <f t="shared" si="8"/>
        <v>2.5300000000002001</v>
      </c>
      <c r="Y56" s="4">
        <v>7.8001000000000001E-2</v>
      </c>
      <c r="Z56" s="4">
        <v>2051.8000000000002</v>
      </c>
      <c r="AF56" s="4">
        <f t="shared" si="21"/>
        <v>1.2699999999999818</v>
      </c>
      <c r="AG56" s="4">
        <v>6.0718000000000001E-2</v>
      </c>
      <c r="AH56" s="4">
        <v>3326.28</v>
      </c>
      <c r="AN56" s="4">
        <f t="shared" si="9"/>
        <v>1.603999999999985</v>
      </c>
      <c r="AO56" s="4">
        <v>6.2587000000000004E-2</v>
      </c>
      <c r="AP56" s="4">
        <v>360.642</v>
      </c>
      <c r="AV56" s="4">
        <f t="shared" si="10"/>
        <v>1.3099999999999454</v>
      </c>
      <c r="AW56" s="4">
        <v>4.5499999999999999E-2</v>
      </c>
      <c r="AX56" s="4">
        <v>1249.5899999999999</v>
      </c>
      <c r="BD56" s="4">
        <f t="shared" si="4"/>
        <v>3.6869999999998981</v>
      </c>
      <c r="BE56" s="4">
        <v>0.19105800000000001</v>
      </c>
      <c r="BF56" s="4">
        <v>616.12699999999995</v>
      </c>
      <c r="BK56" s="4">
        <f t="shared" si="5"/>
        <v>1.6300000000001091</v>
      </c>
      <c r="BL56" s="4">
        <v>5.1764999999999999E-2</v>
      </c>
      <c r="BM56" s="4">
        <v>1744.94</v>
      </c>
      <c r="BS56" s="4">
        <f t="shared" si="6"/>
        <v>1.3699999999998909</v>
      </c>
      <c r="BT56" s="4">
        <v>5.2941000000000002E-2</v>
      </c>
      <c r="BU56" s="4">
        <v>3150.79</v>
      </c>
      <c r="CB56" s="4">
        <f t="shared" si="11"/>
        <v>1.3999999999996362</v>
      </c>
      <c r="CC56" s="4">
        <v>4.1937000000000002E-2</v>
      </c>
      <c r="CD56" s="4">
        <v>4265.33</v>
      </c>
      <c r="CJ56" s="4">
        <f t="shared" si="12"/>
        <v>2.5700000000001637</v>
      </c>
      <c r="CK56" s="4">
        <v>0.107765</v>
      </c>
      <c r="CL56" s="4">
        <v>2973.29</v>
      </c>
      <c r="CQ56" s="4">
        <f t="shared" si="13"/>
        <v>1.5500000000001819</v>
      </c>
      <c r="CR56" s="4">
        <v>5.7868999999999997E-2</v>
      </c>
      <c r="CS56" s="4">
        <v>4395.03</v>
      </c>
      <c r="CZ56" s="4">
        <f t="shared" si="14"/>
        <v>1.9200000000000728</v>
      </c>
      <c r="DA56" s="4">
        <v>6.4638000000000001E-2</v>
      </c>
      <c r="DB56" s="4">
        <v>3004.46</v>
      </c>
      <c r="DF56" s="4">
        <f t="shared" si="7"/>
        <v>1.1599999999998545</v>
      </c>
      <c r="DG56" s="4">
        <v>3.2389000000000001E-2</v>
      </c>
      <c r="DH56" s="4">
        <v>3755.77</v>
      </c>
      <c r="DM56" s="8">
        <f t="shared" si="15"/>
        <v>2.3699999999998909</v>
      </c>
      <c r="DN56" s="8">
        <v>0.101787</v>
      </c>
      <c r="DO56" s="8">
        <v>1175.3</v>
      </c>
      <c r="DQ56" s="8">
        <f t="shared" si="16"/>
        <v>1.4899999999997817</v>
      </c>
      <c r="DR56" s="8">
        <v>4.4065E-2</v>
      </c>
      <c r="DS56" s="8">
        <v>2196.37</v>
      </c>
      <c r="DV56" s="8">
        <f t="shared" si="17"/>
        <v>1.2119999999999891</v>
      </c>
      <c r="DW56" s="8">
        <v>4.8614999999999998E-2</v>
      </c>
      <c r="DX56" s="8">
        <v>502.17899999999997</v>
      </c>
      <c r="EA56" s="8">
        <f t="shared" si="18"/>
        <v>1.1800000000000637</v>
      </c>
      <c r="EB56" s="8">
        <v>3.7996000000000002E-2</v>
      </c>
      <c r="EC56" s="8">
        <v>1461.64</v>
      </c>
    </row>
    <row r="57" spans="9:133" x14ac:dyDescent="0.35">
      <c r="I57" s="4">
        <f t="shared" si="19"/>
        <v>1.7950000000000728</v>
      </c>
      <c r="J57" s="4">
        <v>7.6573000000000002E-2</v>
      </c>
      <c r="K57" s="4">
        <v>558.46500000000003</v>
      </c>
      <c r="P57" s="4">
        <f t="shared" si="20"/>
        <v>1.5360000000000014</v>
      </c>
      <c r="Q57" s="4">
        <v>4.9616E-2</v>
      </c>
      <c r="R57" s="4">
        <v>427.94600000000003</v>
      </c>
      <c r="X57" s="4">
        <f t="shared" si="8"/>
        <v>2.6100000000001273</v>
      </c>
      <c r="Y57" s="4">
        <v>9.8755999999999997E-2</v>
      </c>
      <c r="Z57" s="4">
        <v>2051.88</v>
      </c>
      <c r="AF57" s="4">
        <f t="shared" si="21"/>
        <v>1.3299999999999272</v>
      </c>
      <c r="AG57" s="4">
        <v>5.4334E-2</v>
      </c>
      <c r="AH57" s="4">
        <v>3326.34</v>
      </c>
      <c r="AN57" s="4">
        <f t="shared" si="9"/>
        <v>1.6669999999999732</v>
      </c>
      <c r="AO57" s="4">
        <v>7.0371000000000003E-2</v>
      </c>
      <c r="AP57" s="4">
        <v>360.70499999999998</v>
      </c>
      <c r="AV57" s="4">
        <f t="shared" si="10"/>
        <v>1.3500000000001364</v>
      </c>
      <c r="AW57" s="4">
        <v>4.6290999999999999E-2</v>
      </c>
      <c r="AX57" s="4">
        <v>1249.6300000000001</v>
      </c>
      <c r="BD57" s="4">
        <f t="shared" si="4"/>
        <v>3.8779999999999291</v>
      </c>
      <c r="BE57" s="4">
        <v>0.16988300000000001</v>
      </c>
      <c r="BF57" s="4">
        <v>616.31799999999998</v>
      </c>
      <c r="BK57" s="4">
        <f t="shared" si="5"/>
        <v>1.6800000000000637</v>
      </c>
      <c r="BL57" s="4">
        <v>4.5108000000000002E-2</v>
      </c>
      <c r="BM57" s="4">
        <v>1744.99</v>
      </c>
      <c r="BS57" s="4">
        <f t="shared" si="6"/>
        <v>1.4200000000000728</v>
      </c>
      <c r="BT57" s="4">
        <v>5.0931999999999998E-2</v>
      </c>
      <c r="BU57" s="4">
        <v>3150.84</v>
      </c>
      <c r="CB57" s="4">
        <f t="shared" si="11"/>
        <v>1.4399999999995998</v>
      </c>
      <c r="CC57" s="4">
        <v>4.5576999999999999E-2</v>
      </c>
      <c r="CD57" s="4">
        <v>4265.37</v>
      </c>
      <c r="CJ57" s="4">
        <f t="shared" si="12"/>
        <v>2.680000000000291</v>
      </c>
      <c r="CK57" s="4">
        <v>0.10477599999999999</v>
      </c>
      <c r="CL57" s="4">
        <v>2973.4</v>
      </c>
      <c r="CQ57" s="4">
        <f t="shared" si="13"/>
        <v>1.6100000000005821</v>
      </c>
      <c r="CR57" s="4">
        <v>5.5916E-2</v>
      </c>
      <c r="CS57" s="4">
        <v>4395.09</v>
      </c>
      <c r="CZ57" s="4">
        <f t="shared" si="14"/>
        <v>1.9800000000000182</v>
      </c>
      <c r="DA57" s="4">
        <v>7.9142000000000004E-2</v>
      </c>
      <c r="DB57" s="4">
        <v>3004.52</v>
      </c>
      <c r="DF57" s="4">
        <f t="shared" si="7"/>
        <v>1.1900000000000546</v>
      </c>
      <c r="DG57" s="4">
        <v>3.4209000000000003E-2</v>
      </c>
      <c r="DH57" s="4">
        <v>3755.8</v>
      </c>
      <c r="DM57" s="8">
        <f t="shared" si="15"/>
        <v>2.4700000000000273</v>
      </c>
      <c r="DN57" s="8">
        <v>9.1041999999999998E-2</v>
      </c>
      <c r="DO57" s="8">
        <v>1175.4000000000001</v>
      </c>
      <c r="DQ57" s="8">
        <f t="shared" si="16"/>
        <v>1.5299999999997453</v>
      </c>
      <c r="DR57" s="8">
        <v>4.3659000000000003E-2</v>
      </c>
      <c r="DS57" s="8">
        <v>2196.41</v>
      </c>
      <c r="DV57" s="8">
        <f t="shared" si="17"/>
        <v>1.2610000000000241</v>
      </c>
      <c r="DW57" s="8">
        <v>4.5738000000000001E-2</v>
      </c>
      <c r="DX57" s="8">
        <v>502.22800000000001</v>
      </c>
      <c r="EA57" s="8">
        <f t="shared" si="18"/>
        <v>1.2200000000000273</v>
      </c>
      <c r="EB57" s="8">
        <v>3.6491000000000003E-2</v>
      </c>
      <c r="EC57" s="8">
        <v>1461.68</v>
      </c>
    </row>
    <row r="58" spans="9:133" x14ac:dyDescent="0.35">
      <c r="I58" s="4">
        <f t="shared" si="19"/>
        <v>1.8720000000000709</v>
      </c>
      <c r="J58" s="4">
        <v>6.7137000000000002E-2</v>
      </c>
      <c r="K58" s="4">
        <v>558.54200000000003</v>
      </c>
      <c r="P58" s="4">
        <f t="shared" si="20"/>
        <v>1.5859999999999559</v>
      </c>
      <c r="Q58" s="4">
        <v>4.5324999999999997E-2</v>
      </c>
      <c r="R58" s="4">
        <v>427.99599999999998</v>
      </c>
      <c r="X58" s="4">
        <f t="shared" si="8"/>
        <v>2.7100000000000364</v>
      </c>
      <c r="Y58" s="4">
        <v>9.0447E-2</v>
      </c>
      <c r="Z58" s="4">
        <v>2051.98</v>
      </c>
      <c r="AF58" s="4">
        <f t="shared" si="21"/>
        <v>1.3899999999998727</v>
      </c>
      <c r="AG58" s="4">
        <v>6.7878999999999995E-2</v>
      </c>
      <c r="AH58" s="4">
        <v>3326.4</v>
      </c>
      <c r="AN58" s="4">
        <f t="shared" si="9"/>
        <v>1.7369999999999663</v>
      </c>
      <c r="AO58" s="4">
        <v>6.9384000000000001E-2</v>
      </c>
      <c r="AP58" s="4">
        <v>360.77499999999998</v>
      </c>
      <c r="AV58" s="4">
        <f t="shared" si="10"/>
        <v>1.4000000000000909</v>
      </c>
      <c r="AW58" s="4">
        <v>4.4540999999999997E-2</v>
      </c>
      <c r="AX58" s="4">
        <v>1249.68</v>
      </c>
      <c r="BD58" s="4">
        <f t="shared" si="4"/>
        <v>4.0480000000000018</v>
      </c>
      <c r="BE58" s="4">
        <v>0.15270500000000001</v>
      </c>
      <c r="BF58" s="4">
        <v>616.48800000000006</v>
      </c>
      <c r="BK58" s="4">
        <f t="shared" si="5"/>
        <v>1.7300000000000182</v>
      </c>
      <c r="BL58" s="4">
        <v>4.879E-2</v>
      </c>
      <c r="BM58" s="4">
        <v>1745.04</v>
      </c>
      <c r="BS58" s="4">
        <f t="shared" si="6"/>
        <v>1.4699999999997999</v>
      </c>
      <c r="BT58" s="4">
        <v>4.6613000000000002E-2</v>
      </c>
      <c r="BU58" s="4">
        <v>3150.89</v>
      </c>
      <c r="CB58" s="4">
        <f t="shared" si="11"/>
        <v>1.4899999999997817</v>
      </c>
      <c r="CC58" s="4">
        <v>4.0089E-2</v>
      </c>
      <c r="CD58" s="4">
        <v>4265.42</v>
      </c>
      <c r="CJ58" s="4">
        <f t="shared" si="12"/>
        <v>2.7800000000002001</v>
      </c>
      <c r="CK58" s="4">
        <v>7.8357999999999997E-2</v>
      </c>
      <c r="CL58" s="4">
        <v>2973.5</v>
      </c>
      <c r="CQ58" s="4">
        <f t="shared" si="13"/>
        <v>1.660000000000764</v>
      </c>
      <c r="CR58" s="4">
        <v>5.2892000000000002E-2</v>
      </c>
      <c r="CS58" s="4">
        <v>4395.1400000000003</v>
      </c>
      <c r="CZ58" s="4">
        <f t="shared" si="14"/>
        <v>2.0599999999999454</v>
      </c>
      <c r="DA58" s="4">
        <v>7.1561E-2</v>
      </c>
      <c r="DB58" s="4">
        <v>3004.6</v>
      </c>
      <c r="DF58" s="4">
        <f t="shared" si="7"/>
        <v>1.2300000000000182</v>
      </c>
      <c r="DG58" s="4">
        <v>3.4615E-2</v>
      </c>
      <c r="DH58" s="4">
        <v>3755.84</v>
      </c>
      <c r="DM58" s="8">
        <f t="shared" si="15"/>
        <v>2.5599999999999454</v>
      </c>
      <c r="DN58" s="8">
        <v>0.111594</v>
      </c>
      <c r="DO58" s="8">
        <v>1175.49</v>
      </c>
      <c r="DQ58" s="8">
        <f t="shared" si="16"/>
        <v>1.569999999999709</v>
      </c>
      <c r="DR58" s="8">
        <v>4.4757999999999999E-2</v>
      </c>
      <c r="DS58" s="8">
        <v>2196.4499999999998</v>
      </c>
      <c r="DV58" s="8">
        <f t="shared" si="17"/>
        <v>1.3070000000000164</v>
      </c>
      <c r="DW58" s="8">
        <v>4.6641000000000002E-2</v>
      </c>
      <c r="DX58" s="8">
        <v>502.274</v>
      </c>
      <c r="EA58" s="8">
        <f t="shared" si="18"/>
        <v>1.25</v>
      </c>
      <c r="EB58" s="8">
        <v>3.8031000000000002E-2</v>
      </c>
      <c r="EC58" s="8">
        <v>1461.71</v>
      </c>
    </row>
    <row r="59" spans="9:133" x14ac:dyDescent="0.35">
      <c r="I59" s="4">
        <f t="shared" si="19"/>
        <v>1.9390000000000782</v>
      </c>
      <c r="J59" s="4">
        <v>7.8077999999999995E-2</v>
      </c>
      <c r="K59" s="4">
        <v>558.60900000000004</v>
      </c>
      <c r="P59" s="4">
        <f t="shared" si="20"/>
        <v>1.6309999999999718</v>
      </c>
      <c r="Q59" s="4">
        <v>4.9503999999999999E-2</v>
      </c>
      <c r="R59" s="4">
        <v>428.041</v>
      </c>
      <c r="X59" s="4">
        <f t="shared" si="8"/>
        <v>2.8000000000001819</v>
      </c>
      <c r="Y59" s="4">
        <v>8.4875000000000006E-2</v>
      </c>
      <c r="Z59" s="4">
        <v>2052.0700000000002</v>
      </c>
      <c r="AF59" s="4">
        <f t="shared" si="21"/>
        <v>1.4499999999998181</v>
      </c>
      <c r="AG59" s="4">
        <v>6.2573000000000004E-2</v>
      </c>
      <c r="AH59" s="4">
        <v>3326.46</v>
      </c>
      <c r="AN59" s="4">
        <f t="shared" si="9"/>
        <v>1.8059999999999832</v>
      </c>
      <c r="AO59" s="4">
        <v>5.8408000000000002E-2</v>
      </c>
      <c r="AP59" s="4">
        <v>360.84399999999999</v>
      </c>
      <c r="AV59" s="4">
        <f t="shared" si="10"/>
        <v>1.4400000000000546</v>
      </c>
      <c r="AW59" s="4">
        <v>4.6969999999999998E-2</v>
      </c>
      <c r="AX59" s="4">
        <v>1249.72</v>
      </c>
      <c r="BD59" s="4">
        <f t="shared" si="4"/>
        <v>4.2009999999999081</v>
      </c>
      <c r="BE59" s="4">
        <v>0.16767799999999999</v>
      </c>
      <c r="BF59" s="4">
        <v>616.64099999999996</v>
      </c>
      <c r="BK59" s="4">
        <f t="shared" si="5"/>
        <v>1.7699999999999818</v>
      </c>
      <c r="BL59" s="4">
        <v>5.4207999999999999E-2</v>
      </c>
      <c r="BM59" s="4">
        <v>1745.08</v>
      </c>
      <c r="BS59" s="4">
        <f t="shared" si="6"/>
        <v>1.5199999999999818</v>
      </c>
      <c r="BT59" s="4">
        <v>5.4795999999999997E-2</v>
      </c>
      <c r="BU59" s="4">
        <v>3150.94</v>
      </c>
      <c r="CB59" s="4">
        <f t="shared" si="11"/>
        <v>1.5299999999997453</v>
      </c>
      <c r="CC59" s="4">
        <v>4.4114E-2</v>
      </c>
      <c r="CD59" s="4">
        <v>4265.46</v>
      </c>
      <c r="CJ59" s="4">
        <f t="shared" si="12"/>
        <v>2.8600000000001273</v>
      </c>
      <c r="CK59" s="4">
        <v>0.11562600000000001</v>
      </c>
      <c r="CL59" s="4">
        <v>2973.58</v>
      </c>
      <c r="CQ59" s="4">
        <f t="shared" si="13"/>
        <v>1.7200000000002547</v>
      </c>
      <c r="CR59" s="4">
        <v>5.0070999999999997E-2</v>
      </c>
      <c r="CS59" s="4">
        <v>4395.2</v>
      </c>
      <c r="CZ59" s="4">
        <f t="shared" si="14"/>
        <v>2.1300000000001091</v>
      </c>
      <c r="DA59" s="4">
        <v>6.7213999999999996E-2</v>
      </c>
      <c r="DB59" s="4">
        <v>3004.67</v>
      </c>
      <c r="DF59" s="4">
        <f t="shared" si="7"/>
        <v>1.2599999999997635</v>
      </c>
      <c r="DG59" s="4">
        <v>3.4958000000000003E-2</v>
      </c>
      <c r="DH59" s="4">
        <v>3755.87</v>
      </c>
      <c r="DM59" s="8">
        <f t="shared" si="15"/>
        <v>2.6699999999998454</v>
      </c>
      <c r="DN59" s="8">
        <v>0.101983</v>
      </c>
      <c r="DO59" s="8">
        <v>1175.5999999999999</v>
      </c>
      <c r="DQ59" s="8">
        <f t="shared" si="16"/>
        <v>1.6199999999998909</v>
      </c>
      <c r="DR59" s="8">
        <v>4.2651000000000001E-2</v>
      </c>
      <c r="DS59" s="8">
        <v>2196.5</v>
      </c>
      <c r="DV59" s="8">
        <f t="shared" si="17"/>
        <v>1.3530000000000086</v>
      </c>
      <c r="DW59" s="8">
        <v>4.3728999999999997E-2</v>
      </c>
      <c r="DX59" s="8">
        <v>502.32</v>
      </c>
      <c r="EA59" s="8">
        <f t="shared" si="18"/>
        <v>1.2899999999999636</v>
      </c>
      <c r="EB59" s="8">
        <v>3.7673999999999999E-2</v>
      </c>
      <c r="EC59" s="8">
        <v>1461.75</v>
      </c>
    </row>
    <row r="60" spans="9:133" x14ac:dyDescent="0.35">
      <c r="I60" s="4">
        <f t="shared" si="19"/>
        <v>2.0170000000000528</v>
      </c>
      <c r="J60" s="4">
        <v>7.1484000000000006E-2</v>
      </c>
      <c r="K60" s="4">
        <v>558.68700000000001</v>
      </c>
      <c r="P60" s="4">
        <f t="shared" si="20"/>
        <v>1.67999999999995</v>
      </c>
      <c r="Q60" s="4">
        <v>4.6802000000000003E-2</v>
      </c>
      <c r="R60" s="4">
        <v>428.09</v>
      </c>
      <c r="X60" s="4">
        <f t="shared" si="8"/>
        <v>2.8800000000001091</v>
      </c>
      <c r="Y60" s="4">
        <v>0.105707</v>
      </c>
      <c r="Z60" s="4">
        <v>2052.15</v>
      </c>
      <c r="AF60" s="4">
        <f t="shared" si="21"/>
        <v>1.5199999999999818</v>
      </c>
      <c r="AG60" s="4">
        <v>5.8583000000000003E-2</v>
      </c>
      <c r="AH60" s="4">
        <v>3326.53</v>
      </c>
      <c r="AN60" s="4">
        <f t="shared" si="9"/>
        <v>1.8650000000000091</v>
      </c>
      <c r="AO60" s="4">
        <v>7.2694999999999996E-2</v>
      </c>
      <c r="AP60" s="4">
        <v>360.90300000000002</v>
      </c>
      <c r="AV60" s="4">
        <f t="shared" si="10"/>
        <v>1.4900000000000091</v>
      </c>
      <c r="AW60" s="4">
        <v>4.3042999999999998E-2</v>
      </c>
      <c r="AX60" s="4">
        <v>1249.77</v>
      </c>
      <c r="BD60" s="4">
        <f t="shared" si="4"/>
        <v>4.3679999999999382</v>
      </c>
      <c r="BE60" s="4">
        <v>0.15929199999999999</v>
      </c>
      <c r="BF60" s="4">
        <v>616.80799999999999</v>
      </c>
      <c r="BK60" s="4">
        <f t="shared" si="5"/>
        <v>1.8300000000001546</v>
      </c>
      <c r="BL60" s="4">
        <v>5.3704000000000002E-2</v>
      </c>
      <c r="BM60" s="4">
        <v>1745.14</v>
      </c>
      <c r="BS60" s="4">
        <f t="shared" si="6"/>
        <v>1.569999999999709</v>
      </c>
      <c r="BT60" s="4">
        <v>5.2499999999999998E-2</v>
      </c>
      <c r="BU60" s="4">
        <v>3150.99</v>
      </c>
      <c r="CB60" s="4">
        <f t="shared" si="11"/>
        <v>1.569999999999709</v>
      </c>
      <c r="CC60" s="4">
        <v>4.5569999999999999E-2</v>
      </c>
      <c r="CD60" s="4">
        <v>4265.5</v>
      </c>
      <c r="CJ60" s="4">
        <f t="shared" si="12"/>
        <v>2.9800000000000182</v>
      </c>
      <c r="CK60" s="4">
        <v>0.105532</v>
      </c>
      <c r="CL60" s="4">
        <v>2973.7</v>
      </c>
      <c r="CQ60" s="4">
        <f t="shared" si="13"/>
        <v>1.7700000000004366</v>
      </c>
      <c r="CR60" s="4">
        <v>5.6763000000000001E-2</v>
      </c>
      <c r="CS60" s="4">
        <v>4395.25</v>
      </c>
      <c r="CZ60" s="4">
        <f t="shared" si="14"/>
        <v>2.1999999999998181</v>
      </c>
      <c r="DA60" s="4">
        <v>7.5656000000000001E-2</v>
      </c>
      <c r="DB60" s="4">
        <v>3004.74</v>
      </c>
      <c r="DF60" s="4">
        <f t="shared" si="7"/>
        <v>1.2999999999997272</v>
      </c>
      <c r="DG60" s="4">
        <v>3.4811000000000002E-2</v>
      </c>
      <c r="DH60" s="4">
        <v>3755.91</v>
      </c>
      <c r="DM60" s="8">
        <f t="shared" si="15"/>
        <v>2.7699999999999818</v>
      </c>
      <c r="DN60" s="8">
        <v>9.2483999999999997E-2</v>
      </c>
      <c r="DO60" s="8">
        <v>1175.7</v>
      </c>
      <c r="DQ60" s="8">
        <f t="shared" si="16"/>
        <v>1.6599999999998545</v>
      </c>
      <c r="DR60" s="8">
        <v>4.4443000000000003E-2</v>
      </c>
      <c r="DS60" s="8">
        <v>2196.54</v>
      </c>
      <c r="DV60" s="8">
        <f t="shared" si="17"/>
        <v>1.3969999999999914</v>
      </c>
      <c r="DW60" s="8">
        <v>4.9461999999999999E-2</v>
      </c>
      <c r="DX60" s="8">
        <v>502.36399999999998</v>
      </c>
      <c r="EA60" s="8">
        <f t="shared" si="18"/>
        <v>1.3299999999999272</v>
      </c>
      <c r="EB60" s="8">
        <v>3.9375E-2</v>
      </c>
      <c r="EC60" s="8">
        <v>1461.79</v>
      </c>
    </row>
    <row r="61" spans="9:133" x14ac:dyDescent="0.35">
      <c r="I61" s="4">
        <f t="shared" si="19"/>
        <v>2.0890000000000555</v>
      </c>
      <c r="J61" s="4">
        <v>7.1476999999999999E-2</v>
      </c>
      <c r="K61" s="4">
        <v>558.75900000000001</v>
      </c>
      <c r="P61" s="4">
        <f t="shared" si="20"/>
        <v>1.7269999999999754</v>
      </c>
      <c r="Q61" s="4">
        <v>4.7844999999999999E-2</v>
      </c>
      <c r="R61" s="4">
        <v>428.137</v>
      </c>
      <c r="X61" s="4">
        <f t="shared" si="8"/>
        <v>2.9900000000002365</v>
      </c>
      <c r="Y61" s="4">
        <v>9.9015000000000006E-2</v>
      </c>
      <c r="Z61" s="4">
        <v>2052.2600000000002</v>
      </c>
      <c r="AF61" s="4">
        <f t="shared" si="21"/>
        <v>1.5799999999999272</v>
      </c>
      <c r="AG61" s="4">
        <v>7.4200000000000002E-2</v>
      </c>
      <c r="AH61" s="4">
        <v>3326.59</v>
      </c>
      <c r="AN61" s="4">
        <f t="shared" si="9"/>
        <v>1.9370000000000118</v>
      </c>
      <c r="AO61" s="4">
        <v>6.5345E-2</v>
      </c>
      <c r="AP61" s="4">
        <v>360.97500000000002</v>
      </c>
      <c r="AV61" s="4">
        <f t="shared" si="10"/>
        <v>1.5299999999999727</v>
      </c>
      <c r="AW61" s="4">
        <v>4.8453999999999997E-2</v>
      </c>
      <c r="AX61" s="4">
        <v>1249.81</v>
      </c>
      <c r="BD61" s="4">
        <f t="shared" si="4"/>
        <v>4.5279999999999063</v>
      </c>
      <c r="BE61" s="4">
        <v>0.20558999999999999</v>
      </c>
      <c r="BF61" s="4">
        <v>616.96799999999996</v>
      </c>
      <c r="BK61" s="4">
        <f t="shared" si="5"/>
        <v>1.8800000000001091</v>
      </c>
      <c r="BL61" s="4">
        <v>4.8881000000000001E-2</v>
      </c>
      <c r="BM61" s="4">
        <v>1745.19</v>
      </c>
      <c r="BS61" s="4">
        <f t="shared" si="6"/>
        <v>1.6199999999998909</v>
      </c>
      <c r="BT61" s="4">
        <v>5.0063999999999997E-2</v>
      </c>
      <c r="BU61" s="4">
        <v>3151.04</v>
      </c>
      <c r="CB61" s="4">
        <f t="shared" si="11"/>
        <v>1.6199999999998909</v>
      </c>
      <c r="CC61" s="4">
        <v>4.0606999999999997E-2</v>
      </c>
      <c r="CD61" s="4">
        <v>4265.55</v>
      </c>
      <c r="CJ61" s="4">
        <f t="shared" si="12"/>
        <v>3.080000000000382</v>
      </c>
      <c r="CK61" s="4">
        <v>0.106708</v>
      </c>
      <c r="CL61" s="4">
        <v>2973.8</v>
      </c>
      <c r="CQ61" s="4">
        <f t="shared" si="13"/>
        <v>1.8200000000006185</v>
      </c>
      <c r="CR61" s="4">
        <v>5.8015999999999998E-2</v>
      </c>
      <c r="CS61" s="4">
        <v>4395.3</v>
      </c>
      <c r="CZ61" s="4">
        <f t="shared" si="14"/>
        <v>2.2800000000002001</v>
      </c>
      <c r="DA61" s="4">
        <v>6.9412000000000001E-2</v>
      </c>
      <c r="DB61" s="4">
        <v>3004.82</v>
      </c>
      <c r="DF61" s="4">
        <f t="shared" si="7"/>
        <v>1.3299999999999272</v>
      </c>
      <c r="DG61" s="4">
        <v>3.3487999999999997E-2</v>
      </c>
      <c r="DH61" s="4">
        <v>3755.94</v>
      </c>
      <c r="DM61" s="8">
        <f t="shared" si="15"/>
        <v>2.8599999999999</v>
      </c>
      <c r="DN61" s="8">
        <v>0.101619</v>
      </c>
      <c r="DO61" s="8">
        <v>1175.79</v>
      </c>
      <c r="DQ61" s="8">
        <f t="shared" si="16"/>
        <v>1.7100000000000364</v>
      </c>
      <c r="DR61" s="8">
        <v>4.2398999999999999E-2</v>
      </c>
      <c r="DS61" s="8">
        <v>2196.59</v>
      </c>
      <c r="DV61" s="8">
        <f t="shared" si="17"/>
        <v>1.4470000000000027</v>
      </c>
      <c r="DW61" s="8">
        <v>4.7655999999999997E-2</v>
      </c>
      <c r="DX61" s="8">
        <v>502.41399999999999</v>
      </c>
      <c r="EA61" s="8">
        <f t="shared" si="18"/>
        <v>1.3699999999998909</v>
      </c>
      <c r="EB61" s="8">
        <v>3.6988E-2</v>
      </c>
      <c r="EC61" s="8">
        <v>1461.83</v>
      </c>
    </row>
    <row r="62" spans="9:133" x14ac:dyDescent="0.35">
      <c r="I62" s="4">
        <f t="shared" si="19"/>
        <v>2.1600000000000819</v>
      </c>
      <c r="J62" s="4">
        <v>7.3345999999999995E-2</v>
      </c>
      <c r="K62" s="4">
        <v>558.83000000000004</v>
      </c>
      <c r="P62" s="4">
        <f t="shared" si="20"/>
        <v>1.7749999999999773</v>
      </c>
      <c r="Q62" s="4">
        <v>5.0147999999999998E-2</v>
      </c>
      <c r="R62" s="4">
        <v>428.185</v>
      </c>
      <c r="X62" s="4">
        <f t="shared" si="8"/>
        <v>3.0900000000001455</v>
      </c>
      <c r="Y62" s="4">
        <v>9.8230999999999999E-2</v>
      </c>
      <c r="Z62" s="4">
        <v>2052.36</v>
      </c>
      <c r="AF62" s="4">
        <f t="shared" si="21"/>
        <v>1.6499999999996362</v>
      </c>
      <c r="AG62" s="4">
        <v>6.9734000000000004E-2</v>
      </c>
      <c r="AH62" s="4">
        <v>3326.66</v>
      </c>
      <c r="AN62" s="4">
        <f t="shared" si="9"/>
        <v>2.0029999999999859</v>
      </c>
      <c r="AO62" s="4">
        <v>7.3261999999999994E-2</v>
      </c>
      <c r="AP62" s="4">
        <v>361.041</v>
      </c>
      <c r="AV62" s="4">
        <f t="shared" si="10"/>
        <v>1.5799999999999272</v>
      </c>
      <c r="AW62" s="4">
        <v>4.9342999999999998E-2</v>
      </c>
      <c r="AX62" s="4">
        <v>1249.8599999999999</v>
      </c>
      <c r="BD62" s="4">
        <f t="shared" si="4"/>
        <v>4.7329999999999472</v>
      </c>
      <c r="BE62" s="4">
        <v>0.171787</v>
      </c>
      <c r="BF62" s="4">
        <v>617.173</v>
      </c>
      <c r="BK62" s="4">
        <f t="shared" si="5"/>
        <v>1.9300000000000637</v>
      </c>
      <c r="BL62" s="4">
        <v>4.5087000000000002E-2</v>
      </c>
      <c r="BM62" s="4">
        <v>1745.24</v>
      </c>
      <c r="BS62" s="4">
        <f t="shared" si="6"/>
        <v>1.6700000000000728</v>
      </c>
      <c r="BT62" s="4">
        <v>5.5818E-2</v>
      </c>
      <c r="BU62" s="4">
        <v>3151.09</v>
      </c>
      <c r="CB62" s="4">
        <f t="shared" si="11"/>
        <v>1.6599999999998545</v>
      </c>
      <c r="CC62" s="4">
        <v>4.6150999999999998E-2</v>
      </c>
      <c r="CD62" s="4">
        <v>4265.59</v>
      </c>
      <c r="CJ62" s="4">
        <f t="shared" si="12"/>
        <v>3.1900000000000546</v>
      </c>
      <c r="CK62" s="4">
        <v>8.7625999999999996E-2</v>
      </c>
      <c r="CL62" s="4">
        <v>2973.91</v>
      </c>
      <c r="CQ62" s="4">
        <f t="shared" si="13"/>
        <v>1.8800000000001091</v>
      </c>
      <c r="CR62" s="4">
        <v>5.1722999999999998E-2</v>
      </c>
      <c r="CS62" s="4">
        <v>4395.3599999999997</v>
      </c>
      <c r="CZ62" s="4">
        <f t="shared" si="14"/>
        <v>2.3499999999999091</v>
      </c>
      <c r="DA62" s="4">
        <v>8.0940999999999999E-2</v>
      </c>
      <c r="DB62" s="4">
        <v>3004.89</v>
      </c>
      <c r="DF62" s="4">
        <f t="shared" si="7"/>
        <v>1.3599999999996726</v>
      </c>
      <c r="DG62" s="4">
        <v>3.3355000000000003E-2</v>
      </c>
      <c r="DH62" s="4">
        <v>3755.97</v>
      </c>
      <c r="DM62" s="8">
        <f t="shared" si="15"/>
        <v>2.9700000000000273</v>
      </c>
      <c r="DN62" s="8">
        <v>9.1812000000000005E-2</v>
      </c>
      <c r="DO62" s="8">
        <v>1175.9000000000001</v>
      </c>
      <c r="DQ62" s="8">
        <f t="shared" si="16"/>
        <v>1.75</v>
      </c>
      <c r="DR62" s="8">
        <v>4.2958999999999997E-2</v>
      </c>
      <c r="DS62" s="8">
        <v>2196.63</v>
      </c>
      <c r="DV62" s="8">
        <f t="shared" si="17"/>
        <v>1.4940000000000282</v>
      </c>
      <c r="DW62" s="8">
        <v>4.802E-2</v>
      </c>
      <c r="DX62" s="8">
        <v>502.46100000000001</v>
      </c>
      <c r="EA62" s="8">
        <f t="shared" si="18"/>
        <v>1.3999999999998636</v>
      </c>
      <c r="EB62" s="8">
        <v>3.9410000000000001E-2</v>
      </c>
      <c r="EC62" s="8">
        <v>1461.86</v>
      </c>
    </row>
    <row r="63" spans="9:133" x14ac:dyDescent="0.35">
      <c r="I63" s="4">
        <f t="shared" si="19"/>
        <v>2.2340000000000373</v>
      </c>
      <c r="J63" s="4">
        <v>6.6562999999999997E-2</v>
      </c>
      <c r="K63" s="4">
        <v>558.904</v>
      </c>
      <c r="P63" s="4">
        <f t="shared" si="20"/>
        <v>1.8249999999999886</v>
      </c>
      <c r="Q63" s="4">
        <v>4.7509000000000003E-2</v>
      </c>
      <c r="R63" s="4">
        <v>428.23500000000001</v>
      </c>
      <c r="X63" s="4">
        <f t="shared" si="8"/>
        <v>3.1900000000000546</v>
      </c>
      <c r="Y63" s="4">
        <v>9.8399E-2</v>
      </c>
      <c r="Z63" s="4">
        <v>2052.46</v>
      </c>
      <c r="AF63" s="4">
        <f t="shared" si="21"/>
        <v>1.7199999999997999</v>
      </c>
      <c r="AG63" s="4">
        <v>6.7557000000000006E-2</v>
      </c>
      <c r="AH63" s="4">
        <v>3326.73</v>
      </c>
      <c r="AN63" s="4">
        <f t="shared" si="9"/>
        <v>2.075999999999965</v>
      </c>
      <c r="AO63" s="4">
        <v>7.0014000000000007E-2</v>
      </c>
      <c r="AP63" s="4">
        <v>361.11399999999998</v>
      </c>
      <c r="AV63" s="4">
        <f t="shared" si="10"/>
        <v>1.6300000000001091</v>
      </c>
      <c r="AW63" s="4">
        <v>4.5605E-2</v>
      </c>
      <c r="AX63" s="4">
        <v>1249.9100000000001</v>
      </c>
      <c r="BK63" s="4">
        <f t="shared" si="5"/>
        <v>1.9800000000000182</v>
      </c>
      <c r="BL63" s="4">
        <v>4.9798000000000002E-2</v>
      </c>
      <c r="BM63" s="4">
        <v>1745.29</v>
      </c>
      <c r="BS63" s="4">
        <f t="shared" si="6"/>
        <v>1.7300000000000182</v>
      </c>
      <c r="BT63" s="4">
        <v>5.4327E-2</v>
      </c>
      <c r="BU63" s="4">
        <v>3151.15</v>
      </c>
      <c r="CB63" s="4">
        <f t="shared" si="11"/>
        <v>1.7100000000000364</v>
      </c>
      <c r="CC63" s="4">
        <v>4.3196999999999999E-2</v>
      </c>
      <c r="CD63" s="4">
        <v>4265.6400000000003</v>
      </c>
      <c r="CJ63" s="4">
        <f t="shared" si="12"/>
        <v>3.2800000000002001</v>
      </c>
      <c r="CK63" s="4">
        <v>0.13988100000000001</v>
      </c>
      <c r="CL63" s="4">
        <v>2974</v>
      </c>
      <c r="CQ63" s="4">
        <f t="shared" si="13"/>
        <v>1.930000000000291</v>
      </c>
      <c r="CR63" s="4">
        <v>5.1540999999999997E-2</v>
      </c>
      <c r="CS63" s="4">
        <v>4395.41</v>
      </c>
      <c r="CZ63" s="4">
        <f t="shared" si="14"/>
        <v>2.4299999999998363</v>
      </c>
      <c r="DA63" s="4">
        <v>7.3233999999999994E-2</v>
      </c>
      <c r="DB63" s="4">
        <v>3004.97</v>
      </c>
      <c r="DF63" s="4">
        <f t="shared" si="7"/>
        <v>1.4000000000000909</v>
      </c>
      <c r="DG63" s="4">
        <v>3.4558999999999999E-2</v>
      </c>
      <c r="DH63" s="4">
        <v>3756.01</v>
      </c>
      <c r="DM63" s="8">
        <f t="shared" si="15"/>
        <v>3.0599999999999454</v>
      </c>
      <c r="DN63" s="8">
        <v>7.9827999999999996E-2</v>
      </c>
      <c r="DO63" s="8">
        <v>1175.99</v>
      </c>
      <c r="DQ63" s="8">
        <f t="shared" si="16"/>
        <v>1.7899999999999636</v>
      </c>
      <c r="DR63" s="8">
        <v>4.0229000000000001E-2</v>
      </c>
      <c r="DS63" s="8">
        <v>2196.67</v>
      </c>
      <c r="DV63" s="8">
        <f t="shared" si="17"/>
        <v>1.54200000000003</v>
      </c>
      <c r="DW63" s="8">
        <v>4.6304999999999999E-2</v>
      </c>
      <c r="DX63" s="8">
        <v>502.50900000000001</v>
      </c>
      <c r="EA63" s="8">
        <f t="shared" si="18"/>
        <v>1.4400000000000546</v>
      </c>
      <c r="EB63" s="8">
        <v>3.5707000000000003E-2</v>
      </c>
      <c r="EC63" s="8">
        <v>1461.9</v>
      </c>
    </row>
    <row r="64" spans="9:133" x14ac:dyDescent="0.35">
      <c r="I64" s="4">
        <f t="shared" si="19"/>
        <v>2.3000000000000682</v>
      </c>
      <c r="J64" s="4">
        <v>8.0380999999999994E-2</v>
      </c>
      <c r="K64" s="4">
        <v>558.97</v>
      </c>
      <c r="P64" s="4">
        <f t="shared" si="20"/>
        <v>1.8729999999999905</v>
      </c>
      <c r="Q64" s="4">
        <v>4.9230999999999997E-2</v>
      </c>
      <c r="R64" s="4">
        <v>428.28300000000002</v>
      </c>
      <c r="X64" s="4">
        <f t="shared" si="8"/>
        <v>3.2899999999999636</v>
      </c>
      <c r="Y64" s="4">
        <v>0.100912</v>
      </c>
      <c r="Z64" s="4">
        <v>2052.56</v>
      </c>
      <c r="AF64" s="4">
        <f t="shared" si="21"/>
        <v>1.7899999999999636</v>
      </c>
      <c r="AG64" s="4">
        <v>6.6234000000000001E-2</v>
      </c>
      <c r="AH64" s="4">
        <v>3326.8</v>
      </c>
      <c r="AN64" s="4">
        <f t="shared" si="9"/>
        <v>2.146000000000015</v>
      </c>
      <c r="AO64" s="4">
        <v>5.978E-2</v>
      </c>
      <c r="AP64" s="4">
        <v>361.18400000000003</v>
      </c>
      <c r="AV64" s="4">
        <f t="shared" si="10"/>
        <v>1.6800000000000637</v>
      </c>
      <c r="AW64" s="4">
        <v>5.1261000000000001E-2</v>
      </c>
      <c r="AX64" s="4">
        <v>1249.96</v>
      </c>
      <c r="BK64" s="4">
        <f t="shared" si="5"/>
        <v>2.0299999999999727</v>
      </c>
      <c r="BL64" s="4">
        <v>5.3962999999999997E-2</v>
      </c>
      <c r="BM64" s="4">
        <v>1745.34</v>
      </c>
      <c r="BS64" s="4">
        <f t="shared" si="6"/>
        <v>1.7799999999997453</v>
      </c>
      <c r="BT64" s="4">
        <v>5.3753000000000002E-2</v>
      </c>
      <c r="BU64" s="4">
        <v>3151.2</v>
      </c>
      <c r="CB64" s="4">
        <f t="shared" si="11"/>
        <v>1.75</v>
      </c>
      <c r="CC64" s="4">
        <v>4.3147999999999999E-2</v>
      </c>
      <c r="CD64" s="4">
        <v>4265.68</v>
      </c>
      <c r="CJ64" s="4">
        <f t="shared" si="12"/>
        <v>3.4200000000000728</v>
      </c>
      <c r="CK64" s="4">
        <v>0.120918</v>
      </c>
      <c r="CL64" s="4">
        <v>2974.14</v>
      </c>
      <c r="CQ64" s="4">
        <f t="shared" si="13"/>
        <v>1.9800000000004729</v>
      </c>
      <c r="CR64" s="4">
        <v>5.7189999999999998E-2</v>
      </c>
      <c r="CS64" s="4">
        <v>4395.46</v>
      </c>
      <c r="CZ64" s="4">
        <f t="shared" si="14"/>
        <v>2.5</v>
      </c>
      <c r="DA64" s="4">
        <v>6.8138000000000004E-2</v>
      </c>
      <c r="DB64" s="4">
        <v>3005.04</v>
      </c>
      <c r="DF64" s="4">
        <f t="shared" si="7"/>
        <v>1.4299999999998363</v>
      </c>
      <c r="DG64" s="4">
        <v>3.6246E-2</v>
      </c>
      <c r="DH64" s="4">
        <v>3756.04</v>
      </c>
      <c r="DM64" s="8">
        <f t="shared" si="15"/>
        <v>3.1399999999998727</v>
      </c>
      <c r="DN64" s="8">
        <v>0.10308199999999999</v>
      </c>
      <c r="DO64" s="8">
        <v>1176.07</v>
      </c>
      <c r="DQ64" s="8">
        <f t="shared" si="16"/>
        <v>1.8299999999999272</v>
      </c>
      <c r="DR64" s="8">
        <v>4.5471999999999999E-2</v>
      </c>
      <c r="DS64" s="8">
        <v>2196.71</v>
      </c>
      <c r="DV64" s="8">
        <f t="shared" si="17"/>
        <v>1.5880000000000223</v>
      </c>
      <c r="DW64" s="8">
        <v>4.9202999999999997E-2</v>
      </c>
      <c r="DX64" s="8">
        <v>502.55500000000001</v>
      </c>
      <c r="EA64" s="8">
        <f t="shared" si="18"/>
        <v>1.4800000000000182</v>
      </c>
      <c r="EB64" s="8">
        <v>3.8696000000000001E-2</v>
      </c>
      <c r="EC64" s="8">
        <v>1461.94</v>
      </c>
    </row>
    <row r="65" spans="9:133" x14ac:dyDescent="0.35">
      <c r="I65" s="4">
        <f t="shared" si="19"/>
        <v>2.3799999999999955</v>
      </c>
      <c r="J65" s="4">
        <v>7.5179999999999997E-2</v>
      </c>
      <c r="K65" s="4">
        <v>559.04999999999995</v>
      </c>
      <c r="P65" s="4">
        <f t="shared" si="20"/>
        <v>1.9219999999999686</v>
      </c>
      <c r="Q65" s="4">
        <v>4.6522000000000001E-2</v>
      </c>
      <c r="R65" s="4">
        <v>428.33199999999999</v>
      </c>
      <c r="X65" s="4">
        <f t="shared" si="8"/>
        <v>3.3899999999998727</v>
      </c>
      <c r="Y65" s="4">
        <v>0.100289</v>
      </c>
      <c r="Z65" s="4">
        <v>2052.66</v>
      </c>
      <c r="AF65" s="4">
        <f t="shared" si="21"/>
        <v>1.8499999999999091</v>
      </c>
      <c r="AG65" s="4">
        <v>6.6276000000000002E-2</v>
      </c>
      <c r="AH65" s="4">
        <v>3326.86</v>
      </c>
      <c r="AN65" s="4">
        <f t="shared" si="9"/>
        <v>2.2060000000000173</v>
      </c>
      <c r="AO65" s="4">
        <v>7.7308000000000002E-2</v>
      </c>
      <c r="AP65" s="4">
        <v>361.24400000000003</v>
      </c>
      <c r="AV65" s="4">
        <f t="shared" si="10"/>
        <v>1.7300000000000182</v>
      </c>
      <c r="AW65" s="4">
        <v>4.6339999999999999E-2</v>
      </c>
      <c r="AX65" s="4">
        <v>1250.01</v>
      </c>
      <c r="BK65" s="4">
        <f t="shared" si="5"/>
        <v>2.0800000000001546</v>
      </c>
      <c r="BL65" s="4">
        <v>5.1848999999999999E-2</v>
      </c>
      <c r="BM65" s="4">
        <v>1745.39</v>
      </c>
      <c r="BS65" s="4">
        <f t="shared" si="6"/>
        <v>1.8400000000001455</v>
      </c>
      <c r="BT65" s="4">
        <v>5.0763999999999997E-2</v>
      </c>
      <c r="BU65" s="4">
        <v>3151.26</v>
      </c>
      <c r="CB65" s="4">
        <f t="shared" si="11"/>
        <v>1.7899999999999636</v>
      </c>
      <c r="CC65" s="4">
        <v>4.5920000000000002E-2</v>
      </c>
      <c r="CD65" s="4">
        <v>4265.72</v>
      </c>
      <c r="CJ65" s="4">
        <f t="shared" si="12"/>
        <v>3.5400000000004184</v>
      </c>
      <c r="CK65" s="4">
        <v>0.12266100000000001</v>
      </c>
      <c r="CL65" s="4">
        <v>2974.26</v>
      </c>
      <c r="CQ65" s="4">
        <f t="shared" si="13"/>
        <v>2.0400000000008731</v>
      </c>
      <c r="CR65" s="4">
        <v>5.8387000000000001E-2</v>
      </c>
      <c r="CS65" s="4">
        <v>4395.5200000000004</v>
      </c>
      <c r="CZ65" s="4">
        <f t="shared" si="14"/>
        <v>2.5700000000001637</v>
      </c>
      <c r="DA65" s="4">
        <v>8.1767000000000006E-2</v>
      </c>
      <c r="DB65" s="4">
        <v>3005.11</v>
      </c>
      <c r="DF65" s="4">
        <f t="shared" si="7"/>
        <v>1.4699999999997999</v>
      </c>
      <c r="DG65" s="4">
        <v>3.5567000000000001E-2</v>
      </c>
      <c r="DH65" s="4">
        <v>3756.08</v>
      </c>
      <c r="DM65" s="8">
        <f t="shared" si="15"/>
        <v>3.2400000000000091</v>
      </c>
      <c r="DN65" s="8">
        <v>9.8286999999999999E-2</v>
      </c>
      <c r="DO65" s="8">
        <v>1176.17</v>
      </c>
      <c r="DQ65" s="8">
        <f t="shared" si="16"/>
        <v>1.8800000000001091</v>
      </c>
      <c r="DR65" s="8">
        <v>4.1041000000000001E-2</v>
      </c>
      <c r="DS65" s="8">
        <v>2196.7600000000002</v>
      </c>
      <c r="DV65" s="8">
        <f t="shared" si="17"/>
        <v>1.6380000000000337</v>
      </c>
      <c r="DW65" s="8">
        <v>4.9293999999999998E-2</v>
      </c>
      <c r="DX65" s="8">
        <v>502.60500000000002</v>
      </c>
      <c r="EA65" s="8">
        <f t="shared" si="18"/>
        <v>1.5199999999999818</v>
      </c>
      <c r="EB65" s="8">
        <v>3.6519000000000003E-2</v>
      </c>
      <c r="EC65" s="8">
        <v>1461.98</v>
      </c>
    </row>
    <row r="66" spans="9:133" x14ac:dyDescent="0.35">
      <c r="I66" s="4">
        <f t="shared" si="19"/>
        <v>2.4560000000000173</v>
      </c>
      <c r="J66" s="4">
        <v>7.3955000000000007E-2</v>
      </c>
      <c r="K66" s="4">
        <v>559.12599999999998</v>
      </c>
      <c r="P66" s="4">
        <f t="shared" si="20"/>
        <v>1.9679999999999609</v>
      </c>
      <c r="Q66" s="4">
        <v>4.7236E-2</v>
      </c>
      <c r="R66" s="4">
        <v>428.37799999999999</v>
      </c>
      <c r="X66" s="4">
        <f t="shared" si="8"/>
        <v>3.4900000000002365</v>
      </c>
      <c r="Y66" s="4">
        <v>0.11183899999999999</v>
      </c>
      <c r="Z66" s="4">
        <v>2052.7600000000002</v>
      </c>
      <c r="AF66" s="4">
        <f t="shared" si="21"/>
        <v>1.919999999999618</v>
      </c>
      <c r="AG66" s="4">
        <v>6.7487000000000005E-2</v>
      </c>
      <c r="AH66" s="4">
        <v>3326.93</v>
      </c>
      <c r="AN66" s="4">
        <f t="shared" si="9"/>
        <v>2.2830000000000155</v>
      </c>
      <c r="AO66" s="4">
        <v>7.0755999999999999E-2</v>
      </c>
      <c r="AP66" s="4">
        <v>361.32100000000003</v>
      </c>
      <c r="AV66" s="4">
        <f t="shared" si="10"/>
        <v>1.7799999999999727</v>
      </c>
      <c r="AW66" s="4">
        <v>4.8146000000000001E-2</v>
      </c>
      <c r="AX66" s="4">
        <v>1250.06</v>
      </c>
      <c r="BK66" s="4">
        <f t="shared" si="5"/>
        <v>2.1300000000001091</v>
      </c>
      <c r="BL66" s="4">
        <v>4.9959000000000003E-2</v>
      </c>
      <c r="BM66" s="4">
        <v>1745.44</v>
      </c>
      <c r="BS66" s="4">
        <f t="shared" si="6"/>
        <v>1.8899999999998727</v>
      </c>
      <c r="BT66" s="4">
        <v>5.9171000000000001E-2</v>
      </c>
      <c r="BU66" s="4">
        <v>3151.31</v>
      </c>
      <c r="CB66" s="4">
        <f t="shared" si="11"/>
        <v>1.8400000000001455</v>
      </c>
      <c r="CC66" s="4">
        <v>4.2930999999999997E-2</v>
      </c>
      <c r="CD66" s="4">
        <v>4265.7700000000004</v>
      </c>
      <c r="CJ66" s="4">
        <f t="shared" si="12"/>
        <v>3.6600000000003092</v>
      </c>
      <c r="CK66" s="4">
        <v>0.115136</v>
      </c>
      <c r="CL66" s="4">
        <v>2974.38</v>
      </c>
      <c r="CQ66" s="4">
        <f t="shared" si="13"/>
        <v>2.1000000000003638</v>
      </c>
      <c r="CR66" s="4">
        <v>5.4488000000000002E-2</v>
      </c>
      <c r="CS66" s="4">
        <v>4395.58</v>
      </c>
      <c r="CZ66" s="4">
        <f t="shared" si="14"/>
        <v>2.6500000000000909</v>
      </c>
      <c r="DA66" s="4">
        <v>7.2758000000000003E-2</v>
      </c>
      <c r="DB66" s="4">
        <v>3005.19</v>
      </c>
      <c r="DF66" s="4">
        <f t="shared" si="7"/>
        <v>1.5</v>
      </c>
      <c r="DG66" s="4">
        <v>3.4250999999999997E-2</v>
      </c>
      <c r="DH66" s="4">
        <v>3756.11</v>
      </c>
      <c r="DM66" s="8">
        <f t="shared" si="15"/>
        <v>3.3399999999999181</v>
      </c>
      <c r="DN66" s="8">
        <v>0.11193</v>
      </c>
      <c r="DO66" s="8">
        <v>1176.27</v>
      </c>
      <c r="DQ66" s="8">
        <f t="shared" si="16"/>
        <v>1.9200000000000728</v>
      </c>
      <c r="DR66" s="8">
        <v>4.2784000000000003E-2</v>
      </c>
      <c r="DS66" s="8">
        <v>2196.8000000000002</v>
      </c>
      <c r="DV66" s="8">
        <f t="shared" si="17"/>
        <v>1.6870000000000118</v>
      </c>
      <c r="DW66" s="8">
        <v>4.7334000000000001E-2</v>
      </c>
      <c r="DX66" s="8">
        <v>502.654</v>
      </c>
      <c r="EA66" s="8">
        <f t="shared" si="18"/>
        <v>1.5599999999999454</v>
      </c>
      <c r="EB66" s="8">
        <v>3.8619000000000001E-2</v>
      </c>
      <c r="EC66" s="8">
        <v>1462.02</v>
      </c>
    </row>
    <row r="67" spans="9:133" x14ac:dyDescent="0.35">
      <c r="I67" s="4">
        <f t="shared" si="19"/>
        <v>2.5300000000000864</v>
      </c>
      <c r="J67" s="4">
        <v>7.7168E-2</v>
      </c>
      <c r="K67" s="4">
        <v>559.20000000000005</v>
      </c>
      <c r="P67" s="4">
        <f t="shared" si="20"/>
        <v>2.0159999999999627</v>
      </c>
      <c r="Q67" s="4">
        <v>5.2220000000000003E-2</v>
      </c>
      <c r="R67" s="4">
        <v>428.42599999999999</v>
      </c>
      <c r="X67" s="4">
        <f t="shared" si="8"/>
        <v>3.5999999999999091</v>
      </c>
      <c r="Y67" s="4">
        <v>0.11236400000000001</v>
      </c>
      <c r="Z67" s="4">
        <v>2052.87</v>
      </c>
      <c r="AF67" s="4">
        <f t="shared" si="21"/>
        <v>1.9899999999997817</v>
      </c>
      <c r="AG67" s="4">
        <v>5.9457999999999997E-2</v>
      </c>
      <c r="AH67" s="4">
        <v>3327</v>
      </c>
      <c r="AN67" s="4">
        <f t="shared" si="9"/>
        <v>2.353999999999985</v>
      </c>
      <c r="AO67" s="4">
        <v>7.5249999999999997E-2</v>
      </c>
      <c r="AP67" s="4">
        <v>361.392</v>
      </c>
      <c r="AV67" s="4">
        <f t="shared" si="10"/>
        <v>1.8199999999999363</v>
      </c>
      <c r="AW67" s="4">
        <v>4.8797E-2</v>
      </c>
      <c r="AX67" s="4">
        <v>1250.0999999999999</v>
      </c>
      <c r="BK67" s="4">
        <f t="shared" si="5"/>
        <v>2.1800000000000637</v>
      </c>
      <c r="BL67" s="4">
        <v>4.725E-2</v>
      </c>
      <c r="BM67" s="4">
        <v>1745.49</v>
      </c>
      <c r="BS67" s="4">
        <f t="shared" si="6"/>
        <v>1.9499999999998181</v>
      </c>
      <c r="BT67" s="4">
        <v>5.5789999999999999E-2</v>
      </c>
      <c r="BU67" s="4">
        <v>3151.37</v>
      </c>
      <c r="CB67" s="4">
        <f t="shared" si="11"/>
        <v>1.8800000000001091</v>
      </c>
      <c r="CC67" s="4">
        <v>4.2616000000000001E-2</v>
      </c>
      <c r="CD67" s="4">
        <v>4265.8100000000004</v>
      </c>
      <c r="CJ67" s="4">
        <f t="shared" si="12"/>
        <v>3.7800000000002001</v>
      </c>
      <c r="CK67" s="4">
        <v>0.122017</v>
      </c>
      <c r="CL67" s="4">
        <v>2974.5</v>
      </c>
      <c r="CQ67" s="4">
        <f t="shared" si="13"/>
        <v>2.1500000000005457</v>
      </c>
      <c r="CR67" s="4">
        <v>4.9972999999999997E-2</v>
      </c>
      <c r="CS67" s="4">
        <v>4395.63</v>
      </c>
      <c r="CZ67" s="4">
        <f t="shared" si="14"/>
        <v>2.7200000000002547</v>
      </c>
      <c r="DA67" s="4">
        <v>8.5260000000000002E-2</v>
      </c>
      <c r="DB67" s="4">
        <v>3005.26</v>
      </c>
      <c r="DF67" s="4">
        <f t="shared" si="7"/>
        <v>1.5399999999999636</v>
      </c>
      <c r="DG67" s="4">
        <v>3.4636E-2</v>
      </c>
      <c r="DH67" s="4">
        <v>3756.15</v>
      </c>
      <c r="DM67" s="8">
        <f t="shared" si="15"/>
        <v>3.4500000000000455</v>
      </c>
      <c r="DN67" s="8">
        <v>0.101234</v>
      </c>
      <c r="DO67" s="8">
        <v>1176.3800000000001</v>
      </c>
      <c r="DQ67" s="8">
        <f t="shared" si="16"/>
        <v>1.9600000000000364</v>
      </c>
      <c r="DR67" s="8">
        <v>4.3756999999999997E-2</v>
      </c>
      <c r="DS67" s="8">
        <v>2196.84</v>
      </c>
      <c r="DV67" s="8">
        <f t="shared" si="17"/>
        <v>1.7340000000000373</v>
      </c>
      <c r="DW67" s="8">
        <v>4.6325999999999999E-2</v>
      </c>
      <c r="DX67" s="8">
        <v>502.70100000000002</v>
      </c>
      <c r="EA67" s="8">
        <f t="shared" si="18"/>
        <v>1.5899999999999181</v>
      </c>
      <c r="EB67" s="8">
        <v>3.5504000000000001E-2</v>
      </c>
      <c r="EC67" s="8">
        <v>1462.05</v>
      </c>
    </row>
    <row r="68" spans="9:133" x14ac:dyDescent="0.35">
      <c r="I68" s="4">
        <f t="shared" si="19"/>
        <v>2.6070000000000846</v>
      </c>
      <c r="J68" s="4">
        <v>6.7746000000000001E-2</v>
      </c>
      <c r="K68" s="4">
        <v>559.27700000000004</v>
      </c>
      <c r="P68" s="4">
        <f t="shared" si="20"/>
        <v>2.0679999999999836</v>
      </c>
      <c r="Q68" s="4">
        <v>4.5247999999999997E-2</v>
      </c>
      <c r="R68" s="4">
        <v>428.47800000000001</v>
      </c>
      <c r="X68" s="4">
        <f t="shared" si="8"/>
        <v>3.7100000000000364</v>
      </c>
      <c r="Y68" s="4">
        <v>0.108164</v>
      </c>
      <c r="Z68" s="4">
        <v>2052.98</v>
      </c>
      <c r="AF68" s="4">
        <f t="shared" si="21"/>
        <v>2.0499999999997272</v>
      </c>
      <c r="AG68" s="4">
        <v>6.3538999999999998E-2</v>
      </c>
      <c r="AH68" s="4">
        <v>3327.06</v>
      </c>
      <c r="AN68" s="4">
        <f t="shared" si="9"/>
        <v>2.4289999999999736</v>
      </c>
      <c r="AO68" s="4">
        <v>7.4214000000000002E-2</v>
      </c>
      <c r="AP68" s="4">
        <v>361.46699999999998</v>
      </c>
      <c r="AV68" s="4">
        <f t="shared" si="10"/>
        <v>1.8700000000001182</v>
      </c>
      <c r="AW68" s="4">
        <v>4.4016E-2</v>
      </c>
      <c r="AX68" s="4">
        <v>1250.1500000000001</v>
      </c>
      <c r="BK68" s="4">
        <f t="shared" si="5"/>
        <v>2.2300000000000182</v>
      </c>
      <c r="BL68" s="4">
        <v>4.8748E-2</v>
      </c>
      <c r="BM68" s="4">
        <v>1745.54</v>
      </c>
      <c r="BS68" s="4">
        <f t="shared" si="6"/>
        <v>2</v>
      </c>
      <c r="BT68" s="4">
        <v>5.3423999999999999E-2</v>
      </c>
      <c r="BU68" s="4">
        <v>3151.42</v>
      </c>
      <c r="CB68" s="4">
        <f t="shared" si="11"/>
        <v>1.9200000000000728</v>
      </c>
      <c r="CC68" s="4">
        <v>4.5303999999999997E-2</v>
      </c>
      <c r="CD68" s="4">
        <v>4265.8500000000004</v>
      </c>
      <c r="CJ68" s="4">
        <f t="shared" si="12"/>
        <v>3.9000000000000909</v>
      </c>
      <c r="CK68" s="4">
        <v>0.11354</v>
      </c>
      <c r="CL68" s="4">
        <v>2974.62</v>
      </c>
      <c r="CQ68" s="4">
        <f t="shared" si="13"/>
        <v>2.2000000000007276</v>
      </c>
      <c r="CR68" s="4">
        <v>5.9702999999999999E-2</v>
      </c>
      <c r="CS68" s="4">
        <v>4395.68</v>
      </c>
      <c r="CZ68" s="4">
        <f t="shared" si="14"/>
        <v>2.8099999999999454</v>
      </c>
      <c r="DA68" s="4">
        <v>8.1591999999999998E-2</v>
      </c>
      <c r="DB68" s="4">
        <v>3005.35</v>
      </c>
      <c r="DF68" s="4">
        <f t="shared" si="7"/>
        <v>1.569999999999709</v>
      </c>
      <c r="DG68" s="4">
        <v>3.3376000000000003E-2</v>
      </c>
      <c r="DH68" s="4">
        <v>3756.18</v>
      </c>
      <c r="DM68" s="8">
        <f t="shared" si="15"/>
        <v>3.5499999999999545</v>
      </c>
      <c r="DN68" s="8">
        <v>7.9975000000000004E-2</v>
      </c>
      <c r="DO68" s="8">
        <v>1176.48</v>
      </c>
      <c r="DQ68" s="8">
        <f t="shared" si="16"/>
        <v>2</v>
      </c>
      <c r="DR68" s="8">
        <v>4.3875999999999998E-2</v>
      </c>
      <c r="DS68" s="8">
        <v>2196.88</v>
      </c>
      <c r="DV68" s="8">
        <f t="shared" si="17"/>
        <v>1.7810000000000059</v>
      </c>
      <c r="DW68" s="8">
        <v>4.4205000000000001E-2</v>
      </c>
      <c r="DX68" s="8">
        <v>502.74799999999999</v>
      </c>
      <c r="EA68" s="8">
        <f t="shared" si="18"/>
        <v>1.6299999999998818</v>
      </c>
      <c r="EB68" s="8">
        <v>3.8738000000000002E-2</v>
      </c>
      <c r="EC68" s="8">
        <v>1462.09</v>
      </c>
    </row>
    <row r="69" spans="9:133" x14ac:dyDescent="0.35">
      <c r="I69" s="4">
        <f t="shared" si="19"/>
        <v>2.6750000000000682</v>
      </c>
      <c r="J69" s="4">
        <v>7.4690000000000006E-2</v>
      </c>
      <c r="K69" s="4">
        <v>559.34500000000003</v>
      </c>
      <c r="P69" s="4">
        <f t="shared" si="20"/>
        <v>2.1129999999999995</v>
      </c>
      <c r="Q69" s="4">
        <v>5.1317000000000002E-2</v>
      </c>
      <c r="R69" s="4">
        <v>428.52300000000002</v>
      </c>
      <c r="X69" s="4">
        <f t="shared" si="8"/>
        <v>3.8200000000001637</v>
      </c>
      <c r="Y69" s="4">
        <v>0.114828</v>
      </c>
      <c r="Z69" s="4">
        <v>2053.09</v>
      </c>
      <c r="AF69" s="4">
        <f t="shared" si="21"/>
        <v>2.1099999999996726</v>
      </c>
      <c r="AG69" s="4">
        <v>5.7589000000000001E-2</v>
      </c>
      <c r="AH69" s="4">
        <v>3327.12</v>
      </c>
      <c r="AN69" s="4">
        <f t="shared" si="9"/>
        <v>2.5029999999999859</v>
      </c>
      <c r="AO69" s="4">
        <v>6.1116999999999998E-2</v>
      </c>
      <c r="AP69" s="4">
        <v>361.541</v>
      </c>
      <c r="AV69" s="4">
        <f t="shared" si="10"/>
        <v>1.9200000000000728</v>
      </c>
      <c r="AW69" s="4">
        <v>5.1701999999999998E-2</v>
      </c>
      <c r="AX69" s="4">
        <v>1250.2</v>
      </c>
      <c r="BK69" s="4">
        <f t="shared" si="5"/>
        <v>2.2799999999999727</v>
      </c>
      <c r="BL69" s="4">
        <v>5.3053000000000003E-2</v>
      </c>
      <c r="BM69" s="4">
        <v>1745.59</v>
      </c>
      <c r="BS69" s="4">
        <f t="shared" si="6"/>
        <v>2.0599999999999454</v>
      </c>
      <c r="BT69" s="4">
        <v>5.8638999999999997E-2</v>
      </c>
      <c r="BU69" s="4">
        <v>3151.48</v>
      </c>
      <c r="CB69" s="4">
        <f t="shared" si="11"/>
        <v>1.9699999999993452</v>
      </c>
      <c r="CC69" s="4">
        <v>4.4603999999999998E-2</v>
      </c>
      <c r="CD69" s="4">
        <v>4265.8999999999996</v>
      </c>
      <c r="CJ69" s="4">
        <f t="shared" si="12"/>
        <v>4.0100000000002183</v>
      </c>
      <c r="CK69" s="4">
        <v>0.124474</v>
      </c>
      <c r="CL69" s="4">
        <v>2974.73</v>
      </c>
      <c r="CQ69" s="4">
        <f t="shared" si="13"/>
        <v>2.2600000000002183</v>
      </c>
      <c r="CR69" s="4">
        <v>6.2096999999999999E-2</v>
      </c>
      <c r="CS69" s="4">
        <v>4395.74</v>
      </c>
      <c r="CZ69" s="4">
        <f t="shared" si="14"/>
        <v>2.8899999999998727</v>
      </c>
      <c r="DA69" s="4">
        <v>7.4416999999999997E-2</v>
      </c>
      <c r="DB69" s="4">
        <v>3005.43</v>
      </c>
      <c r="DF69" s="4">
        <f t="shared" si="7"/>
        <v>1.6099999999996726</v>
      </c>
      <c r="DG69" s="4">
        <v>3.4083000000000002E-2</v>
      </c>
      <c r="DH69" s="4">
        <v>3756.22</v>
      </c>
      <c r="DM69" s="8">
        <f t="shared" si="15"/>
        <v>3.6299999999998818</v>
      </c>
      <c r="DN69" s="8">
        <v>0.102228</v>
      </c>
      <c r="DO69" s="8">
        <v>1176.56</v>
      </c>
      <c r="DQ69" s="8">
        <f t="shared" si="16"/>
        <v>2.0499999999997272</v>
      </c>
      <c r="DR69" s="8">
        <v>4.6241999999999998E-2</v>
      </c>
      <c r="DS69" s="8">
        <v>2196.9299999999998</v>
      </c>
      <c r="DV69" s="8">
        <f t="shared" si="17"/>
        <v>1.8249999999999886</v>
      </c>
      <c r="DW69" s="8">
        <v>5.0952999999999998E-2</v>
      </c>
      <c r="DX69" s="8">
        <v>502.79199999999997</v>
      </c>
      <c r="EA69" s="8">
        <f t="shared" si="18"/>
        <v>1.6700000000000728</v>
      </c>
      <c r="EB69" s="8">
        <v>3.7631999999999999E-2</v>
      </c>
      <c r="EC69" s="8">
        <v>1462.13</v>
      </c>
    </row>
    <row r="70" spans="9:133" x14ac:dyDescent="0.35">
      <c r="I70" s="4">
        <f t="shared" si="19"/>
        <v>2.7490000000000236</v>
      </c>
      <c r="J70" s="4">
        <v>6.7409999999999998E-2</v>
      </c>
      <c r="K70" s="4">
        <v>559.41899999999998</v>
      </c>
      <c r="P70" s="4">
        <f t="shared" si="20"/>
        <v>2.1639999999999873</v>
      </c>
      <c r="Q70" s="4">
        <v>4.9679000000000001E-2</v>
      </c>
      <c r="R70" s="4">
        <v>428.57400000000001</v>
      </c>
      <c r="X70" s="4">
        <f t="shared" si="8"/>
        <v>3.9299999999998363</v>
      </c>
      <c r="Y70" s="4">
        <v>0.128135</v>
      </c>
      <c r="Z70" s="4">
        <v>2053.1999999999998</v>
      </c>
      <c r="AF70" s="4">
        <f t="shared" si="21"/>
        <v>2.169999999999618</v>
      </c>
      <c r="AG70" s="4">
        <v>6.4001000000000002E-2</v>
      </c>
      <c r="AH70" s="4">
        <v>3327.18</v>
      </c>
      <c r="AN70" s="4">
        <f t="shared" si="9"/>
        <v>2.5649999999999977</v>
      </c>
      <c r="AO70" s="4">
        <v>8.3496000000000001E-2</v>
      </c>
      <c r="AP70" s="4">
        <v>361.60300000000001</v>
      </c>
      <c r="AV70" s="4">
        <f t="shared" si="10"/>
        <v>1.9700000000000273</v>
      </c>
      <c r="AW70" s="4">
        <v>4.8916000000000001E-2</v>
      </c>
      <c r="AX70" s="4">
        <v>1250.25</v>
      </c>
      <c r="BK70" s="4">
        <f t="shared" si="5"/>
        <v>2.3300000000001546</v>
      </c>
      <c r="BL70" s="4">
        <v>5.4495000000000002E-2</v>
      </c>
      <c r="BM70" s="4">
        <v>1745.64</v>
      </c>
      <c r="BS70" s="4">
        <f t="shared" si="6"/>
        <v>2.1199999999998909</v>
      </c>
      <c r="BT70" s="4">
        <v>5.8989E-2</v>
      </c>
      <c r="BU70" s="4">
        <v>3151.54</v>
      </c>
      <c r="CB70" s="4">
        <f t="shared" si="11"/>
        <v>2.0099999999993088</v>
      </c>
      <c r="CC70" s="4">
        <v>4.0327000000000002E-2</v>
      </c>
      <c r="CD70" s="4">
        <v>4265.9399999999996</v>
      </c>
      <c r="CJ70" s="4">
        <f t="shared" si="12"/>
        <v>4.1400000000003274</v>
      </c>
      <c r="CK70" s="4">
        <v>0.134876</v>
      </c>
      <c r="CL70" s="4">
        <v>2974.86</v>
      </c>
      <c r="CQ70" s="4">
        <f t="shared" si="13"/>
        <v>2.3300000000008367</v>
      </c>
      <c r="CR70" s="4">
        <v>6.0900000000000003E-2</v>
      </c>
      <c r="CS70" s="4">
        <v>4395.8100000000004</v>
      </c>
      <c r="CZ70" s="4">
        <f t="shared" si="14"/>
        <v>2.9600000000000364</v>
      </c>
      <c r="DA70" s="4">
        <v>9.0985999999999997E-2</v>
      </c>
      <c r="DB70" s="4">
        <v>3005.5</v>
      </c>
      <c r="DF70" s="4">
        <f t="shared" si="7"/>
        <v>1.6399999999998727</v>
      </c>
      <c r="DG70" s="4">
        <v>3.5385E-2</v>
      </c>
      <c r="DH70" s="4">
        <v>3756.25</v>
      </c>
      <c r="DM70" s="8">
        <f t="shared" si="15"/>
        <v>3.7300000000000182</v>
      </c>
      <c r="DN70" s="8">
        <v>9.3386999999999998E-2</v>
      </c>
      <c r="DO70" s="8">
        <v>1176.6600000000001</v>
      </c>
      <c r="DQ70" s="8">
        <f t="shared" si="16"/>
        <v>2.0899999999996908</v>
      </c>
      <c r="DR70" s="8">
        <v>4.1972000000000002E-2</v>
      </c>
      <c r="DS70" s="8">
        <v>2196.9699999999998</v>
      </c>
      <c r="DV70" s="8">
        <f t="shared" si="17"/>
        <v>1.8760000000000332</v>
      </c>
      <c r="DW70" s="8">
        <v>5.0519000000000001E-2</v>
      </c>
      <c r="DX70" s="8">
        <v>502.84300000000002</v>
      </c>
      <c r="EA70" s="8">
        <f t="shared" si="18"/>
        <v>1.7100000000000364</v>
      </c>
      <c r="EB70" s="8">
        <v>3.8478999999999999E-2</v>
      </c>
      <c r="EC70" s="8">
        <v>1462.17</v>
      </c>
    </row>
    <row r="71" spans="9:133" x14ac:dyDescent="0.35">
      <c r="I71" s="4">
        <f t="shared" si="19"/>
        <v>2.8170000000000073</v>
      </c>
      <c r="J71" s="4">
        <v>8.0500000000000002E-2</v>
      </c>
      <c r="K71" s="4">
        <v>559.48699999999997</v>
      </c>
      <c r="P71" s="4">
        <f t="shared" si="20"/>
        <v>2.2139999999999986</v>
      </c>
      <c r="Q71" s="4">
        <v>4.6676000000000002E-2</v>
      </c>
      <c r="R71" s="4">
        <v>428.62400000000002</v>
      </c>
      <c r="X71" s="4">
        <f t="shared" si="8"/>
        <v>4.0599999999999454</v>
      </c>
      <c r="Y71" s="4">
        <v>0.116067</v>
      </c>
      <c r="Z71" s="4">
        <v>2053.33</v>
      </c>
      <c r="AF71" s="4">
        <f t="shared" si="21"/>
        <v>2.2299999999995634</v>
      </c>
      <c r="AG71" s="4">
        <v>5.7343999999999999E-2</v>
      </c>
      <c r="AH71" s="4">
        <v>3327.24</v>
      </c>
      <c r="AN71" s="4">
        <f t="shared" si="9"/>
        <v>2.6479999999999677</v>
      </c>
      <c r="AO71" s="4">
        <v>7.2932999999999998E-2</v>
      </c>
      <c r="AP71" s="4">
        <v>361.68599999999998</v>
      </c>
      <c r="AV71" s="4">
        <f t="shared" si="10"/>
        <v>2.0199999999999818</v>
      </c>
      <c r="AW71" s="4">
        <v>4.5373999999999998E-2</v>
      </c>
      <c r="AX71" s="4">
        <v>1250.3</v>
      </c>
      <c r="BK71" s="4">
        <f t="shared" si="5"/>
        <v>2.3900000000001</v>
      </c>
      <c r="BL71" s="4">
        <v>5.4565000000000002E-2</v>
      </c>
      <c r="BM71" s="4">
        <v>1745.7</v>
      </c>
      <c r="BS71" s="4">
        <f t="shared" si="6"/>
        <v>2.1700000000000728</v>
      </c>
      <c r="BT71" s="4">
        <v>5.6791000000000001E-2</v>
      </c>
      <c r="BU71" s="4">
        <v>3151.59</v>
      </c>
      <c r="CB71" s="4">
        <f t="shared" si="11"/>
        <v>2.0499999999992724</v>
      </c>
      <c r="CC71" s="4">
        <v>4.5003000000000001E-2</v>
      </c>
      <c r="CD71" s="4">
        <v>4265.9799999999996</v>
      </c>
      <c r="CJ71" s="4">
        <f t="shared" si="12"/>
        <v>4.2699999999999818</v>
      </c>
      <c r="CK71" s="4">
        <v>0.13742399999999999</v>
      </c>
      <c r="CL71" s="4">
        <v>2974.99</v>
      </c>
      <c r="CQ71" s="4">
        <f t="shared" si="13"/>
        <v>2.3900000000003274</v>
      </c>
      <c r="CR71" s="4">
        <v>5.2003000000000001E-2</v>
      </c>
      <c r="CS71" s="4">
        <v>4395.87</v>
      </c>
      <c r="CZ71" s="4">
        <f t="shared" si="14"/>
        <v>3.0500000000001819</v>
      </c>
      <c r="DA71" s="4">
        <v>8.1361000000000003E-2</v>
      </c>
      <c r="DB71" s="4">
        <v>3005.59</v>
      </c>
      <c r="DF71" s="4">
        <f t="shared" si="7"/>
        <v>1.6799999999998363</v>
      </c>
      <c r="DG71" s="4">
        <v>3.6679999999999997E-2</v>
      </c>
      <c r="DH71" s="4">
        <v>3756.29</v>
      </c>
      <c r="DM71" s="8">
        <f t="shared" si="15"/>
        <v>3.8299999999999272</v>
      </c>
      <c r="DN71" s="8">
        <v>0.124705</v>
      </c>
      <c r="DO71" s="8">
        <v>1176.76</v>
      </c>
      <c r="DQ71" s="8">
        <f t="shared" si="16"/>
        <v>2.1399999999998727</v>
      </c>
      <c r="DR71" s="8">
        <v>4.4947000000000001E-2</v>
      </c>
      <c r="DS71" s="8">
        <v>2197.02</v>
      </c>
      <c r="DV71" s="8">
        <f t="shared" si="17"/>
        <v>1.9259999999999877</v>
      </c>
      <c r="DW71" s="8">
        <v>5.0049999999999997E-2</v>
      </c>
      <c r="DX71" s="8">
        <v>502.89299999999997</v>
      </c>
      <c r="EA71" s="8">
        <f t="shared" si="18"/>
        <v>1.7400000000000091</v>
      </c>
      <c r="EB71" s="8">
        <v>4.0082E-2</v>
      </c>
      <c r="EC71" s="8">
        <v>1462.2</v>
      </c>
    </row>
    <row r="72" spans="9:133" x14ac:dyDescent="0.35">
      <c r="I72" s="4">
        <f t="shared" si="19"/>
        <v>2.8970000000000482</v>
      </c>
      <c r="J72" s="4">
        <v>7.2023000000000004E-2</v>
      </c>
      <c r="K72" s="4">
        <v>559.56700000000001</v>
      </c>
      <c r="P72" s="4">
        <f t="shared" si="20"/>
        <v>2.2609999999999673</v>
      </c>
      <c r="Q72" s="4">
        <v>5.4179999999999999E-2</v>
      </c>
      <c r="R72" s="4">
        <v>428.67099999999999</v>
      </c>
      <c r="X72" s="4">
        <f t="shared" si="8"/>
        <v>4.1799999999998363</v>
      </c>
      <c r="Y72" s="4">
        <v>0.11430999999999999</v>
      </c>
      <c r="Z72" s="4">
        <v>2053.4499999999998</v>
      </c>
      <c r="AF72" s="4">
        <f t="shared" si="21"/>
        <v>2.2899999999999636</v>
      </c>
      <c r="AG72" s="4">
        <v>6.3182000000000002E-2</v>
      </c>
      <c r="AH72" s="4">
        <v>3327.3</v>
      </c>
      <c r="AN72" s="4">
        <f t="shared" si="9"/>
        <v>2.7210000000000036</v>
      </c>
      <c r="AO72" s="4">
        <v>8.0926999999999999E-2</v>
      </c>
      <c r="AP72" s="4">
        <v>361.75900000000001</v>
      </c>
      <c r="AV72" s="4">
        <f t="shared" si="10"/>
        <v>2.0599999999999454</v>
      </c>
      <c r="AW72" s="4">
        <v>5.1121E-2</v>
      </c>
      <c r="AX72" s="4">
        <v>1250.3399999999999</v>
      </c>
      <c r="BK72" s="4">
        <f t="shared" si="5"/>
        <v>2.4400000000000546</v>
      </c>
      <c r="BL72" s="4">
        <v>5.0477000000000001E-2</v>
      </c>
      <c r="BM72" s="4">
        <v>1745.75</v>
      </c>
      <c r="BS72" s="4">
        <f t="shared" si="6"/>
        <v>2.2300000000000182</v>
      </c>
      <c r="BT72" s="4">
        <v>5.4383000000000001E-2</v>
      </c>
      <c r="BU72" s="4">
        <v>3151.65</v>
      </c>
      <c r="CB72" s="4">
        <f t="shared" si="11"/>
        <v>2.0999999999994543</v>
      </c>
      <c r="CC72" s="4">
        <v>4.5478999999999999E-2</v>
      </c>
      <c r="CD72" s="4">
        <v>4266.03</v>
      </c>
      <c r="CJ72" s="4">
        <f t="shared" si="12"/>
        <v>4.4100000000003092</v>
      </c>
      <c r="CK72" s="4">
        <v>0.117411</v>
      </c>
      <c r="CL72" s="4">
        <v>2975.13</v>
      </c>
      <c r="CQ72" s="4">
        <f t="shared" si="13"/>
        <v>2.4400000000005093</v>
      </c>
      <c r="CR72" s="4">
        <v>6.3E-2</v>
      </c>
      <c r="CS72" s="4">
        <v>4395.92</v>
      </c>
      <c r="CZ72" s="4">
        <f t="shared" si="14"/>
        <v>3.1399999999998727</v>
      </c>
      <c r="DA72" s="4">
        <v>7.6244000000000006E-2</v>
      </c>
      <c r="DB72" s="4">
        <v>3005.68</v>
      </c>
      <c r="DF72" s="4">
        <f t="shared" si="7"/>
        <v>1.7100000000000364</v>
      </c>
      <c r="DG72" s="4">
        <v>3.5951999999999998E-2</v>
      </c>
      <c r="DH72" s="4">
        <v>3756.32</v>
      </c>
      <c r="DM72" s="8">
        <f t="shared" si="15"/>
        <v>3.9500000000000455</v>
      </c>
      <c r="DN72" s="8">
        <v>0.11965099999999999</v>
      </c>
      <c r="DO72" s="8">
        <v>1176.8800000000001</v>
      </c>
      <c r="DQ72" s="8">
        <f t="shared" si="16"/>
        <v>2.1799999999998363</v>
      </c>
      <c r="DR72" s="8">
        <v>4.5562999999999999E-2</v>
      </c>
      <c r="DS72" s="8">
        <v>2197.06</v>
      </c>
      <c r="DV72" s="8">
        <f t="shared" si="17"/>
        <v>1.9759999999999991</v>
      </c>
      <c r="DW72" s="8">
        <v>4.8006E-2</v>
      </c>
      <c r="DX72" s="8">
        <v>502.94299999999998</v>
      </c>
      <c r="EA72" s="8">
        <f t="shared" si="18"/>
        <v>1.7799999999999727</v>
      </c>
      <c r="EB72" s="8">
        <v>3.7737E-2</v>
      </c>
      <c r="EC72" s="8">
        <v>1462.24</v>
      </c>
    </row>
    <row r="73" spans="9:133" x14ac:dyDescent="0.35">
      <c r="I73" s="4">
        <f t="shared" si="19"/>
        <v>2.9690000000000509</v>
      </c>
      <c r="J73" s="4">
        <v>8.5582000000000005E-2</v>
      </c>
      <c r="K73" s="4">
        <v>559.63900000000001</v>
      </c>
      <c r="P73" s="4">
        <f t="shared" si="20"/>
        <v>2.3149999999999977</v>
      </c>
      <c r="Q73" s="4">
        <v>4.8677999999999999E-2</v>
      </c>
      <c r="R73" s="4">
        <v>428.72500000000002</v>
      </c>
      <c r="X73" s="4">
        <f t="shared" si="8"/>
        <v>4.2899999999999636</v>
      </c>
      <c r="Y73" s="4">
        <v>8.6071999999999996E-2</v>
      </c>
      <c r="Z73" s="4">
        <v>2053.56</v>
      </c>
      <c r="AF73" s="4">
        <f t="shared" si="21"/>
        <v>2.3499999999999091</v>
      </c>
      <c r="AG73" s="4">
        <v>6.4169000000000004E-2</v>
      </c>
      <c r="AH73" s="4">
        <v>3327.36</v>
      </c>
      <c r="AN73" s="4">
        <f t="shared" si="9"/>
        <v>2.8019999999999641</v>
      </c>
      <c r="AO73" s="4">
        <v>7.7826000000000006E-2</v>
      </c>
      <c r="AP73" s="4">
        <v>361.84</v>
      </c>
      <c r="AV73" s="4">
        <f t="shared" si="10"/>
        <v>2.1100000000001273</v>
      </c>
      <c r="AW73" s="4">
        <v>5.0994999999999999E-2</v>
      </c>
      <c r="AX73" s="4">
        <v>1250.3900000000001</v>
      </c>
      <c r="BK73" s="4">
        <f t="shared" si="5"/>
        <v>2.4900000000000091</v>
      </c>
      <c r="BL73" s="4">
        <v>4.6164999999999998E-2</v>
      </c>
      <c r="BM73" s="4">
        <v>1745.8</v>
      </c>
      <c r="BS73" s="4">
        <f t="shared" si="6"/>
        <v>2.2899999999999636</v>
      </c>
      <c r="BT73" s="4">
        <v>6.4085000000000003E-2</v>
      </c>
      <c r="BU73" s="4">
        <v>3151.71</v>
      </c>
      <c r="CB73" s="4">
        <f t="shared" si="11"/>
        <v>2.1499999999996362</v>
      </c>
      <c r="CC73" s="4">
        <v>4.1069000000000001E-2</v>
      </c>
      <c r="CD73" s="4">
        <v>4266.08</v>
      </c>
      <c r="CJ73" s="4">
        <f t="shared" si="12"/>
        <v>4.5300000000002001</v>
      </c>
      <c r="CK73" s="4">
        <v>0.11027099999999999</v>
      </c>
      <c r="CL73" s="4">
        <v>2975.25</v>
      </c>
      <c r="CQ73" s="4">
        <f t="shared" si="13"/>
        <v>2.5</v>
      </c>
      <c r="CR73" s="4">
        <v>6.7179000000000003E-2</v>
      </c>
      <c r="CS73" s="4">
        <v>4395.9799999999996</v>
      </c>
      <c r="CZ73" s="4">
        <f t="shared" si="14"/>
        <v>3.2100000000000364</v>
      </c>
      <c r="DA73" s="4">
        <v>8.9844999999999994E-2</v>
      </c>
      <c r="DB73" s="4">
        <v>3005.75</v>
      </c>
      <c r="DF73" s="4">
        <f t="shared" si="7"/>
        <v>1.75</v>
      </c>
      <c r="DG73" s="4">
        <v>3.4076000000000002E-2</v>
      </c>
      <c r="DH73" s="4">
        <v>3756.36</v>
      </c>
      <c r="DM73" s="8">
        <f t="shared" si="15"/>
        <v>4.0699999999999363</v>
      </c>
      <c r="DN73" s="8">
        <v>0.126917</v>
      </c>
      <c r="DO73" s="8">
        <v>1177</v>
      </c>
      <c r="DQ73" s="8">
        <f t="shared" si="16"/>
        <v>2.2300000000000182</v>
      </c>
      <c r="DR73" s="8">
        <v>4.4757999999999999E-2</v>
      </c>
      <c r="DS73" s="8">
        <v>2197.11</v>
      </c>
      <c r="DV73" s="8">
        <f t="shared" si="17"/>
        <v>2.0240000000000009</v>
      </c>
      <c r="DW73" s="8">
        <v>5.3255999999999998E-2</v>
      </c>
      <c r="DX73" s="8">
        <v>502.99099999999999</v>
      </c>
      <c r="EA73" s="8">
        <f t="shared" si="18"/>
        <v>1.8199999999999363</v>
      </c>
      <c r="EB73" s="8">
        <v>4.1041000000000001E-2</v>
      </c>
      <c r="EC73" s="8">
        <v>1462.28</v>
      </c>
    </row>
    <row r="74" spans="9:133" x14ac:dyDescent="0.35">
      <c r="I74" s="4">
        <f t="shared" si="19"/>
        <v>3.0550000000000637</v>
      </c>
      <c r="J74" s="4">
        <v>7.5131000000000003E-2</v>
      </c>
      <c r="K74" s="4">
        <v>559.72500000000002</v>
      </c>
      <c r="P74" s="4">
        <f t="shared" si="20"/>
        <v>2.3639999999999759</v>
      </c>
      <c r="Q74" s="4">
        <v>5.1968E-2</v>
      </c>
      <c r="R74" s="4">
        <v>428.774</v>
      </c>
      <c r="X74" s="4">
        <f t="shared" si="8"/>
        <v>4.3800000000001091</v>
      </c>
      <c r="Y74" s="4">
        <v>0.121877</v>
      </c>
      <c r="Z74" s="4">
        <v>2053.65</v>
      </c>
      <c r="AF74" s="4">
        <f t="shared" si="21"/>
        <v>2.419999999999618</v>
      </c>
      <c r="AG74" s="4">
        <v>5.5293000000000002E-2</v>
      </c>
      <c r="AH74" s="4">
        <v>3327.43</v>
      </c>
      <c r="AN74" s="4">
        <f t="shared" si="9"/>
        <v>2.8799999999999955</v>
      </c>
      <c r="AO74" s="4">
        <v>7.3737999999999998E-2</v>
      </c>
      <c r="AP74" s="4">
        <v>361.91800000000001</v>
      </c>
      <c r="AV74" s="4">
        <f t="shared" si="10"/>
        <v>2.1600000000000819</v>
      </c>
      <c r="AW74" s="4">
        <v>4.9910000000000003E-2</v>
      </c>
      <c r="AX74" s="4">
        <v>1250.44</v>
      </c>
      <c r="BK74" s="4">
        <f t="shared" si="5"/>
        <v>2.5399999999999636</v>
      </c>
      <c r="BL74" s="4">
        <v>4.6753000000000003E-2</v>
      </c>
      <c r="BM74" s="4">
        <v>1745.85</v>
      </c>
      <c r="BS74" s="4">
        <f t="shared" si="6"/>
        <v>2.3499999999999091</v>
      </c>
      <c r="BT74" s="4">
        <v>6.0564E-2</v>
      </c>
      <c r="BU74" s="4">
        <v>3151.77</v>
      </c>
      <c r="CB74" s="4">
        <f t="shared" si="11"/>
        <v>2.1899999999995998</v>
      </c>
      <c r="CC74" s="4">
        <v>4.5892000000000002E-2</v>
      </c>
      <c r="CD74" s="4">
        <v>4266.12</v>
      </c>
      <c r="CJ74" s="4">
        <f t="shared" si="12"/>
        <v>4.6400000000003274</v>
      </c>
      <c r="CK74" s="4">
        <v>0.117201</v>
      </c>
      <c r="CL74" s="4">
        <v>2975.36</v>
      </c>
      <c r="CQ74" s="4">
        <f t="shared" si="13"/>
        <v>2.5700000000006185</v>
      </c>
      <c r="CR74" s="4">
        <v>6.3244999999999996E-2</v>
      </c>
      <c r="CS74" s="4">
        <v>4396.05</v>
      </c>
      <c r="CZ74" s="4">
        <f t="shared" si="14"/>
        <v>3.3000000000001819</v>
      </c>
      <c r="DA74" s="4">
        <v>7.9078999999999997E-2</v>
      </c>
      <c r="DB74" s="4">
        <v>3005.84</v>
      </c>
      <c r="DF74" s="4">
        <f t="shared" si="7"/>
        <v>1.7799999999997453</v>
      </c>
      <c r="DG74" s="4">
        <v>3.3999000000000001E-2</v>
      </c>
      <c r="DH74" s="4">
        <v>3756.39</v>
      </c>
      <c r="DM74" s="8">
        <f t="shared" si="15"/>
        <v>4.2000000000000455</v>
      </c>
      <c r="DN74" s="8">
        <v>0.124642</v>
      </c>
      <c r="DO74" s="8">
        <v>1177.1300000000001</v>
      </c>
      <c r="DQ74" s="8">
        <f t="shared" si="16"/>
        <v>2.2699999999999818</v>
      </c>
      <c r="DR74" s="8">
        <v>4.7264E-2</v>
      </c>
      <c r="DS74" s="8">
        <v>2197.15</v>
      </c>
      <c r="DV74" s="8">
        <f t="shared" si="17"/>
        <v>2.0780000000000314</v>
      </c>
      <c r="DW74" s="8">
        <v>5.4228999999999999E-2</v>
      </c>
      <c r="DX74" s="8">
        <v>503.04500000000002</v>
      </c>
      <c r="EA74" s="8">
        <f t="shared" si="18"/>
        <v>1.8599999999999</v>
      </c>
      <c r="EB74" s="8">
        <v>3.6155E-2</v>
      </c>
      <c r="EC74" s="8">
        <v>1462.32</v>
      </c>
    </row>
    <row r="75" spans="9:133" x14ac:dyDescent="0.35">
      <c r="I75" s="4">
        <f t="shared" si="19"/>
        <v>3.1299999999999955</v>
      </c>
      <c r="J75" s="4">
        <v>8.1655000000000005E-2</v>
      </c>
      <c r="K75" s="4">
        <v>559.79999999999995</v>
      </c>
      <c r="P75" s="4">
        <f t="shared" si="20"/>
        <v>2.4159999999999968</v>
      </c>
      <c r="Q75" s="4">
        <v>5.2380999999999997E-2</v>
      </c>
      <c r="R75" s="4">
        <v>428.82600000000002</v>
      </c>
      <c r="X75" s="4">
        <f t="shared" si="8"/>
        <v>4.5</v>
      </c>
      <c r="Y75" s="4">
        <v>0.10932600000000001</v>
      </c>
      <c r="Z75" s="4">
        <v>2053.77</v>
      </c>
      <c r="AF75" s="4">
        <f t="shared" si="21"/>
        <v>2.4699999999997999</v>
      </c>
      <c r="AG75" s="4">
        <v>6.3006999999999994E-2</v>
      </c>
      <c r="AH75" s="4">
        <v>3327.48</v>
      </c>
      <c r="AN75" s="4">
        <f t="shared" si="9"/>
        <v>2.9529999999999745</v>
      </c>
      <c r="AO75" s="4">
        <v>9.6306000000000003E-2</v>
      </c>
      <c r="AP75" s="4">
        <v>361.99099999999999</v>
      </c>
      <c r="AV75" s="4">
        <f t="shared" si="10"/>
        <v>2.2100000000000364</v>
      </c>
      <c r="AW75" s="4">
        <v>5.2352999999999997E-2</v>
      </c>
      <c r="AX75" s="4">
        <v>1250.49</v>
      </c>
      <c r="BK75" s="4">
        <f t="shared" si="5"/>
        <v>2.5800000000001546</v>
      </c>
      <c r="BL75" s="4">
        <v>5.6538999999999999E-2</v>
      </c>
      <c r="BM75" s="4">
        <v>1745.89</v>
      </c>
      <c r="BS75" s="4">
        <f t="shared" si="6"/>
        <v>2.4099999999998545</v>
      </c>
      <c r="BT75" s="4">
        <v>5.9304000000000003E-2</v>
      </c>
      <c r="BU75" s="4">
        <v>3151.83</v>
      </c>
      <c r="CB75" s="4">
        <f t="shared" si="11"/>
        <v>2.2299999999995634</v>
      </c>
      <c r="CC75" s="4">
        <v>4.6850999999999997E-2</v>
      </c>
      <c r="CD75" s="4">
        <v>4266.16</v>
      </c>
      <c r="CJ75" s="4">
        <f t="shared" si="12"/>
        <v>4.75</v>
      </c>
      <c r="CK75" s="4">
        <v>0.13843900000000001</v>
      </c>
      <c r="CL75" s="4">
        <v>2975.47</v>
      </c>
      <c r="CQ75" s="4">
        <f t="shared" si="13"/>
        <v>2.6300000000001091</v>
      </c>
      <c r="CR75" s="4">
        <v>5.7043000000000003E-2</v>
      </c>
      <c r="CS75" s="4">
        <v>4396.1099999999997</v>
      </c>
      <c r="CZ75" s="4">
        <f t="shared" si="14"/>
        <v>3.3800000000001091</v>
      </c>
      <c r="DA75" s="4">
        <v>6.5597000000000003E-2</v>
      </c>
      <c r="DB75" s="4">
        <v>3005.92</v>
      </c>
      <c r="DF75" s="4">
        <f t="shared" si="7"/>
        <v>1.819999999999709</v>
      </c>
      <c r="DG75" s="4">
        <v>3.4299999999999997E-2</v>
      </c>
      <c r="DH75" s="4">
        <v>3756.43</v>
      </c>
      <c r="DM75" s="8">
        <f t="shared" si="15"/>
        <v>4.3199999999999363</v>
      </c>
      <c r="DN75" s="8">
        <v>0.111447</v>
      </c>
      <c r="DO75" s="8">
        <v>1177.25</v>
      </c>
      <c r="DQ75" s="8">
        <f t="shared" si="16"/>
        <v>2.319999999999709</v>
      </c>
      <c r="DR75" s="8">
        <v>4.3610000000000003E-2</v>
      </c>
      <c r="DS75" s="8">
        <v>2197.1999999999998</v>
      </c>
      <c r="DV75" s="8">
        <f t="shared" si="17"/>
        <v>2.132000000000005</v>
      </c>
      <c r="DW75" s="8">
        <v>5.3150999999999997E-2</v>
      </c>
      <c r="DX75" s="8">
        <v>503.09899999999999</v>
      </c>
      <c r="EA75" s="8">
        <f t="shared" si="18"/>
        <v>1.8999999999998636</v>
      </c>
      <c r="EB75" s="8">
        <v>3.934E-2</v>
      </c>
      <c r="EC75" s="8">
        <v>1462.36</v>
      </c>
    </row>
    <row r="76" spans="9:133" x14ac:dyDescent="0.35">
      <c r="I76" s="4">
        <f t="shared" si="19"/>
        <v>3.2119999999999891</v>
      </c>
      <c r="J76" s="4">
        <v>7.7035000000000006E-2</v>
      </c>
      <c r="K76" s="4">
        <v>559.88199999999995</v>
      </c>
      <c r="P76" s="4">
        <f t="shared" si="20"/>
        <v>2.4679999999999609</v>
      </c>
      <c r="Q76" s="4">
        <v>4.6032000000000003E-2</v>
      </c>
      <c r="R76" s="4">
        <v>428.87799999999999</v>
      </c>
      <c r="X76" s="4">
        <f t="shared" si="8"/>
        <v>4.6100000000001273</v>
      </c>
      <c r="Y76" s="4">
        <v>0.118517</v>
      </c>
      <c r="Z76" s="4">
        <v>2053.88</v>
      </c>
      <c r="AF76" s="4">
        <f t="shared" si="21"/>
        <v>2.5399999999999636</v>
      </c>
      <c r="AG76" s="4">
        <v>5.8268E-2</v>
      </c>
      <c r="AH76" s="4">
        <v>3327.55</v>
      </c>
      <c r="AN76" s="4">
        <f t="shared" si="9"/>
        <v>3.0500000000000114</v>
      </c>
      <c r="AO76" s="4">
        <v>8.3173999999999998E-2</v>
      </c>
      <c r="AP76" s="4">
        <v>362.08800000000002</v>
      </c>
      <c r="AV76" s="4">
        <f t="shared" si="10"/>
        <v>2.2699999999999818</v>
      </c>
      <c r="AW76" s="4">
        <v>4.6424E-2</v>
      </c>
      <c r="AX76" s="4">
        <v>1250.55</v>
      </c>
      <c r="BK76" s="4">
        <f t="shared" si="5"/>
        <v>2.6400000000001</v>
      </c>
      <c r="BL76" s="4">
        <v>5.5523999999999997E-2</v>
      </c>
      <c r="BM76" s="4">
        <v>1745.95</v>
      </c>
      <c r="BS76" s="4">
        <f t="shared" si="6"/>
        <v>2.4699999999997999</v>
      </c>
      <c r="BT76" s="4">
        <v>5.6805000000000001E-2</v>
      </c>
      <c r="BU76" s="4">
        <v>3151.89</v>
      </c>
      <c r="CB76" s="4">
        <f t="shared" si="11"/>
        <v>2.2799999999997453</v>
      </c>
      <c r="CC76" s="4">
        <v>4.3414000000000001E-2</v>
      </c>
      <c r="CD76" s="4">
        <v>4266.21</v>
      </c>
      <c r="CQ76" s="4">
        <f t="shared" si="13"/>
        <v>2.6900000000005093</v>
      </c>
      <c r="CR76" s="4">
        <v>6.7347000000000004E-2</v>
      </c>
      <c r="CS76" s="4">
        <v>4396.17</v>
      </c>
      <c r="CZ76" s="4">
        <f t="shared" si="14"/>
        <v>3.4499999999998181</v>
      </c>
      <c r="DA76" s="4">
        <v>8.9900999999999995E-2</v>
      </c>
      <c r="DB76" s="4">
        <v>3005.99</v>
      </c>
      <c r="DF76" s="4">
        <f t="shared" si="7"/>
        <v>1.8499999999999091</v>
      </c>
      <c r="DG76" s="4">
        <v>3.5230999999999998E-2</v>
      </c>
      <c r="DH76" s="4">
        <v>3756.46</v>
      </c>
      <c r="DM76" s="8">
        <f t="shared" si="15"/>
        <v>4.4399999999998272</v>
      </c>
      <c r="DN76" s="8">
        <v>0.13540099999999999</v>
      </c>
      <c r="DO76" s="8">
        <v>1177.3699999999999</v>
      </c>
      <c r="DQ76" s="8">
        <f t="shared" si="16"/>
        <v>2.3599999999996726</v>
      </c>
      <c r="DR76" s="8">
        <v>4.6087999999999997E-2</v>
      </c>
      <c r="DS76" s="8">
        <v>2197.2399999999998</v>
      </c>
      <c r="DV76" s="8">
        <f t="shared" si="17"/>
        <v>2.1850000000000023</v>
      </c>
      <c r="DW76" s="8">
        <v>5.0924999999999998E-2</v>
      </c>
      <c r="DX76" s="8">
        <v>503.15199999999999</v>
      </c>
      <c r="EA76" s="8">
        <f t="shared" si="18"/>
        <v>1.9400000000000546</v>
      </c>
      <c r="EB76" s="8">
        <v>3.8598E-2</v>
      </c>
      <c r="EC76" s="8">
        <v>1462.4</v>
      </c>
    </row>
    <row r="77" spans="9:133" x14ac:dyDescent="0.35">
      <c r="I77" s="4">
        <f t="shared" si="19"/>
        <v>3.2889999999999873</v>
      </c>
      <c r="J77" s="4">
        <v>7.7013999999999999E-2</v>
      </c>
      <c r="K77" s="4">
        <v>559.95899999999995</v>
      </c>
      <c r="P77" s="4">
        <f t="shared" si="20"/>
        <v>2.5139999999999532</v>
      </c>
      <c r="Q77" s="4">
        <v>5.1624999999999997E-2</v>
      </c>
      <c r="R77" s="4">
        <v>428.92399999999998</v>
      </c>
      <c r="X77" s="4">
        <f t="shared" si="8"/>
        <v>4.7300000000000182</v>
      </c>
      <c r="Y77" s="4">
        <v>0.114261</v>
      </c>
      <c r="Z77" s="4">
        <v>2054</v>
      </c>
      <c r="AF77" s="4">
        <f t="shared" si="21"/>
        <v>2.5899999999996908</v>
      </c>
      <c r="AG77" s="4">
        <v>6.2195E-2</v>
      </c>
      <c r="AH77" s="4">
        <v>3327.6</v>
      </c>
      <c r="AN77" s="4">
        <f t="shared" si="9"/>
        <v>3.1329999999999814</v>
      </c>
      <c r="AO77" s="4">
        <v>7.6951000000000006E-2</v>
      </c>
      <c r="AP77" s="4">
        <v>362.17099999999999</v>
      </c>
      <c r="AV77" s="4">
        <f t="shared" si="10"/>
        <v>2.3099999999999454</v>
      </c>
      <c r="AW77" s="4">
        <v>5.2157000000000002E-2</v>
      </c>
      <c r="AX77" s="4">
        <v>1250.5899999999999</v>
      </c>
      <c r="BK77" s="4">
        <f t="shared" si="5"/>
        <v>2.7000000000000455</v>
      </c>
      <c r="BL77" s="4">
        <v>5.3088000000000003E-2</v>
      </c>
      <c r="BM77" s="4">
        <v>1746.01</v>
      </c>
      <c r="BS77" s="4">
        <f t="shared" si="6"/>
        <v>2.5299999999997453</v>
      </c>
      <c r="BT77" s="4">
        <v>6.4127000000000003E-2</v>
      </c>
      <c r="BU77" s="4">
        <v>3151.95</v>
      </c>
      <c r="CB77" s="4">
        <f t="shared" si="11"/>
        <v>2.319999999999709</v>
      </c>
      <c r="CC77" s="4">
        <v>4.4135000000000001E-2</v>
      </c>
      <c r="CD77" s="4">
        <v>4266.25</v>
      </c>
      <c r="CQ77" s="4">
        <f t="shared" si="13"/>
        <v>2.7600000000002183</v>
      </c>
      <c r="CR77" s="4">
        <v>7.3199E-2</v>
      </c>
      <c r="CS77" s="4">
        <v>4396.24</v>
      </c>
      <c r="CZ77" s="4">
        <f t="shared" si="14"/>
        <v>3.5399999999999636</v>
      </c>
      <c r="DA77" s="4">
        <v>8.6506E-2</v>
      </c>
      <c r="DB77" s="4">
        <v>3006.08</v>
      </c>
      <c r="DF77" s="4">
        <f t="shared" si="7"/>
        <v>1.8899999999998727</v>
      </c>
      <c r="DG77" s="4">
        <v>3.6119999999999999E-2</v>
      </c>
      <c r="DH77" s="4">
        <v>3756.5</v>
      </c>
      <c r="DM77" s="8">
        <f t="shared" si="15"/>
        <v>4.5699999999999363</v>
      </c>
      <c r="DN77" s="8">
        <v>0.13603100000000001</v>
      </c>
      <c r="DO77" s="8">
        <v>1177.5</v>
      </c>
      <c r="DQ77" s="8">
        <f t="shared" si="16"/>
        <v>2.4099999999998545</v>
      </c>
      <c r="DR77" s="8">
        <v>4.8488999999999997E-2</v>
      </c>
      <c r="DS77" s="8">
        <v>2197.29</v>
      </c>
      <c r="DV77" s="8">
        <f t="shared" si="17"/>
        <v>2.23599999999999</v>
      </c>
      <c r="DW77" s="8">
        <v>5.0659000000000003E-2</v>
      </c>
      <c r="DX77" s="8">
        <v>503.20299999999997</v>
      </c>
      <c r="EA77" s="8">
        <f t="shared" si="18"/>
        <v>1.9800000000000182</v>
      </c>
      <c r="EB77" s="8">
        <v>3.7758E-2</v>
      </c>
      <c r="EC77" s="8">
        <v>1462.44</v>
      </c>
    </row>
    <row r="78" spans="9:133" x14ac:dyDescent="0.35">
      <c r="I78" s="4">
        <f t="shared" si="19"/>
        <v>3.3659999999999854</v>
      </c>
      <c r="J78" s="4">
        <v>8.2508999999999999E-2</v>
      </c>
      <c r="K78" s="4">
        <v>560.03599999999994</v>
      </c>
      <c r="P78" s="4">
        <f t="shared" si="20"/>
        <v>2.5659999999999741</v>
      </c>
      <c r="Q78" s="4">
        <v>5.2962000000000002E-2</v>
      </c>
      <c r="R78" s="4">
        <v>428.976</v>
      </c>
      <c r="X78" s="4">
        <f t="shared" si="8"/>
        <v>4.8400000000001455</v>
      </c>
      <c r="Y78" s="4">
        <v>0.120162</v>
      </c>
      <c r="Z78" s="4">
        <v>2054.11</v>
      </c>
      <c r="AF78" s="4">
        <f t="shared" si="21"/>
        <v>2.6599999999998545</v>
      </c>
      <c r="AG78" s="4">
        <v>5.663E-2</v>
      </c>
      <c r="AH78" s="4">
        <v>3327.67</v>
      </c>
      <c r="AN78" s="4">
        <f t="shared" si="9"/>
        <v>3.2099999999999795</v>
      </c>
      <c r="AO78" s="4">
        <v>9.9624000000000004E-2</v>
      </c>
      <c r="AP78" s="4">
        <v>362.24799999999999</v>
      </c>
      <c r="AV78" s="4">
        <f t="shared" si="10"/>
        <v>2.3700000000001182</v>
      </c>
      <c r="AW78" s="4">
        <v>5.3388999999999999E-2</v>
      </c>
      <c r="AX78" s="4">
        <v>1250.6500000000001</v>
      </c>
      <c r="BK78" s="4">
        <f t="shared" si="5"/>
        <v>2.75</v>
      </c>
      <c r="BL78" s="4">
        <v>5.0259999999999999E-2</v>
      </c>
      <c r="BM78" s="4">
        <v>1746.06</v>
      </c>
      <c r="BS78" s="4">
        <f t="shared" si="6"/>
        <v>2.5900000000001455</v>
      </c>
      <c r="BT78" s="4">
        <v>6.1837999999999997E-2</v>
      </c>
      <c r="BU78" s="4">
        <v>3152.01</v>
      </c>
      <c r="CB78" s="4">
        <f t="shared" si="11"/>
        <v>2.3699999999998909</v>
      </c>
      <c r="CC78" s="4">
        <v>4.7453000000000002E-2</v>
      </c>
      <c r="CD78" s="4">
        <v>4266.3</v>
      </c>
      <c r="CQ78" s="4">
        <f t="shared" si="13"/>
        <v>2.8300000000008367</v>
      </c>
      <c r="CR78" s="4">
        <v>6.7319000000000004E-2</v>
      </c>
      <c r="CS78" s="4">
        <v>4396.3100000000004</v>
      </c>
      <c r="CZ78" s="4">
        <f t="shared" si="14"/>
        <v>3.6199999999998909</v>
      </c>
      <c r="DA78" s="4">
        <v>6.6744999999999999E-2</v>
      </c>
      <c r="DB78" s="4">
        <v>3006.16</v>
      </c>
      <c r="DF78" s="4">
        <f t="shared" si="7"/>
        <v>1.9200000000000728</v>
      </c>
      <c r="DG78" s="4">
        <v>3.7107000000000001E-2</v>
      </c>
      <c r="DH78" s="4">
        <v>3756.53</v>
      </c>
      <c r="DM78" s="8">
        <f t="shared" si="15"/>
        <v>4.7100000000000364</v>
      </c>
      <c r="DN78" s="8">
        <v>0.125531</v>
      </c>
      <c r="DO78" s="8">
        <v>1177.6400000000001</v>
      </c>
      <c r="DQ78" s="8">
        <f t="shared" si="16"/>
        <v>2.4600000000000364</v>
      </c>
      <c r="DR78" s="8">
        <v>4.5031000000000002E-2</v>
      </c>
      <c r="DS78" s="8">
        <v>2197.34</v>
      </c>
      <c r="DV78" s="8">
        <f t="shared" si="17"/>
        <v>2.2870000000000346</v>
      </c>
      <c r="DW78" s="8">
        <v>5.7421E-2</v>
      </c>
      <c r="DX78" s="8">
        <v>503.25400000000002</v>
      </c>
      <c r="EA78" s="8">
        <f t="shared" si="18"/>
        <v>2.0099999999999909</v>
      </c>
      <c r="EB78" s="8">
        <v>4.1881000000000002E-2</v>
      </c>
      <c r="EC78" s="8">
        <v>1462.47</v>
      </c>
    </row>
    <row r="79" spans="9:133" x14ac:dyDescent="0.35">
      <c r="I79" s="4">
        <f t="shared" si="19"/>
        <v>3.4480000000000928</v>
      </c>
      <c r="J79" s="4">
        <v>7.3191999999999993E-2</v>
      </c>
      <c r="K79" s="4">
        <v>560.11800000000005</v>
      </c>
      <c r="P79" s="4">
        <f t="shared" si="20"/>
        <v>2.6189999999999714</v>
      </c>
      <c r="Q79" s="4">
        <v>4.8895000000000001E-2</v>
      </c>
      <c r="R79" s="4">
        <v>429.029</v>
      </c>
      <c r="AF79" s="4">
        <f t="shared" si="21"/>
        <v>2.7099999999995816</v>
      </c>
      <c r="AG79" s="4">
        <v>6.1453000000000001E-2</v>
      </c>
      <c r="AH79" s="4">
        <v>3327.72</v>
      </c>
      <c r="AN79" s="4">
        <f t="shared" si="9"/>
        <v>3.3089999999999691</v>
      </c>
      <c r="AO79" s="4">
        <v>8.4945000000000007E-2</v>
      </c>
      <c r="AP79" s="4">
        <v>362.34699999999998</v>
      </c>
      <c r="AV79" s="4">
        <f t="shared" si="10"/>
        <v>2.4200000000000728</v>
      </c>
      <c r="AW79" s="4">
        <v>4.7215E-2</v>
      </c>
      <c r="AX79" s="4">
        <v>1250.7</v>
      </c>
      <c r="BK79" s="4">
        <f t="shared" si="5"/>
        <v>2.7999999999999545</v>
      </c>
      <c r="BL79" s="4">
        <v>4.7781999999999998E-2</v>
      </c>
      <c r="BM79" s="4">
        <v>1746.11</v>
      </c>
      <c r="BS79" s="4">
        <f t="shared" si="6"/>
        <v>2.6500000000000909</v>
      </c>
      <c r="BT79" s="4">
        <v>6.2916E-2</v>
      </c>
      <c r="BU79" s="4">
        <v>3152.07</v>
      </c>
      <c r="CB79" s="4">
        <f t="shared" si="11"/>
        <v>2.4099999999998545</v>
      </c>
      <c r="CC79" s="4">
        <v>4.8090000000000001E-2</v>
      </c>
      <c r="CD79" s="4">
        <v>4266.34</v>
      </c>
      <c r="CQ79" s="4">
        <f t="shared" si="13"/>
        <v>2.9000000000005457</v>
      </c>
      <c r="CR79" s="4">
        <v>6.1102999999999998E-2</v>
      </c>
      <c r="CS79" s="4">
        <v>4396.38</v>
      </c>
      <c r="CZ79" s="4">
        <f t="shared" si="14"/>
        <v>3.6900000000000546</v>
      </c>
      <c r="DA79" s="4">
        <v>9.3863000000000002E-2</v>
      </c>
      <c r="DB79" s="4">
        <v>3006.23</v>
      </c>
      <c r="DF79" s="4">
        <f t="shared" si="7"/>
        <v>1.9600000000000364</v>
      </c>
      <c r="DG79" s="4">
        <v>3.6372000000000002E-2</v>
      </c>
      <c r="DH79" s="4">
        <v>3756.57</v>
      </c>
      <c r="DM79" s="8">
        <f t="shared" si="15"/>
        <v>4.8299999999999272</v>
      </c>
      <c r="DN79" s="8">
        <v>0.11333</v>
      </c>
      <c r="DO79" s="8">
        <v>1177.76</v>
      </c>
      <c r="DQ79" s="8">
        <f t="shared" si="16"/>
        <v>2.5</v>
      </c>
      <c r="DR79" s="8">
        <v>4.7467000000000002E-2</v>
      </c>
      <c r="DS79" s="8">
        <v>2197.38</v>
      </c>
      <c r="DV79" s="8">
        <f t="shared" si="17"/>
        <v>2.3439999999999941</v>
      </c>
      <c r="DW79" s="8">
        <v>5.5909E-2</v>
      </c>
      <c r="DX79" s="8">
        <v>503.31099999999998</v>
      </c>
      <c r="EA79" s="8">
        <f t="shared" si="18"/>
        <v>2.0599999999999454</v>
      </c>
      <c r="EB79" s="8">
        <v>3.6882999999999999E-2</v>
      </c>
      <c r="EC79" s="8">
        <v>1462.52</v>
      </c>
    </row>
    <row r="80" spans="9:133" x14ac:dyDescent="0.35">
      <c r="I80" s="4">
        <f t="shared" si="19"/>
        <v>3.5210000000000719</v>
      </c>
      <c r="J80" s="4">
        <v>8.5302000000000003E-2</v>
      </c>
      <c r="K80" s="4">
        <v>560.19100000000003</v>
      </c>
      <c r="P80" s="4">
        <f t="shared" si="20"/>
        <v>2.6679999999999495</v>
      </c>
      <c r="Q80" s="4">
        <v>5.4509000000000002E-2</v>
      </c>
      <c r="R80" s="4">
        <v>429.07799999999997</v>
      </c>
      <c r="AF80" s="4">
        <f t="shared" si="21"/>
        <v>2.7699999999999818</v>
      </c>
      <c r="AG80" s="4">
        <v>5.3157999999999997E-2</v>
      </c>
      <c r="AH80" s="4">
        <v>3327.78</v>
      </c>
      <c r="AN80" s="4">
        <f t="shared" si="9"/>
        <v>3.3940000000000055</v>
      </c>
      <c r="AO80" s="4">
        <v>8.337E-2</v>
      </c>
      <c r="AP80" s="4">
        <v>362.43200000000002</v>
      </c>
      <c r="AV80" s="4">
        <f t="shared" si="10"/>
        <v>2.4700000000000273</v>
      </c>
      <c r="AW80" s="4">
        <v>5.6028000000000001E-2</v>
      </c>
      <c r="AX80" s="4">
        <v>1250.75</v>
      </c>
      <c r="BK80" s="4">
        <f t="shared" si="5"/>
        <v>2.8500000000001364</v>
      </c>
      <c r="BL80" s="4">
        <v>4.9112000000000003E-2</v>
      </c>
      <c r="BM80" s="4">
        <v>1746.16</v>
      </c>
      <c r="BS80" s="4">
        <f t="shared" si="6"/>
        <v>2.7199999999997999</v>
      </c>
      <c r="BT80" s="4">
        <v>5.9206000000000002E-2</v>
      </c>
      <c r="BU80" s="4">
        <v>3152.14</v>
      </c>
      <c r="CB80" s="4">
        <f t="shared" si="11"/>
        <v>2.4600000000000364</v>
      </c>
      <c r="CC80" s="4">
        <v>4.3568000000000003E-2</v>
      </c>
      <c r="CD80" s="4">
        <v>4266.3900000000003</v>
      </c>
      <c r="CQ80" s="4">
        <f t="shared" si="13"/>
        <v>2.9600000000000364</v>
      </c>
      <c r="CR80" s="4">
        <v>7.3255000000000001E-2</v>
      </c>
      <c r="CS80" s="4">
        <v>4396.4399999999996</v>
      </c>
      <c r="CZ80" s="4">
        <f t="shared" si="14"/>
        <v>3.7800000000002001</v>
      </c>
      <c r="DA80" s="4">
        <v>8.4769999999999998E-2</v>
      </c>
      <c r="DB80" s="4">
        <v>3006.32</v>
      </c>
      <c r="DF80" s="4">
        <f t="shared" si="7"/>
        <v>2</v>
      </c>
      <c r="DG80" s="4">
        <v>3.6477000000000002E-2</v>
      </c>
      <c r="DH80" s="4">
        <v>3756.61</v>
      </c>
      <c r="DQ80" s="8">
        <f t="shared" si="16"/>
        <v>2.5499999999997272</v>
      </c>
      <c r="DR80" s="8">
        <v>4.9216999999999997E-2</v>
      </c>
      <c r="DS80" s="8">
        <v>2197.4299999999998</v>
      </c>
      <c r="DV80" s="8">
        <f t="shared" si="17"/>
        <v>2.4000000000000341</v>
      </c>
      <c r="DW80" s="8">
        <v>5.3802000000000003E-2</v>
      </c>
      <c r="DX80" s="8">
        <v>503.36700000000002</v>
      </c>
      <c r="EA80" s="8">
        <f t="shared" si="18"/>
        <v>2.0899999999999181</v>
      </c>
      <c r="EB80" s="8">
        <v>3.9857999999999998E-2</v>
      </c>
      <c r="EC80" s="8">
        <v>1462.55</v>
      </c>
    </row>
    <row r="81" spans="9:133" x14ac:dyDescent="0.35">
      <c r="I81" s="4">
        <f t="shared" si="19"/>
        <v>3.6070000000000846</v>
      </c>
      <c r="J81" s="4">
        <v>8.0878000000000005E-2</v>
      </c>
      <c r="K81" s="4">
        <v>560.27700000000004</v>
      </c>
      <c r="P81" s="4">
        <f t="shared" si="20"/>
        <v>2.72199999999998</v>
      </c>
      <c r="Q81" s="4">
        <v>4.9168000000000003E-2</v>
      </c>
      <c r="R81" s="4">
        <v>429.13200000000001</v>
      </c>
      <c r="AF81" s="4">
        <f t="shared" si="21"/>
        <v>2.8299999999999272</v>
      </c>
      <c r="AG81" s="4">
        <v>5.5405000000000003E-2</v>
      </c>
      <c r="AH81" s="4">
        <v>3327.84</v>
      </c>
      <c r="AN81" s="4">
        <f t="shared" si="9"/>
        <v>3.4780000000000086</v>
      </c>
      <c r="AO81" s="4">
        <v>9.5893000000000006E-2</v>
      </c>
      <c r="AP81" s="4">
        <v>362.51600000000002</v>
      </c>
      <c r="AV81" s="4">
        <f t="shared" si="10"/>
        <v>2.5199999999999818</v>
      </c>
      <c r="AW81" s="4">
        <v>5.2990000000000002E-2</v>
      </c>
      <c r="AX81" s="4">
        <v>1250.8</v>
      </c>
      <c r="BK81" s="4">
        <f t="shared" si="5"/>
        <v>2.9000000000000909</v>
      </c>
      <c r="BL81" s="4">
        <v>5.5958000000000001E-2</v>
      </c>
      <c r="BM81" s="4">
        <v>1746.21</v>
      </c>
      <c r="BS81" s="4">
        <f t="shared" si="6"/>
        <v>2.7699999999999818</v>
      </c>
      <c r="BT81" s="4">
        <v>6.0297999999999997E-2</v>
      </c>
      <c r="BU81" s="4">
        <v>3152.19</v>
      </c>
      <c r="CB81" s="4">
        <f t="shared" si="11"/>
        <v>2.5099999999993088</v>
      </c>
      <c r="CC81" s="4">
        <v>4.4989000000000001E-2</v>
      </c>
      <c r="CD81" s="4">
        <v>4266.4399999999996</v>
      </c>
      <c r="CQ81" s="4">
        <f t="shared" si="13"/>
        <v>3.0300000000006548</v>
      </c>
      <c r="CR81" s="4">
        <v>7.5684000000000001E-2</v>
      </c>
      <c r="CS81" s="4">
        <v>4396.51</v>
      </c>
      <c r="CZ81" s="4">
        <f t="shared" si="14"/>
        <v>3.8699999999998909</v>
      </c>
      <c r="DA81" s="4">
        <v>6.6430000000000003E-2</v>
      </c>
      <c r="DB81" s="4">
        <v>3006.41</v>
      </c>
      <c r="DF81" s="4">
        <f t="shared" si="7"/>
        <v>2.0299999999997453</v>
      </c>
      <c r="DG81" s="4">
        <v>3.4118000000000002E-2</v>
      </c>
      <c r="DH81" s="4">
        <v>3756.64</v>
      </c>
      <c r="DQ81" s="8">
        <f t="shared" si="16"/>
        <v>2.5999999999999091</v>
      </c>
      <c r="DR81" s="8">
        <v>4.7872999999999999E-2</v>
      </c>
      <c r="DS81" s="8">
        <v>2197.48</v>
      </c>
      <c r="DV81" s="8">
        <f t="shared" si="17"/>
        <v>2.4540000000000077</v>
      </c>
      <c r="DW81" s="8">
        <v>5.271E-2</v>
      </c>
      <c r="DX81" s="8">
        <v>503.42099999999999</v>
      </c>
      <c r="EA81" s="8">
        <f t="shared" si="18"/>
        <v>2.1299999999998818</v>
      </c>
      <c r="EB81" s="8">
        <v>3.9829999999999997E-2</v>
      </c>
      <c r="EC81" s="8">
        <v>1462.59</v>
      </c>
    </row>
    <row r="82" spans="9:133" x14ac:dyDescent="0.35">
      <c r="I82" s="4">
        <f t="shared" si="19"/>
        <v>3.6870000000000118</v>
      </c>
      <c r="J82" s="4">
        <v>8.9529999999999998E-2</v>
      </c>
      <c r="K82" s="4">
        <v>560.35699999999997</v>
      </c>
      <c r="P82" s="4">
        <f t="shared" si="20"/>
        <v>2.7709999999999582</v>
      </c>
      <c r="Q82" s="4">
        <v>4.9686000000000001E-2</v>
      </c>
      <c r="R82" s="4">
        <v>429.18099999999998</v>
      </c>
      <c r="AF82" s="4">
        <f t="shared" si="21"/>
        <v>2.8799999999996544</v>
      </c>
      <c r="AG82" s="4">
        <v>4.9979999999999997E-2</v>
      </c>
      <c r="AH82" s="4">
        <v>3327.89</v>
      </c>
      <c r="AN82" s="4">
        <f t="shared" si="9"/>
        <v>3.5740000000000123</v>
      </c>
      <c r="AO82" s="4">
        <v>9.3618000000000007E-2</v>
      </c>
      <c r="AP82" s="4">
        <v>362.61200000000002</v>
      </c>
      <c r="AV82" s="4">
        <f t="shared" si="10"/>
        <v>2.5799999999999272</v>
      </c>
      <c r="AW82" s="4">
        <v>4.9742000000000001E-2</v>
      </c>
      <c r="AX82" s="4">
        <v>1250.8599999999999</v>
      </c>
      <c r="BK82" s="4">
        <f t="shared" si="5"/>
        <v>2.9500000000000455</v>
      </c>
      <c r="BL82" s="4">
        <v>6.1726000000000003E-2</v>
      </c>
      <c r="BM82" s="4">
        <v>1746.26</v>
      </c>
      <c r="BS82" s="4">
        <f t="shared" si="6"/>
        <v>2.8400000000001455</v>
      </c>
      <c r="BT82" s="4">
        <v>6.9292999999999993E-2</v>
      </c>
      <c r="BU82" s="4">
        <v>3152.26</v>
      </c>
      <c r="CB82" s="4">
        <f t="shared" si="11"/>
        <v>2.5499999999992724</v>
      </c>
      <c r="CC82" s="4">
        <v>4.8509999999999998E-2</v>
      </c>
      <c r="CD82" s="4">
        <v>4266.4799999999996</v>
      </c>
      <c r="CQ82" s="4">
        <f t="shared" si="13"/>
        <v>3.1100000000005821</v>
      </c>
      <c r="CR82" s="4">
        <v>6.5617999999999996E-2</v>
      </c>
      <c r="CS82" s="4">
        <v>4396.59</v>
      </c>
      <c r="CZ82" s="4">
        <f t="shared" si="14"/>
        <v>3.9400000000000546</v>
      </c>
      <c r="DA82" s="4">
        <v>9.5893000000000006E-2</v>
      </c>
      <c r="DB82" s="4">
        <v>3006.48</v>
      </c>
      <c r="DF82" s="4">
        <f t="shared" si="7"/>
        <v>2.069999999999709</v>
      </c>
      <c r="DG82" s="4">
        <v>3.4006000000000002E-2</v>
      </c>
      <c r="DH82" s="4">
        <v>3756.68</v>
      </c>
      <c r="DQ82" s="8">
        <f t="shared" si="16"/>
        <v>2.6500000000000909</v>
      </c>
      <c r="DR82" s="8">
        <v>4.7795999999999998E-2</v>
      </c>
      <c r="DS82" s="8">
        <v>2197.5300000000002</v>
      </c>
      <c r="DV82" s="8">
        <f t="shared" si="17"/>
        <v>2.5060000000000286</v>
      </c>
      <c r="DW82" s="8">
        <v>4.8712999999999999E-2</v>
      </c>
      <c r="DX82" s="8">
        <v>503.47300000000001</v>
      </c>
      <c r="EA82" s="8">
        <f t="shared" si="18"/>
        <v>2.1700000000000728</v>
      </c>
      <c r="EB82" s="8">
        <v>3.9375E-2</v>
      </c>
      <c r="EC82" s="8">
        <v>1462.63</v>
      </c>
    </row>
    <row r="83" spans="9:133" x14ac:dyDescent="0.35">
      <c r="I83" s="4">
        <f t="shared" si="19"/>
        <v>3.7770000000000437</v>
      </c>
      <c r="J83" s="4">
        <v>8.3860000000000004E-2</v>
      </c>
      <c r="K83" s="4">
        <v>560.447</v>
      </c>
      <c r="P83" s="4">
        <f t="shared" si="20"/>
        <v>2.8209999999999695</v>
      </c>
      <c r="Q83" s="4">
        <v>5.7386E-2</v>
      </c>
      <c r="R83" s="4">
        <v>429.23099999999999</v>
      </c>
      <c r="AF83" s="4">
        <f t="shared" si="21"/>
        <v>2.9299999999998363</v>
      </c>
      <c r="AG83" s="4">
        <v>5.3669000000000001E-2</v>
      </c>
      <c r="AH83" s="4">
        <v>3327.94</v>
      </c>
      <c r="AN83" s="4">
        <f t="shared" si="9"/>
        <v>3.6669999999999732</v>
      </c>
      <c r="AO83" s="4">
        <v>8.5386000000000004E-2</v>
      </c>
      <c r="AP83" s="4">
        <v>362.70499999999998</v>
      </c>
      <c r="AV83" s="4">
        <f t="shared" si="10"/>
        <v>2.6300000000001091</v>
      </c>
      <c r="AW83" s="4">
        <v>5.5839E-2</v>
      </c>
      <c r="AX83" s="4">
        <v>1250.9100000000001</v>
      </c>
      <c r="BK83" s="4">
        <f t="shared" si="5"/>
        <v>3.0099999999999909</v>
      </c>
      <c r="BL83" s="4">
        <v>5.6651E-2</v>
      </c>
      <c r="BM83" s="4">
        <v>1746.32</v>
      </c>
      <c r="BS83" s="4">
        <f t="shared" si="6"/>
        <v>2.9000000000000909</v>
      </c>
      <c r="BT83" s="4">
        <v>6.4938999999999997E-2</v>
      </c>
      <c r="BU83" s="4">
        <v>3152.32</v>
      </c>
      <c r="CB83" s="4">
        <f t="shared" si="11"/>
        <v>2.5999999999994543</v>
      </c>
      <c r="CC83" s="4">
        <v>4.7893999999999999E-2</v>
      </c>
      <c r="CD83" s="4">
        <v>4266.53</v>
      </c>
      <c r="CQ83" s="4">
        <f t="shared" si="13"/>
        <v>3.1700000000000728</v>
      </c>
      <c r="CR83" s="4">
        <v>7.4879000000000001E-2</v>
      </c>
      <c r="CS83" s="4">
        <v>4396.6499999999996</v>
      </c>
      <c r="CZ83" s="4">
        <f t="shared" si="14"/>
        <v>4.0300000000002001</v>
      </c>
      <c r="DA83" s="4">
        <v>8.4847000000000006E-2</v>
      </c>
      <c r="DB83" s="4">
        <v>3006.57</v>
      </c>
      <c r="DF83" s="4">
        <f t="shared" si="7"/>
        <v>2.0999999999999091</v>
      </c>
      <c r="DG83" s="4">
        <v>3.5062999999999997E-2</v>
      </c>
      <c r="DH83" s="4">
        <v>3756.71</v>
      </c>
      <c r="DQ83" s="8">
        <f t="shared" si="16"/>
        <v>2.6900000000000546</v>
      </c>
      <c r="DR83" s="8">
        <v>4.9700000000000001E-2</v>
      </c>
      <c r="DS83" s="8">
        <v>2197.5700000000002</v>
      </c>
      <c r="DV83" s="8">
        <f t="shared" si="17"/>
        <v>2.5550000000000068</v>
      </c>
      <c r="DW83" s="8">
        <v>5.7987999999999998E-2</v>
      </c>
      <c r="DX83" s="8">
        <v>503.52199999999999</v>
      </c>
      <c r="EA83" s="8">
        <f t="shared" si="18"/>
        <v>2.2100000000000364</v>
      </c>
      <c r="EB83" s="8">
        <v>4.1986000000000002E-2</v>
      </c>
      <c r="EC83" s="8">
        <v>1462.67</v>
      </c>
    </row>
    <row r="84" spans="9:133" x14ac:dyDescent="0.35">
      <c r="I84" s="4">
        <f t="shared" si="19"/>
        <v>3.86099999999999</v>
      </c>
      <c r="J84" s="4">
        <v>7.4857999999999994E-2</v>
      </c>
      <c r="K84" s="4">
        <v>560.53099999999995</v>
      </c>
      <c r="P84" s="4">
        <f t="shared" si="20"/>
        <v>2.8779999999999859</v>
      </c>
      <c r="Q84" s="4">
        <v>4.9140000000000003E-2</v>
      </c>
      <c r="R84" s="4">
        <v>429.28800000000001</v>
      </c>
      <c r="AF84" s="4">
        <f t="shared" si="21"/>
        <v>2.9899999999997817</v>
      </c>
      <c r="AG84" s="4">
        <v>4.9181999999999997E-2</v>
      </c>
      <c r="AH84" s="4">
        <v>3328</v>
      </c>
      <c r="AN84" s="4">
        <f t="shared" si="9"/>
        <v>3.7529999999999859</v>
      </c>
      <c r="AO84" s="4">
        <v>7.7616000000000004E-2</v>
      </c>
      <c r="AP84" s="4">
        <v>362.791</v>
      </c>
      <c r="AV84" s="4">
        <f t="shared" si="10"/>
        <v>2.6800000000000637</v>
      </c>
      <c r="AW84" s="4">
        <v>5.1331000000000002E-2</v>
      </c>
      <c r="AX84" s="4">
        <v>1250.96</v>
      </c>
      <c r="BK84" s="4">
        <f t="shared" si="5"/>
        <v>3.0700000000001637</v>
      </c>
      <c r="BL84" s="4">
        <v>5.6147000000000002E-2</v>
      </c>
      <c r="BM84" s="4">
        <v>1746.38</v>
      </c>
      <c r="BS84" s="4">
        <f t="shared" si="6"/>
        <v>2.9699999999997999</v>
      </c>
      <c r="BT84" s="4">
        <v>6.2867000000000006E-2</v>
      </c>
      <c r="BU84" s="4">
        <v>3152.39</v>
      </c>
      <c r="CB84" s="4">
        <f t="shared" si="11"/>
        <v>2.6499999999996362</v>
      </c>
      <c r="CC84" s="4">
        <v>4.3358000000000001E-2</v>
      </c>
      <c r="CD84" s="4">
        <v>4266.58</v>
      </c>
      <c r="CQ84" s="4">
        <f t="shared" si="13"/>
        <v>3.25</v>
      </c>
      <c r="CR84" s="4">
        <v>8.4973000000000007E-2</v>
      </c>
      <c r="CS84" s="4">
        <v>4396.7299999999996</v>
      </c>
      <c r="CZ84" s="4">
        <f t="shared" si="14"/>
        <v>4.1199999999998909</v>
      </c>
      <c r="DA84" s="4">
        <v>7.6467999999999994E-2</v>
      </c>
      <c r="DB84" s="4">
        <v>3006.66</v>
      </c>
      <c r="DF84" s="4">
        <f t="shared" si="7"/>
        <v>2.1299999999996544</v>
      </c>
      <c r="DG84" s="4">
        <v>3.6246E-2</v>
      </c>
      <c r="DH84" s="4">
        <v>3756.74</v>
      </c>
      <c r="DQ84" s="8">
        <f t="shared" si="16"/>
        <v>2.7399999999997817</v>
      </c>
      <c r="DR84" s="8">
        <v>5.0147999999999998E-2</v>
      </c>
      <c r="DS84" s="8">
        <v>2197.62</v>
      </c>
      <c r="DV84" s="8">
        <f t="shared" si="17"/>
        <v>2.6129999999999995</v>
      </c>
      <c r="DW84" s="8">
        <v>5.5895E-2</v>
      </c>
      <c r="DX84" s="8">
        <v>503.58</v>
      </c>
      <c r="EA84" s="8">
        <f t="shared" si="18"/>
        <v>2.25</v>
      </c>
      <c r="EB84" s="8">
        <v>3.8031000000000002E-2</v>
      </c>
      <c r="EC84" s="8">
        <v>1462.71</v>
      </c>
    </row>
    <row r="85" spans="9:133" x14ac:dyDescent="0.35">
      <c r="I85" s="4">
        <f t="shared" si="19"/>
        <v>3.9360000000000355</v>
      </c>
      <c r="J85" s="4">
        <v>8.7479000000000001E-2</v>
      </c>
      <c r="K85" s="4">
        <v>560.60599999999999</v>
      </c>
      <c r="P85" s="4">
        <f t="shared" si="20"/>
        <v>2.9269999999999641</v>
      </c>
      <c r="Q85" s="4">
        <v>5.1219000000000001E-2</v>
      </c>
      <c r="R85" s="4">
        <v>429.33699999999999</v>
      </c>
      <c r="AF85" s="4">
        <f t="shared" si="21"/>
        <v>3.0399999999999636</v>
      </c>
      <c r="AG85" s="4">
        <v>5.8008999999999998E-2</v>
      </c>
      <c r="AH85" s="4">
        <v>3328.05</v>
      </c>
      <c r="AN85" s="4">
        <f t="shared" si="9"/>
        <v>3.8299999999999841</v>
      </c>
      <c r="AO85" s="4">
        <v>0.103005</v>
      </c>
      <c r="AP85" s="4">
        <v>362.86799999999999</v>
      </c>
      <c r="AV85" s="4">
        <f t="shared" si="10"/>
        <v>2.7300000000000182</v>
      </c>
      <c r="AW85" s="4">
        <v>5.4816999999999998E-2</v>
      </c>
      <c r="AX85" s="4">
        <v>1251.01</v>
      </c>
      <c r="BK85" s="4">
        <f t="shared" si="5"/>
        <v>3.1300000000001091</v>
      </c>
      <c r="BL85" s="4">
        <v>5.6468999999999998E-2</v>
      </c>
      <c r="BM85" s="4">
        <v>1746.44</v>
      </c>
      <c r="BS85" s="4">
        <f t="shared" si="6"/>
        <v>3.0299999999997453</v>
      </c>
      <c r="BT85" s="4">
        <v>6.3721E-2</v>
      </c>
      <c r="BU85" s="4">
        <v>3152.45</v>
      </c>
      <c r="CB85" s="4">
        <f t="shared" si="11"/>
        <v>2.6899999999995998</v>
      </c>
      <c r="CC85" s="4">
        <v>4.4016E-2</v>
      </c>
      <c r="CD85" s="4">
        <v>4266.62</v>
      </c>
      <c r="CQ85" s="4">
        <f t="shared" si="13"/>
        <v>3.3300000000008367</v>
      </c>
      <c r="CR85" s="4">
        <v>8.4994E-2</v>
      </c>
      <c r="CS85" s="4">
        <v>4396.8100000000004</v>
      </c>
      <c r="CZ85" s="4">
        <f t="shared" si="14"/>
        <v>4.1900000000000546</v>
      </c>
      <c r="DA85" s="4">
        <v>9.7664000000000001E-2</v>
      </c>
      <c r="DB85" s="4">
        <v>3006.73</v>
      </c>
      <c r="DF85" s="4">
        <f t="shared" si="7"/>
        <v>2.1700000000000728</v>
      </c>
      <c r="DG85" s="4">
        <v>3.7491999999999998E-2</v>
      </c>
      <c r="DH85" s="4">
        <v>3756.78</v>
      </c>
      <c r="DQ85" s="8">
        <f t="shared" si="16"/>
        <v>2.7899999999999636</v>
      </c>
      <c r="DR85" s="8">
        <v>4.6564000000000001E-2</v>
      </c>
      <c r="DS85" s="8">
        <v>2197.67</v>
      </c>
      <c r="DV85" s="8">
        <f t="shared" si="17"/>
        <v>2.6690000000000396</v>
      </c>
      <c r="DW85" s="8">
        <v>5.4600000000000003E-2</v>
      </c>
      <c r="DX85" s="8">
        <v>503.63600000000002</v>
      </c>
      <c r="EA85" s="8">
        <f t="shared" si="18"/>
        <v>2.2899999999999636</v>
      </c>
      <c r="EB85" s="8">
        <v>4.1916000000000002E-2</v>
      </c>
      <c r="EC85" s="8">
        <v>1462.75</v>
      </c>
    </row>
    <row r="86" spans="9:133" x14ac:dyDescent="0.35">
      <c r="I86" s="4">
        <f t="shared" si="19"/>
        <v>4.0230000000000246</v>
      </c>
      <c r="J86" s="4">
        <v>8.0402000000000001E-2</v>
      </c>
      <c r="K86" s="4">
        <v>560.69299999999998</v>
      </c>
      <c r="P86" s="4">
        <f t="shared" si="20"/>
        <v>2.978999999999985</v>
      </c>
      <c r="Q86" s="4">
        <v>5.6412999999999998E-2</v>
      </c>
      <c r="R86" s="4">
        <v>429.38900000000001</v>
      </c>
      <c r="AF86" s="4">
        <f t="shared" si="21"/>
        <v>3.0899999999996908</v>
      </c>
      <c r="AG86" s="4">
        <v>5.4809999999999998E-2</v>
      </c>
      <c r="AH86" s="4">
        <v>3328.1</v>
      </c>
      <c r="AN86" s="4">
        <f t="shared" si="9"/>
        <v>3.9329999999999927</v>
      </c>
      <c r="AO86" s="4">
        <v>8.8900000000000007E-2</v>
      </c>
      <c r="AP86" s="4">
        <v>362.971</v>
      </c>
      <c r="AV86" s="4">
        <f t="shared" si="10"/>
        <v>2.7899999999999636</v>
      </c>
      <c r="AW86" s="4">
        <v>5.7168999999999998E-2</v>
      </c>
      <c r="AX86" s="4">
        <v>1251.07</v>
      </c>
      <c r="BK86" s="4">
        <f t="shared" si="5"/>
        <v>3.1800000000000637</v>
      </c>
      <c r="BL86" s="4">
        <v>5.2660999999999999E-2</v>
      </c>
      <c r="BM86" s="4">
        <v>1746.49</v>
      </c>
      <c r="BS86" s="4">
        <f t="shared" si="6"/>
        <v>3.0999999999999091</v>
      </c>
      <c r="BT86" s="4">
        <v>5.5405000000000003E-2</v>
      </c>
      <c r="BU86" s="4">
        <v>3152.52</v>
      </c>
      <c r="CB86" s="4">
        <f t="shared" si="11"/>
        <v>2.7299999999995634</v>
      </c>
      <c r="CC86" s="4">
        <v>4.7586000000000003E-2</v>
      </c>
      <c r="CD86" s="4">
        <v>4266.66</v>
      </c>
      <c r="CQ86" s="4">
        <f t="shared" si="13"/>
        <v>3.4200000000000728</v>
      </c>
      <c r="CR86" s="4">
        <v>7.2498999999999994E-2</v>
      </c>
      <c r="CS86" s="4">
        <v>4396.8999999999996</v>
      </c>
      <c r="CZ86" s="4">
        <f t="shared" si="14"/>
        <v>4.2899999999999636</v>
      </c>
      <c r="DA86" s="4">
        <v>8.8312000000000002E-2</v>
      </c>
      <c r="DB86" s="4">
        <v>3006.83</v>
      </c>
      <c r="DF86" s="4">
        <f t="shared" si="7"/>
        <v>2.2100000000000364</v>
      </c>
      <c r="DG86" s="4">
        <v>3.7701999999999999E-2</v>
      </c>
      <c r="DH86" s="4">
        <v>3756.82</v>
      </c>
      <c r="DQ86" s="8">
        <f t="shared" si="16"/>
        <v>2.8399999999996908</v>
      </c>
      <c r="DR86" s="8">
        <v>4.9672000000000001E-2</v>
      </c>
      <c r="DS86" s="8">
        <v>2197.7199999999998</v>
      </c>
      <c r="DV86" s="8">
        <f t="shared" si="17"/>
        <v>2.7239999999999895</v>
      </c>
      <c r="DW86" s="8">
        <v>5.2738E-2</v>
      </c>
      <c r="DX86" s="8">
        <v>503.69099999999997</v>
      </c>
      <c r="EA86" s="8">
        <f t="shared" si="18"/>
        <v>2.3299999999999272</v>
      </c>
      <c r="EB86" s="8">
        <v>3.9424000000000001E-2</v>
      </c>
      <c r="EC86" s="8">
        <v>1462.79</v>
      </c>
    </row>
    <row r="87" spans="9:133" x14ac:dyDescent="0.35">
      <c r="I87" s="4">
        <f t="shared" si="19"/>
        <v>4.1040000000000418</v>
      </c>
      <c r="J87" s="4">
        <v>9.2960000000000001E-2</v>
      </c>
      <c r="K87" s="4">
        <v>560.774</v>
      </c>
      <c r="P87" s="4">
        <f t="shared" si="20"/>
        <v>3.0349999999999682</v>
      </c>
      <c r="Q87" s="4">
        <v>4.8300000000000003E-2</v>
      </c>
      <c r="R87" s="4">
        <v>429.44499999999999</v>
      </c>
      <c r="AF87" s="4">
        <f t="shared" si="21"/>
        <v>3.1499999999996362</v>
      </c>
      <c r="AG87" s="4">
        <v>6.2096999999999999E-2</v>
      </c>
      <c r="AH87" s="4">
        <v>3328.16</v>
      </c>
      <c r="AN87" s="4">
        <f t="shared" si="9"/>
        <v>4.0219999999999914</v>
      </c>
      <c r="AO87" s="4">
        <v>9.8224000000000006E-2</v>
      </c>
      <c r="AP87" s="4">
        <v>363.06</v>
      </c>
      <c r="AV87" s="4">
        <f t="shared" si="10"/>
        <v>2.8399999999999181</v>
      </c>
      <c r="AW87" s="4">
        <v>4.8286000000000003E-2</v>
      </c>
      <c r="AX87" s="4">
        <v>1251.1199999999999</v>
      </c>
      <c r="BK87" s="4">
        <f t="shared" si="5"/>
        <v>3.2400000000000091</v>
      </c>
      <c r="BL87" s="4">
        <v>4.8523999999999998E-2</v>
      </c>
      <c r="BM87" s="4">
        <v>1746.55</v>
      </c>
      <c r="BS87" s="4">
        <f t="shared" si="6"/>
        <v>3.1500000000000909</v>
      </c>
      <c r="BT87" s="4">
        <v>7.1134000000000003E-2</v>
      </c>
      <c r="BU87" s="4">
        <v>3152.57</v>
      </c>
      <c r="CB87" s="4">
        <f t="shared" si="11"/>
        <v>2.7799999999997453</v>
      </c>
      <c r="CC87" s="4">
        <v>5.4432000000000001E-2</v>
      </c>
      <c r="CD87" s="4">
        <v>4266.71</v>
      </c>
      <c r="CQ87" s="4">
        <f t="shared" si="13"/>
        <v>3.4900000000006912</v>
      </c>
      <c r="CR87" s="4">
        <v>8.8164999999999993E-2</v>
      </c>
      <c r="CS87" s="4">
        <v>4396.97</v>
      </c>
      <c r="CZ87" s="4">
        <f t="shared" si="14"/>
        <v>4.3800000000001091</v>
      </c>
      <c r="DA87" s="4">
        <v>8.5064000000000001E-2</v>
      </c>
      <c r="DB87" s="4">
        <v>3006.92</v>
      </c>
      <c r="DF87" s="4">
        <f t="shared" si="7"/>
        <v>2.25</v>
      </c>
      <c r="DG87" s="4">
        <v>3.7842000000000001E-2</v>
      </c>
      <c r="DH87" s="4">
        <v>3756.86</v>
      </c>
      <c r="DQ87" s="8">
        <f t="shared" si="16"/>
        <v>2.8899999999998727</v>
      </c>
      <c r="DR87" s="8">
        <v>5.0161999999999998E-2</v>
      </c>
      <c r="DS87" s="8">
        <v>2197.77</v>
      </c>
      <c r="DV87" s="8">
        <f t="shared" si="17"/>
        <v>2.7760000000000105</v>
      </c>
      <c r="DW87" s="8">
        <v>4.8832E-2</v>
      </c>
      <c r="DX87" s="8">
        <v>503.74299999999999</v>
      </c>
      <c r="EA87" s="8">
        <f t="shared" si="18"/>
        <v>2.3699999999998909</v>
      </c>
      <c r="EB87" s="8">
        <v>4.0341000000000002E-2</v>
      </c>
      <c r="EC87" s="8">
        <v>1462.83</v>
      </c>
    </row>
    <row r="88" spans="9:133" x14ac:dyDescent="0.35">
      <c r="I88" s="4">
        <f t="shared" si="19"/>
        <v>4.1970000000000027</v>
      </c>
      <c r="J88" s="4">
        <v>8.8452000000000003E-2</v>
      </c>
      <c r="K88" s="4">
        <v>560.86699999999996</v>
      </c>
      <c r="P88" s="4">
        <f t="shared" si="20"/>
        <v>3.08299999999997</v>
      </c>
      <c r="Q88" s="4">
        <v>5.7273999999999999E-2</v>
      </c>
      <c r="R88" s="4">
        <v>429.49299999999999</v>
      </c>
      <c r="AF88" s="4">
        <f t="shared" si="21"/>
        <v>3.2099999999995816</v>
      </c>
      <c r="AG88" s="4">
        <v>5.9325000000000003E-2</v>
      </c>
      <c r="AH88" s="4">
        <v>3328.22</v>
      </c>
      <c r="AN88" s="4">
        <f t="shared" si="9"/>
        <v>4.1200000000000045</v>
      </c>
      <c r="AO88" s="4">
        <v>9.3540999999999999E-2</v>
      </c>
      <c r="AP88" s="4">
        <v>363.15800000000002</v>
      </c>
      <c r="AV88" s="4">
        <f t="shared" si="10"/>
        <v>2.8900000000001</v>
      </c>
      <c r="AW88" s="4">
        <v>5.4292E-2</v>
      </c>
      <c r="AX88" s="4">
        <v>1251.17</v>
      </c>
      <c r="BK88" s="4">
        <f t="shared" si="5"/>
        <v>3.2799999999999727</v>
      </c>
      <c r="BL88" s="4">
        <v>5.4725999999999997E-2</v>
      </c>
      <c r="BM88" s="4">
        <v>1746.59</v>
      </c>
      <c r="BS88" s="4">
        <f t="shared" si="6"/>
        <v>3.2199999999997999</v>
      </c>
      <c r="BT88" s="4">
        <v>6.7157999999999995E-2</v>
      </c>
      <c r="BU88" s="4">
        <v>3152.64</v>
      </c>
      <c r="CB88" s="4">
        <f t="shared" si="11"/>
        <v>2.8400000000001455</v>
      </c>
      <c r="CC88" s="4">
        <v>4.6585000000000001E-2</v>
      </c>
      <c r="CD88" s="4">
        <v>4266.7700000000004</v>
      </c>
      <c r="CQ88" s="4">
        <f t="shared" si="13"/>
        <v>3.5800000000008367</v>
      </c>
      <c r="CR88" s="4">
        <v>8.1487000000000004E-2</v>
      </c>
      <c r="CS88" s="4">
        <v>4397.0600000000004</v>
      </c>
      <c r="CZ88" s="4">
        <f t="shared" si="14"/>
        <v>4.4600000000000364</v>
      </c>
      <c r="DA88" s="4">
        <v>9.6452999999999997E-2</v>
      </c>
      <c r="DB88" s="4">
        <v>3007</v>
      </c>
      <c r="DF88" s="4">
        <f t="shared" si="7"/>
        <v>2.2799999999997453</v>
      </c>
      <c r="DG88" s="4">
        <v>3.6526000000000003E-2</v>
      </c>
      <c r="DH88" s="4">
        <v>3756.89</v>
      </c>
      <c r="DQ88" s="8">
        <f t="shared" ref="DQ88:DQ121" si="22">DS88-2194.88</f>
        <v>2.9400000000000546</v>
      </c>
      <c r="DR88" s="8">
        <v>4.6962999999999998E-2</v>
      </c>
      <c r="DS88" s="8">
        <v>2197.8200000000002</v>
      </c>
      <c r="DV88" s="8">
        <f t="shared" ref="DV88:DV124" si="23">DX88-500.967</f>
        <v>2.8249999999999886</v>
      </c>
      <c r="DW88" s="8">
        <v>5.7421E-2</v>
      </c>
      <c r="DX88" s="8">
        <v>503.79199999999997</v>
      </c>
      <c r="EA88" s="8">
        <f t="shared" ref="EA88:EA143" si="24">EC88-1460.46</f>
        <v>2.4099999999998545</v>
      </c>
      <c r="EB88" s="8">
        <v>4.4617999999999998E-2</v>
      </c>
      <c r="EC88" s="8">
        <v>1462.87</v>
      </c>
    </row>
    <row r="89" spans="9:133" x14ac:dyDescent="0.35">
      <c r="I89" s="4">
        <f t="shared" si="19"/>
        <v>4.2850000000000819</v>
      </c>
      <c r="J89" s="4">
        <v>7.4088000000000001E-2</v>
      </c>
      <c r="K89" s="4">
        <v>560.95500000000004</v>
      </c>
      <c r="P89" s="4">
        <f t="shared" ref="P89:P119" si="25">R89-426.41</f>
        <v>3.1409999999999627</v>
      </c>
      <c r="Q89" s="4">
        <v>5.5265000000000002E-2</v>
      </c>
      <c r="R89" s="4">
        <v>429.55099999999999</v>
      </c>
      <c r="AF89" s="4">
        <f t="shared" si="21"/>
        <v>3.2699999999999818</v>
      </c>
      <c r="AG89" s="4">
        <v>6.4834000000000003E-2</v>
      </c>
      <c r="AH89" s="4">
        <v>3328.28</v>
      </c>
      <c r="AN89" s="4">
        <f t="shared" si="9"/>
        <v>4.2139999999999986</v>
      </c>
      <c r="AO89" s="4">
        <v>8.4182000000000007E-2</v>
      </c>
      <c r="AP89" s="4">
        <v>363.25200000000001</v>
      </c>
      <c r="AV89" s="4">
        <f t="shared" si="10"/>
        <v>2.9500000000000455</v>
      </c>
      <c r="AW89" s="4">
        <v>6.0123000000000003E-2</v>
      </c>
      <c r="AX89" s="4">
        <v>1251.23</v>
      </c>
      <c r="BK89" s="4">
        <f t="shared" si="5"/>
        <v>3.3400000000001455</v>
      </c>
      <c r="BL89" s="4">
        <v>6.1642000000000002E-2</v>
      </c>
      <c r="BM89" s="4">
        <v>1746.65</v>
      </c>
      <c r="BS89" s="4">
        <f t="shared" si="6"/>
        <v>3.2899999999999636</v>
      </c>
      <c r="BT89" s="4">
        <v>6.6989999999999994E-2</v>
      </c>
      <c r="BU89" s="4">
        <v>3152.71</v>
      </c>
      <c r="CB89" s="4">
        <f t="shared" si="11"/>
        <v>2.8800000000001091</v>
      </c>
      <c r="CC89" s="4">
        <v>4.4429000000000003E-2</v>
      </c>
      <c r="CD89" s="4">
        <v>4266.8100000000004</v>
      </c>
      <c r="CQ89" s="4">
        <f t="shared" si="13"/>
        <v>3.660000000000764</v>
      </c>
      <c r="CR89" s="4">
        <v>8.3327999999999999E-2</v>
      </c>
      <c r="CS89" s="4">
        <v>4397.1400000000003</v>
      </c>
      <c r="CZ89" s="4">
        <f t="shared" si="14"/>
        <v>4.5599999999999454</v>
      </c>
      <c r="DA89" s="4">
        <v>9.2960000000000001E-2</v>
      </c>
      <c r="DB89" s="4">
        <v>3007.1</v>
      </c>
      <c r="DF89" s="4">
        <f t="shared" si="7"/>
        <v>2.319999999999709</v>
      </c>
      <c r="DG89" s="4">
        <v>3.4825000000000002E-2</v>
      </c>
      <c r="DH89" s="4">
        <v>3756.93</v>
      </c>
      <c r="DQ89" s="8">
        <f t="shared" si="22"/>
        <v>2.9899999999997817</v>
      </c>
      <c r="DR89" s="8">
        <v>4.6367999999999999E-2</v>
      </c>
      <c r="DS89" s="8">
        <v>2197.87</v>
      </c>
      <c r="DV89" s="8">
        <f t="shared" si="23"/>
        <v>2.8830000000000382</v>
      </c>
      <c r="DW89" s="8">
        <v>5.4516000000000002E-2</v>
      </c>
      <c r="DX89" s="8">
        <v>503.85</v>
      </c>
      <c r="EA89" s="8">
        <f t="shared" si="24"/>
        <v>2.4600000000000364</v>
      </c>
      <c r="EB89" s="8">
        <v>3.9927999999999998E-2</v>
      </c>
      <c r="EC89" s="8">
        <v>1462.92</v>
      </c>
    </row>
    <row r="90" spans="9:133" x14ac:dyDescent="0.35">
      <c r="I90" s="4">
        <f t="shared" si="19"/>
        <v>4.3590000000000373</v>
      </c>
      <c r="J90" s="4">
        <v>9.2169000000000001E-2</v>
      </c>
      <c r="K90" s="4">
        <v>561.029</v>
      </c>
      <c r="P90" s="4">
        <f t="shared" si="25"/>
        <v>3.1959999999999695</v>
      </c>
      <c r="Q90" s="4">
        <v>5.1240000000000001E-2</v>
      </c>
      <c r="R90" s="4">
        <v>429.60599999999999</v>
      </c>
      <c r="AF90" s="4">
        <f t="shared" si="21"/>
        <v>3.3299999999999272</v>
      </c>
      <c r="AG90" s="4">
        <v>6.4113000000000003E-2</v>
      </c>
      <c r="AH90" s="4">
        <v>3328.34</v>
      </c>
      <c r="AN90" s="4">
        <f t="shared" si="9"/>
        <v>4.2980000000000018</v>
      </c>
      <c r="AO90" s="4">
        <v>0.10623199999999999</v>
      </c>
      <c r="AP90" s="4">
        <v>363.33600000000001</v>
      </c>
      <c r="AV90" s="4">
        <f t="shared" si="10"/>
        <v>3.0099999999999909</v>
      </c>
      <c r="AW90" s="4">
        <v>5.0203999999999999E-2</v>
      </c>
      <c r="AX90" s="4">
        <v>1251.29</v>
      </c>
      <c r="BK90" s="4">
        <f t="shared" si="5"/>
        <v>3.4000000000000909</v>
      </c>
      <c r="BL90" s="4">
        <v>6.1712000000000003E-2</v>
      </c>
      <c r="BM90" s="4">
        <v>1746.71</v>
      </c>
      <c r="BS90" s="4">
        <f t="shared" si="6"/>
        <v>3.3600000000001273</v>
      </c>
      <c r="BT90" s="4">
        <v>6.4882999999999996E-2</v>
      </c>
      <c r="BU90" s="4">
        <v>3152.78</v>
      </c>
      <c r="CB90" s="4">
        <f t="shared" si="11"/>
        <v>2.9299999999993815</v>
      </c>
      <c r="CC90" s="4">
        <v>4.8944000000000001E-2</v>
      </c>
      <c r="CD90" s="4">
        <v>4266.8599999999997</v>
      </c>
      <c r="CQ90" s="4">
        <f t="shared" si="13"/>
        <v>3.7400000000006912</v>
      </c>
      <c r="CR90" s="4">
        <v>8.7387999999999993E-2</v>
      </c>
      <c r="CS90" s="4">
        <v>4397.22</v>
      </c>
      <c r="CZ90" s="4">
        <f t="shared" si="14"/>
        <v>4.6500000000000909</v>
      </c>
      <c r="DA90" s="4">
        <v>6.9670999999999997E-2</v>
      </c>
      <c r="DB90" s="4">
        <v>3007.19</v>
      </c>
      <c r="DF90" s="4">
        <f t="shared" si="7"/>
        <v>2.3599999999996726</v>
      </c>
      <c r="DG90" s="4">
        <v>3.5455E-2</v>
      </c>
      <c r="DH90" s="4">
        <v>3756.97</v>
      </c>
      <c r="DQ90" s="8">
        <f t="shared" si="22"/>
        <v>3.0299999999997453</v>
      </c>
      <c r="DR90" s="8">
        <v>5.0694000000000003E-2</v>
      </c>
      <c r="DS90" s="8">
        <v>2197.91</v>
      </c>
      <c r="DV90" s="8">
        <f t="shared" si="23"/>
        <v>2.9370000000000118</v>
      </c>
      <c r="DW90" s="8">
        <v>5.5454000000000003E-2</v>
      </c>
      <c r="DX90" s="8">
        <v>503.904</v>
      </c>
      <c r="EA90" s="8">
        <f t="shared" si="24"/>
        <v>2.5</v>
      </c>
      <c r="EB90" s="8">
        <v>4.5017000000000001E-2</v>
      </c>
      <c r="EC90" s="8">
        <v>1462.96</v>
      </c>
    </row>
    <row r="91" spans="9:133" x14ac:dyDescent="0.35">
      <c r="I91" s="4">
        <f t="shared" si="19"/>
        <v>4.4510000000000218</v>
      </c>
      <c r="J91" s="4">
        <v>7.7630000000000005E-2</v>
      </c>
      <c r="K91" s="4">
        <v>561.12099999999998</v>
      </c>
      <c r="P91" s="4">
        <f t="shared" si="25"/>
        <v>3.2469999999999573</v>
      </c>
      <c r="Q91" s="4">
        <v>5.6454999999999998E-2</v>
      </c>
      <c r="R91" s="4">
        <v>429.65699999999998</v>
      </c>
      <c r="AF91" s="4">
        <f t="shared" si="21"/>
        <v>3.3999999999996362</v>
      </c>
      <c r="AG91" s="4">
        <v>6.5303E-2</v>
      </c>
      <c r="AH91" s="4">
        <v>3328.41</v>
      </c>
      <c r="AN91" s="4">
        <f t="shared" si="9"/>
        <v>4.4039999999999964</v>
      </c>
      <c r="AO91" s="4">
        <v>9.4962000000000005E-2</v>
      </c>
      <c r="AP91" s="4">
        <v>363.44200000000001</v>
      </c>
      <c r="AV91" s="4">
        <f t="shared" si="10"/>
        <v>3.0599999999999454</v>
      </c>
      <c r="AW91" s="4">
        <v>5.7161999999999998E-2</v>
      </c>
      <c r="AX91" s="4">
        <v>1251.3399999999999</v>
      </c>
      <c r="BK91" s="4">
        <f t="shared" si="5"/>
        <v>3.4600000000000364</v>
      </c>
      <c r="BL91" s="4">
        <v>6.0690000000000001E-2</v>
      </c>
      <c r="BM91" s="4">
        <v>1746.77</v>
      </c>
      <c r="BS91" s="4">
        <f t="shared" si="6"/>
        <v>3.4200000000000728</v>
      </c>
      <c r="BT91" s="4">
        <v>5.8050999999999998E-2</v>
      </c>
      <c r="BU91" s="4">
        <v>3152.84</v>
      </c>
      <c r="CB91" s="4">
        <f t="shared" si="11"/>
        <v>2.9799999999995634</v>
      </c>
      <c r="CC91" s="4">
        <v>4.8951000000000001E-2</v>
      </c>
      <c r="CD91" s="4">
        <v>4266.91</v>
      </c>
      <c r="CQ91" s="4">
        <f t="shared" si="13"/>
        <v>3.8300000000008367</v>
      </c>
      <c r="CR91" s="4">
        <v>8.7639999999999996E-2</v>
      </c>
      <c r="CS91" s="4">
        <v>4397.3100000000004</v>
      </c>
      <c r="CZ91" s="4">
        <f t="shared" si="14"/>
        <v>4.7200000000002547</v>
      </c>
      <c r="DA91" s="4">
        <v>0.103313</v>
      </c>
      <c r="DB91" s="4">
        <v>3007.26</v>
      </c>
      <c r="DF91" s="4">
        <f t="shared" si="7"/>
        <v>2.3899999999998727</v>
      </c>
      <c r="DG91" s="4">
        <v>3.5083999999999997E-2</v>
      </c>
      <c r="DH91" s="4">
        <v>3757</v>
      </c>
      <c r="DQ91" s="8">
        <f t="shared" si="22"/>
        <v>3.0899999999996908</v>
      </c>
      <c r="DR91" s="8">
        <v>4.9447999999999999E-2</v>
      </c>
      <c r="DS91" s="8">
        <v>2197.9699999999998</v>
      </c>
      <c r="DV91" s="8">
        <f t="shared" si="23"/>
        <v>2.992999999999995</v>
      </c>
      <c r="DW91" s="8">
        <v>5.3508E-2</v>
      </c>
      <c r="DX91" s="8">
        <v>503.96</v>
      </c>
      <c r="EA91" s="8">
        <f t="shared" si="24"/>
        <v>2.5399999999999636</v>
      </c>
      <c r="EB91" s="8">
        <v>3.9431000000000001E-2</v>
      </c>
      <c r="EC91" s="8">
        <v>1463</v>
      </c>
    </row>
    <row r="92" spans="9:133" x14ac:dyDescent="0.35">
      <c r="I92" s="4">
        <f t="shared" si="19"/>
        <v>4.5289999999999964</v>
      </c>
      <c r="J92" s="4">
        <v>9.5809000000000005E-2</v>
      </c>
      <c r="K92" s="4">
        <v>561.19899999999996</v>
      </c>
      <c r="P92" s="4">
        <f t="shared" si="25"/>
        <v>3.3039999999999736</v>
      </c>
      <c r="Q92" s="4">
        <v>5.6105000000000002E-2</v>
      </c>
      <c r="R92" s="4">
        <v>429.714</v>
      </c>
      <c r="AF92" s="4">
        <f t="shared" si="21"/>
        <v>3.4599999999995816</v>
      </c>
      <c r="AG92" s="4">
        <v>5.6805000000000001E-2</v>
      </c>
      <c r="AH92" s="4">
        <v>3328.47</v>
      </c>
      <c r="AN92" s="4">
        <f t="shared" si="9"/>
        <v>4.4989999999999668</v>
      </c>
      <c r="AO92" s="4">
        <v>8.6163000000000003E-2</v>
      </c>
      <c r="AP92" s="4">
        <v>363.53699999999998</v>
      </c>
      <c r="AV92" s="4">
        <f t="shared" si="10"/>
        <v>3.1100000000001273</v>
      </c>
      <c r="AW92" s="4">
        <v>5.6370999999999997E-2</v>
      </c>
      <c r="AX92" s="4">
        <v>1251.3900000000001</v>
      </c>
      <c r="BK92" s="4">
        <f t="shared" si="5"/>
        <v>3.5199999999999818</v>
      </c>
      <c r="BL92" s="4">
        <v>6.0690000000000001E-2</v>
      </c>
      <c r="BM92" s="4">
        <v>1746.83</v>
      </c>
      <c r="BS92" s="4">
        <f t="shared" si="6"/>
        <v>3.4800000000000182</v>
      </c>
      <c r="BT92" s="4">
        <v>7.1540000000000006E-2</v>
      </c>
      <c r="BU92" s="4">
        <v>3152.9</v>
      </c>
      <c r="CB92" s="4">
        <f t="shared" si="11"/>
        <v>3.0299999999997453</v>
      </c>
      <c r="CC92" s="4">
        <v>4.6311999999999999E-2</v>
      </c>
      <c r="CD92" s="4">
        <v>4266.96</v>
      </c>
      <c r="CQ92" s="4">
        <f t="shared" si="13"/>
        <v>3.9200000000000728</v>
      </c>
      <c r="CR92" s="4">
        <v>8.7122000000000005E-2</v>
      </c>
      <c r="CS92" s="4">
        <v>4397.3999999999996</v>
      </c>
      <c r="CZ92" s="4">
        <f t="shared" si="14"/>
        <v>4.8299999999999272</v>
      </c>
      <c r="DA92" s="4">
        <v>9.2231999999999995E-2</v>
      </c>
      <c r="DB92" s="4">
        <v>3007.37</v>
      </c>
      <c r="DF92" s="4">
        <f t="shared" si="7"/>
        <v>2.4299999999998363</v>
      </c>
      <c r="DG92" s="4">
        <v>3.7603999999999999E-2</v>
      </c>
      <c r="DH92" s="4">
        <v>3757.04</v>
      </c>
      <c r="DQ92" s="8">
        <f t="shared" si="22"/>
        <v>3.1300000000001091</v>
      </c>
      <c r="DR92" s="8">
        <v>4.641E-2</v>
      </c>
      <c r="DS92" s="8">
        <v>2198.0100000000002</v>
      </c>
      <c r="DV92" s="8">
        <f t="shared" si="23"/>
        <v>3.0459999999999923</v>
      </c>
      <c r="DW92" s="8">
        <v>4.5836000000000002E-2</v>
      </c>
      <c r="DX92" s="8">
        <v>504.01299999999998</v>
      </c>
      <c r="EA92" s="8">
        <f t="shared" si="24"/>
        <v>2.5799999999999272</v>
      </c>
      <c r="EB92" s="8">
        <v>4.3519000000000002E-2</v>
      </c>
      <c r="EC92" s="8">
        <v>1463.04</v>
      </c>
    </row>
    <row r="93" spans="9:133" x14ac:dyDescent="0.35">
      <c r="I93" s="4">
        <f t="shared" si="19"/>
        <v>4.625</v>
      </c>
      <c r="J93" s="4">
        <v>8.7108000000000005E-2</v>
      </c>
      <c r="K93" s="4">
        <v>561.29499999999996</v>
      </c>
      <c r="P93" s="4">
        <f t="shared" si="25"/>
        <v>3.3599999999999568</v>
      </c>
      <c r="Q93" s="4">
        <v>5.7287999999999999E-2</v>
      </c>
      <c r="R93" s="4">
        <v>429.77</v>
      </c>
      <c r="AF93" s="4">
        <f t="shared" si="21"/>
        <v>3.5199999999999818</v>
      </c>
      <c r="AG93" s="4">
        <v>7.4164999999999995E-2</v>
      </c>
      <c r="AH93" s="4">
        <v>3328.53</v>
      </c>
      <c r="AN93" s="4">
        <f t="shared" si="9"/>
        <v>4.5860000000000127</v>
      </c>
      <c r="AO93" s="4">
        <v>0.101535</v>
      </c>
      <c r="AP93" s="4">
        <v>363.62400000000002</v>
      </c>
      <c r="AV93" s="4">
        <f t="shared" si="10"/>
        <v>3.1700000000000728</v>
      </c>
      <c r="AW93" s="4">
        <v>4.9861000000000003E-2</v>
      </c>
      <c r="AX93" s="4">
        <v>1251.45</v>
      </c>
      <c r="BK93" s="4">
        <f t="shared" si="5"/>
        <v>3.5800000000001546</v>
      </c>
      <c r="BL93" s="4">
        <v>6.2509999999999996E-2</v>
      </c>
      <c r="BM93" s="4">
        <v>1746.89</v>
      </c>
      <c r="BS93" s="4">
        <f t="shared" si="6"/>
        <v>3.5499999999997272</v>
      </c>
      <c r="BT93" s="4">
        <v>6.7059999999999995E-2</v>
      </c>
      <c r="BU93" s="4">
        <v>3152.97</v>
      </c>
      <c r="CB93" s="4">
        <f t="shared" si="11"/>
        <v>3.069999999999709</v>
      </c>
      <c r="CC93" s="4">
        <v>4.4666999999999998E-2</v>
      </c>
      <c r="CD93" s="4">
        <v>4267</v>
      </c>
      <c r="CQ93" s="4">
        <f t="shared" si="13"/>
        <v>4.0100000000002183</v>
      </c>
      <c r="CR93" s="4">
        <v>0.101031</v>
      </c>
      <c r="CS93" s="4">
        <v>4397.49</v>
      </c>
      <c r="DF93" s="4">
        <f t="shared" si="7"/>
        <v>2.4600000000000364</v>
      </c>
      <c r="DG93" s="4">
        <v>4.0018999999999999E-2</v>
      </c>
      <c r="DH93" s="4">
        <v>3757.07</v>
      </c>
      <c r="DQ93" s="8">
        <f t="shared" si="22"/>
        <v>3.1799999999998363</v>
      </c>
      <c r="DR93" s="8">
        <v>4.9112000000000003E-2</v>
      </c>
      <c r="DS93" s="8">
        <v>2198.06</v>
      </c>
      <c r="DV93" s="8">
        <f t="shared" si="23"/>
        <v>3.0920000000000414</v>
      </c>
      <c r="DW93" s="8">
        <v>5.7861999999999997E-2</v>
      </c>
      <c r="DX93" s="8">
        <v>504.05900000000003</v>
      </c>
      <c r="EA93" s="8">
        <f t="shared" si="24"/>
        <v>2.6299999999998818</v>
      </c>
      <c r="EB93" s="8">
        <v>4.4582999999999998E-2</v>
      </c>
      <c r="EC93" s="8">
        <v>1463.09</v>
      </c>
    </row>
    <row r="94" spans="9:133" x14ac:dyDescent="0.35">
      <c r="I94" s="4">
        <f t="shared" si="19"/>
        <v>4.7119999999999891</v>
      </c>
      <c r="J94" s="4">
        <v>9.6088999999999994E-2</v>
      </c>
      <c r="K94" s="4">
        <v>561.38199999999995</v>
      </c>
      <c r="P94" s="4">
        <f t="shared" si="25"/>
        <v>3.4169999999999732</v>
      </c>
      <c r="Q94" s="4">
        <v>6.0823000000000002E-2</v>
      </c>
      <c r="R94" s="4">
        <v>429.827</v>
      </c>
      <c r="AF94" s="4">
        <f t="shared" si="21"/>
        <v>3.5899999999996908</v>
      </c>
      <c r="AG94" s="4">
        <v>6.4099000000000003E-2</v>
      </c>
      <c r="AH94" s="4">
        <v>3328.6</v>
      </c>
      <c r="AN94" s="4">
        <f t="shared" si="9"/>
        <v>4.6870000000000118</v>
      </c>
      <c r="AO94" s="4">
        <v>0.10161199999999999</v>
      </c>
      <c r="AP94" s="4">
        <v>363.72500000000002</v>
      </c>
      <c r="AV94" s="4">
        <f t="shared" si="10"/>
        <v>3.2200000000000273</v>
      </c>
      <c r="AW94" s="4">
        <v>5.9443999999999997E-2</v>
      </c>
      <c r="AX94" s="4">
        <v>1251.5</v>
      </c>
      <c r="BK94" s="4">
        <f t="shared" si="5"/>
        <v>3.6500000000000909</v>
      </c>
      <c r="BL94" s="4">
        <v>5.5944000000000001E-2</v>
      </c>
      <c r="BM94" s="4">
        <v>1746.96</v>
      </c>
      <c r="BS94" s="4">
        <f t="shared" si="6"/>
        <v>3.6199999999998909</v>
      </c>
      <c r="BT94" s="4">
        <v>6.4574999999999994E-2</v>
      </c>
      <c r="BU94" s="4">
        <v>3153.04</v>
      </c>
      <c r="CB94" s="4">
        <f t="shared" si="11"/>
        <v>3.1199999999998909</v>
      </c>
      <c r="CC94" s="4">
        <v>4.9672000000000001E-2</v>
      </c>
      <c r="CD94" s="4">
        <v>4267.05</v>
      </c>
      <c r="CQ94" s="4">
        <f t="shared" si="13"/>
        <v>4.1100000000005821</v>
      </c>
      <c r="CR94" s="4">
        <v>7.1911000000000003E-2</v>
      </c>
      <c r="CS94" s="4">
        <v>4397.59</v>
      </c>
      <c r="DF94" s="4">
        <f t="shared" si="7"/>
        <v>2.5</v>
      </c>
      <c r="DG94" s="4">
        <v>3.8773000000000002E-2</v>
      </c>
      <c r="DH94" s="4">
        <v>3757.11</v>
      </c>
      <c r="DQ94" s="8">
        <f t="shared" si="22"/>
        <v>3.2300000000000182</v>
      </c>
      <c r="DR94" s="8">
        <v>5.1947E-2</v>
      </c>
      <c r="DS94" s="8">
        <v>2198.11</v>
      </c>
      <c r="DV94" s="8">
        <f t="shared" si="23"/>
        <v>3.1500000000000341</v>
      </c>
      <c r="DW94" s="8">
        <v>5.6728000000000001E-2</v>
      </c>
      <c r="DX94" s="8">
        <v>504.11700000000002</v>
      </c>
      <c r="EA94" s="8">
        <f t="shared" si="24"/>
        <v>2.6700000000000728</v>
      </c>
      <c r="EB94" s="8">
        <v>4.3868999999999998E-2</v>
      </c>
      <c r="EC94" s="8">
        <v>1463.13</v>
      </c>
    </row>
    <row r="95" spans="9:133" x14ac:dyDescent="0.35">
      <c r="I95" s="4">
        <f t="shared" si="19"/>
        <v>4.8079999999999927</v>
      </c>
      <c r="J95" s="4">
        <v>9.4093999999999997E-2</v>
      </c>
      <c r="K95" s="4">
        <v>561.47799999999995</v>
      </c>
      <c r="P95" s="4">
        <f t="shared" si="25"/>
        <v>3.4779999999999518</v>
      </c>
      <c r="Q95" s="4">
        <v>5.2752E-2</v>
      </c>
      <c r="R95" s="4">
        <v>429.88799999999998</v>
      </c>
      <c r="AF95" s="4">
        <f t="shared" si="21"/>
        <v>3.6599999999998545</v>
      </c>
      <c r="AG95" s="4">
        <v>7.7216999999999994E-2</v>
      </c>
      <c r="AH95" s="4">
        <v>3328.67</v>
      </c>
      <c r="AN95" s="4">
        <f t="shared" si="9"/>
        <v>4.7889999999999873</v>
      </c>
      <c r="AO95" s="4">
        <v>9.6726000000000006E-2</v>
      </c>
      <c r="AP95" s="4">
        <v>363.827</v>
      </c>
      <c r="AV95" s="4">
        <f t="shared" si="10"/>
        <v>3.2799999999999727</v>
      </c>
      <c r="AW95" s="4">
        <v>6.0893000000000003E-2</v>
      </c>
      <c r="AX95" s="4">
        <v>1251.56</v>
      </c>
      <c r="BK95" s="4">
        <f t="shared" si="5"/>
        <v>3.7000000000000455</v>
      </c>
      <c r="BL95" s="4">
        <v>5.3178999999999997E-2</v>
      </c>
      <c r="BM95" s="4">
        <v>1747.01</v>
      </c>
      <c r="BS95" s="4">
        <f t="shared" si="6"/>
        <v>3.6799999999998363</v>
      </c>
      <c r="BT95" s="4">
        <v>6.4085000000000003E-2</v>
      </c>
      <c r="BU95" s="4">
        <v>3153.1</v>
      </c>
      <c r="CB95" s="4">
        <f t="shared" si="11"/>
        <v>3.1700000000000728</v>
      </c>
      <c r="CC95" s="4">
        <v>4.8916000000000001E-2</v>
      </c>
      <c r="CD95" s="4">
        <v>4267.1000000000004</v>
      </c>
      <c r="CQ95" s="4">
        <f t="shared" si="13"/>
        <v>4.180000000000291</v>
      </c>
      <c r="CR95" s="4">
        <v>9.7517000000000006E-2</v>
      </c>
      <c r="CS95" s="4">
        <v>4397.66</v>
      </c>
      <c r="DF95" s="4">
        <f t="shared" si="7"/>
        <v>2.5399999999999636</v>
      </c>
      <c r="DG95" s="4">
        <v>3.7926000000000001E-2</v>
      </c>
      <c r="DH95" s="4">
        <v>3757.15</v>
      </c>
      <c r="DQ95" s="8">
        <f t="shared" si="22"/>
        <v>3.2799999999997453</v>
      </c>
      <c r="DR95" s="8">
        <v>4.8867000000000001E-2</v>
      </c>
      <c r="DS95" s="8">
        <v>2198.16</v>
      </c>
      <c r="DV95" s="8">
        <f t="shared" si="23"/>
        <v>3.2069999999999936</v>
      </c>
      <c r="DW95" s="8">
        <v>5.6784000000000001E-2</v>
      </c>
      <c r="DX95" s="8">
        <v>504.17399999999998</v>
      </c>
      <c r="EA95" s="8">
        <f t="shared" si="24"/>
        <v>2.7200000000000273</v>
      </c>
      <c r="EB95" s="8">
        <v>4.3910999999999999E-2</v>
      </c>
      <c r="EC95" s="8">
        <v>1463.18</v>
      </c>
    </row>
    <row r="96" spans="9:133" x14ac:dyDescent="0.35">
      <c r="P96" s="4">
        <f t="shared" si="25"/>
        <v>3.5309999999999491</v>
      </c>
      <c r="Q96" s="4">
        <v>6.1963999999999998E-2</v>
      </c>
      <c r="R96" s="4">
        <v>429.94099999999997</v>
      </c>
      <c r="AF96" s="4">
        <f t="shared" si="21"/>
        <v>3.7399999999997817</v>
      </c>
      <c r="AG96" s="4">
        <v>7.1000999999999995E-2</v>
      </c>
      <c r="AH96" s="4">
        <v>3328.75</v>
      </c>
      <c r="AN96" s="4">
        <f t="shared" si="9"/>
        <v>4.8849999999999909</v>
      </c>
      <c r="AO96" s="4">
        <v>7.8666E-2</v>
      </c>
      <c r="AP96" s="4">
        <v>363.923</v>
      </c>
      <c r="AV96" s="4">
        <f t="shared" si="10"/>
        <v>3.3399999999999181</v>
      </c>
      <c r="AW96" s="4">
        <v>5.8177E-2</v>
      </c>
      <c r="AX96" s="4">
        <v>1251.6199999999999</v>
      </c>
      <c r="BK96" s="4">
        <f t="shared" si="5"/>
        <v>3.7599999999999909</v>
      </c>
      <c r="BL96" s="4">
        <v>5.3676000000000001E-2</v>
      </c>
      <c r="BM96" s="4">
        <v>1747.07</v>
      </c>
      <c r="BS96" s="4">
        <f t="shared" si="6"/>
        <v>3.75</v>
      </c>
      <c r="BT96" s="4">
        <v>5.4425000000000001E-2</v>
      </c>
      <c r="BU96" s="4">
        <v>3153.17</v>
      </c>
      <c r="CB96" s="4">
        <f t="shared" si="11"/>
        <v>3.2100000000000364</v>
      </c>
      <c r="CC96" s="4">
        <v>4.5892000000000002E-2</v>
      </c>
      <c r="CD96" s="4">
        <v>4267.1400000000003</v>
      </c>
      <c r="CQ96" s="4">
        <f t="shared" si="13"/>
        <v>4.2800000000006548</v>
      </c>
      <c r="CR96" s="4">
        <v>9.7369999999999998E-2</v>
      </c>
      <c r="CS96" s="4">
        <v>4397.76</v>
      </c>
      <c r="DF96" s="4">
        <f t="shared" si="7"/>
        <v>2.5799999999999272</v>
      </c>
      <c r="DG96" s="4">
        <v>3.7128000000000001E-2</v>
      </c>
      <c r="DH96" s="4">
        <v>3757.19</v>
      </c>
      <c r="DQ96" s="8">
        <f t="shared" si="22"/>
        <v>3.3299999999999272</v>
      </c>
      <c r="DR96" s="8">
        <v>4.7320000000000001E-2</v>
      </c>
      <c r="DS96" s="8">
        <v>2198.21</v>
      </c>
      <c r="DV96" s="8">
        <f t="shared" si="23"/>
        <v>3.2630000000000337</v>
      </c>
      <c r="DW96" s="8">
        <v>5.4165999999999999E-2</v>
      </c>
      <c r="DX96" s="8">
        <v>504.23</v>
      </c>
      <c r="EA96" s="8">
        <f t="shared" si="24"/>
        <v>2.7599999999999909</v>
      </c>
      <c r="EB96" s="8">
        <v>4.1181000000000002E-2</v>
      </c>
      <c r="EC96" s="8">
        <v>1463.22</v>
      </c>
    </row>
    <row r="97" spans="16:133" x14ac:dyDescent="0.35">
      <c r="P97" s="4">
        <f t="shared" si="25"/>
        <v>3.5929999999999609</v>
      </c>
      <c r="Q97" s="4">
        <v>5.4207999999999999E-2</v>
      </c>
      <c r="R97" s="4">
        <v>430.00299999999999</v>
      </c>
      <c r="AF97" s="4">
        <f t="shared" si="21"/>
        <v>3.8099999999999454</v>
      </c>
      <c r="AG97" s="4">
        <v>6.5128000000000005E-2</v>
      </c>
      <c r="AH97" s="4">
        <v>3328.82</v>
      </c>
      <c r="AV97" s="4">
        <f t="shared" si="10"/>
        <v>3.4000000000000909</v>
      </c>
      <c r="AW97" s="4">
        <v>6.0900000000000003E-2</v>
      </c>
      <c r="AX97" s="4">
        <v>1251.68</v>
      </c>
      <c r="BK97" s="4">
        <f t="shared" si="5"/>
        <v>3.8099999999999454</v>
      </c>
      <c r="BL97" s="4">
        <v>6.1348E-2</v>
      </c>
      <c r="BM97" s="4">
        <v>1747.12</v>
      </c>
      <c r="BS97" s="4">
        <f t="shared" si="6"/>
        <v>3.7999999999997272</v>
      </c>
      <c r="BT97" s="4">
        <v>7.1967000000000003E-2</v>
      </c>
      <c r="BU97" s="4">
        <v>3153.22</v>
      </c>
      <c r="CB97" s="4">
        <f t="shared" si="11"/>
        <v>3.2599999999993088</v>
      </c>
      <c r="CC97" s="4">
        <v>4.5234000000000003E-2</v>
      </c>
      <c r="CD97" s="4">
        <v>4267.1899999999996</v>
      </c>
      <c r="CQ97" s="4">
        <f t="shared" si="13"/>
        <v>4.3700000000008004</v>
      </c>
      <c r="CR97" s="4">
        <v>9.9756999999999998E-2</v>
      </c>
      <c r="CS97" s="4">
        <v>4397.8500000000004</v>
      </c>
      <c r="DF97" s="4">
        <f t="shared" si="7"/>
        <v>2.6199999999998909</v>
      </c>
      <c r="DG97" s="4">
        <v>3.5888999999999997E-2</v>
      </c>
      <c r="DH97" s="4">
        <v>3757.23</v>
      </c>
      <c r="DQ97" s="8">
        <f t="shared" si="22"/>
        <v>3.3800000000001091</v>
      </c>
      <c r="DR97" s="8">
        <v>5.2101000000000001E-2</v>
      </c>
      <c r="DS97" s="8">
        <v>2198.2600000000002</v>
      </c>
      <c r="DV97" s="8">
        <f t="shared" si="23"/>
        <v>3.3170000000000073</v>
      </c>
      <c r="DW97" s="8">
        <v>4.8495999999999997E-2</v>
      </c>
      <c r="DX97" s="8">
        <v>504.28399999999999</v>
      </c>
      <c r="EA97" s="8">
        <f t="shared" si="24"/>
        <v>2.7999999999999545</v>
      </c>
      <c r="EB97" s="8">
        <v>4.4624999999999998E-2</v>
      </c>
      <c r="EC97" s="8">
        <v>1463.26</v>
      </c>
    </row>
    <row r="98" spans="16:133" x14ac:dyDescent="0.35">
      <c r="P98" s="4">
        <f t="shared" si="25"/>
        <v>3.6469999999999914</v>
      </c>
      <c r="Q98" s="4">
        <v>5.9730999999999999E-2</v>
      </c>
      <c r="R98" s="4">
        <v>430.05700000000002</v>
      </c>
      <c r="AF98" s="4">
        <f t="shared" si="21"/>
        <v>3.8699999999998909</v>
      </c>
      <c r="AG98" s="4">
        <v>8.5869000000000001E-2</v>
      </c>
      <c r="AH98" s="4">
        <v>3328.88</v>
      </c>
      <c r="AV98" s="4">
        <f t="shared" si="10"/>
        <v>3.4600000000000364</v>
      </c>
      <c r="AW98" s="4">
        <v>5.6840000000000002E-2</v>
      </c>
      <c r="AX98" s="4">
        <v>1251.74</v>
      </c>
      <c r="BK98" s="4">
        <f t="shared" si="5"/>
        <v>3.8700000000001182</v>
      </c>
      <c r="BL98" s="4">
        <v>6.3923999999999995E-2</v>
      </c>
      <c r="BM98" s="4">
        <v>1747.18</v>
      </c>
      <c r="BS98" s="4">
        <f t="shared" si="6"/>
        <v>3.8699999999998909</v>
      </c>
      <c r="BT98" s="4">
        <v>7.0083999999999994E-2</v>
      </c>
      <c r="BU98" s="4">
        <v>3153.29</v>
      </c>
      <c r="CB98" s="4">
        <f t="shared" si="11"/>
        <v>3.3099999999994907</v>
      </c>
      <c r="CC98" s="4">
        <v>4.8853000000000001E-2</v>
      </c>
      <c r="CD98" s="4">
        <v>4267.24</v>
      </c>
      <c r="CQ98" s="4">
        <f t="shared" si="13"/>
        <v>4.4700000000002547</v>
      </c>
      <c r="CR98" s="4">
        <v>0.115521</v>
      </c>
      <c r="CS98" s="4">
        <v>4397.95</v>
      </c>
      <c r="DF98" s="4">
        <f t="shared" si="7"/>
        <v>2.6500000000000909</v>
      </c>
      <c r="DG98" s="4">
        <v>3.4481999999999999E-2</v>
      </c>
      <c r="DH98" s="4">
        <v>3757.26</v>
      </c>
      <c r="DQ98" s="8">
        <f t="shared" si="22"/>
        <v>3.4299999999998363</v>
      </c>
      <c r="DR98" s="8">
        <v>5.4060999999999998E-2</v>
      </c>
      <c r="DS98" s="8">
        <v>2198.31</v>
      </c>
      <c r="DV98" s="8">
        <f t="shared" si="23"/>
        <v>3.3660000000000423</v>
      </c>
      <c r="DW98" s="8">
        <v>6.0304999999999997E-2</v>
      </c>
      <c r="DX98" s="8">
        <v>504.33300000000003</v>
      </c>
      <c r="EA98" s="8">
        <f t="shared" si="24"/>
        <v>2.8499999999999091</v>
      </c>
      <c r="EB98" s="8">
        <v>4.2426999999999999E-2</v>
      </c>
      <c r="EC98" s="8">
        <v>1463.31</v>
      </c>
    </row>
    <row r="99" spans="16:133" x14ac:dyDescent="0.35">
      <c r="P99" s="4">
        <f t="shared" si="25"/>
        <v>3.7059999999999604</v>
      </c>
      <c r="Q99" s="4">
        <v>5.8078999999999999E-2</v>
      </c>
      <c r="R99" s="4">
        <v>430.11599999999999</v>
      </c>
      <c r="AF99" s="4">
        <f t="shared" si="21"/>
        <v>3.9599999999995816</v>
      </c>
      <c r="AG99" s="4">
        <v>8.6135000000000003E-2</v>
      </c>
      <c r="AH99" s="4">
        <v>3328.97</v>
      </c>
      <c r="AV99" s="4">
        <f t="shared" si="10"/>
        <v>3.5199999999999818</v>
      </c>
      <c r="AW99" s="4">
        <v>6.2447000000000003E-2</v>
      </c>
      <c r="AX99" s="4">
        <v>1251.8</v>
      </c>
      <c r="BK99" s="4">
        <f t="shared" si="5"/>
        <v>3.9300000000000637</v>
      </c>
      <c r="BL99" s="4">
        <v>5.8261E-2</v>
      </c>
      <c r="BM99" s="4">
        <v>1747.24</v>
      </c>
      <c r="BS99" s="4">
        <f t="shared" si="6"/>
        <v>3.9400000000000546</v>
      </c>
      <c r="BT99" s="4">
        <v>6.6338999999999995E-2</v>
      </c>
      <c r="BU99" s="4">
        <v>3153.36</v>
      </c>
      <c r="CB99" s="4">
        <f t="shared" si="11"/>
        <v>3.3499999999994543</v>
      </c>
      <c r="CC99" s="4">
        <v>4.9525E-2</v>
      </c>
      <c r="CD99" s="4">
        <v>4267.28</v>
      </c>
      <c r="CQ99" s="4">
        <f t="shared" si="13"/>
        <v>4.5900000000001455</v>
      </c>
      <c r="CR99" s="4">
        <v>8.8724999999999998E-2</v>
      </c>
      <c r="CS99" s="4">
        <v>4398.07</v>
      </c>
      <c r="DF99" s="4">
        <f t="shared" si="7"/>
        <v>2.6900000000000546</v>
      </c>
      <c r="DG99" s="4">
        <v>3.7058000000000001E-2</v>
      </c>
      <c r="DH99" s="4">
        <v>3757.3</v>
      </c>
      <c r="DQ99" s="8">
        <f t="shared" si="22"/>
        <v>3.4800000000000182</v>
      </c>
      <c r="DR99" s="8">
        <v>5.0140999999999998E-2</v>
      </c>
      <c r="DS99" s="8">
        <v>2198.36</v>
      </c>
      <c r="DV99" s="8">
        <f t="shared" si="23"/>
        <v>3.4259999999999877</v>
      </c>
      <c r="DW99" s="8">
        <v>5.7022000000000003E-2</v>
      </c>
      <c r="DX99" s="8">
        <v>504.39299999999997</v>
      </c>
      <c r="EA99" s="8">
        <f t="shared" si="24"/>
        <v>2.8899999999998727</v>
      </c>
      <c r="EB99" s="8">
        <v>4.3728999999999997E-2</v>
      </c>
      <c r="EC99" s="8">
        <v>1463.35</v>
      </c>
    </row>
    <row r="100" spans="16:133" x14ac:dyDescent="0.35">
      <c r="P100" s="4">
        <f t="shared" si="25"/>
        <v>3.7649999999999864</v>
      </c>
      <c r="Q100" s="4">
        <v>6.0732000000000001E-2</v>
      </c>
      <c r="R100" s="4">
        <v>430.17500000000001</v>
      </c>
      <c r="AF100" s="4">
        <f t="shared" si="21"/>
        <v>4.0399999999999636</v>
      </c>
      <c r="AG100" s="4">
        <v>8.6792999999999995E-2</v>
      </c>
      <c r="AH100" s="4">
        <v>3329.05</v>
      </c>
      <c r="AV100" s="4">
        <f t="shared" si="10"/>
        <v>3.5799999999999272</v>
      </c>
      <c r="AW100" s="4">
        <v>6.4183000000000004E-2</v>
      </c>
      <c r="AX100" s="4">
        <v>1251.8599999999999</v>
      </c>
      <c r="BK100" s="4">
        <f t="shared" si="5"/>
        <v>3.9900000000000091</v>
      </c>
      <c r="BL100" s="4">
        <v>5.9290000000000002E-2</v>
      </c>
      <c r="BM100" s="4">
        <v>1747.3</v>
      </c>
      <c r="BS100" s="4">
        <f t="shared" si="6"/>
        <v>4.0099999999997635</v>
      </c>
      <c r="BT100" s="4">
        <v>6.5715999999999997E-2</v>
      </c>
      <c r="BU100" s="4">
        <v>3153.43</v>
      </c>
      <c r="CB100" s="4">
        <f t="shared" si="11"/>
        <v>3.3999999999996362</v>
      </c>
      <c r="CC100" s="4">
        <v>4.5836000000000002E-2</v>
      </c>
      <c r="CD100" s="4">
        <v>4267.33</v>
      </c>
      <c r="CQ100" s="4">
        <f t="shared" si="13"/>
        <v>4.680000000000291</v>
      </c>
      <c r="CR100" s="4">
        <v>0.114457</v>
      </c>
      <c r="CS100" s="4">
        <v>4398.16</v>
      </c>
      <c r="DF100" s="4">
        <f t="shared" si="7"/>
        <v>2.7199999999997999</v>
      </c>
      <c r="DG100" s="4">
        <v>3.9305E-2</v>
      </c>
      <c r="DH100" s="4">
        <v>3757.33</v>
      </c>
      <c r="DQ100" s="8">
        <f t="shared" si="22"/>
        <v>3.5299999999997453</v>
      </c>
      <c r="DR100" s="8">
        <v>4.9349999999999998E-2</v>
      </c>
      <c r="DS100" s="8">
        <v>2198.41</v>
      </c>
      <c r="DV100" s="8">
        <f t="shared" si="23"/>
        <v>3.4830000000000041</v>
      </c>
      <c r="DW100" s="8">
        <v>5.8162999999999999E-2</v>
      </c>
      <c r="DX100" s="8">
        <v>504.45</v>
      </c>
      <c r="EA100" s="8">
        <f t="shared" si="24"/>
        <v>2.9300000000000637</v>
      </c>
      <c r="EB100" s="8">
        <v>4.4450000000000003E-2</v>
      </c>
      <c r="EC100" s="8">
        <v>1463.39</v>
      </c>
    </row>
    <row r="101" spans="16:133" x14ac:dyDescent="0.35">
      <c r="P101" s="4">
        <f t="shared" si="25"/>
        <v>3.8249999999999886</v>
      </c>
      <c r="Q101" s="4">
        <v>5.8890999999999999E-2</v>
      </c>
      <c r="R101" s="4">
        <v>430.23500000000001</v>
      </c>
      <c r="AF101" s="4">
        <f t="shared" si="21"/>
        <v>4.1299999999996544</v>
      </c>
      <c r="AG101" s="4">
        <v>8.4315000000000001E-2</v>
      </c>
      <c r="AH101" s="4">
        <v>3329.14</v>
      </c>
      <c r="AV101" s="4">
        <f t="shared" si="10"/>
        <v>3.6400000000001</v>
      </c>
      <c r="AW101" s="4">
        <v>5.5754999999999999E-2</v>
      </c>
      <c r="AX101" s="4">
        <v>1251.92</v>
      </c>
      <c r="BK101" s="4">
        <f t="shared" si="5"/>
        <v>4.0499999999999545</v>
      </c>
      <c r="BL101" s="4">
        <v>6.0074000000000002E-2</v>
      </c>
      <c r="BM101" s="4">
        <v>1747.36</v>
      </c>
      <c r="BS101" s="4">
        <f t="shared" si="6"/>
        <v>4.0799999999999272</v>
      </c>
      <c r="BT101" s="4">
        <v>6.3370999999999997E-2</v>
      </c>
      <c r="BU101" s="4">
        <v>3153.5</v>
      </c>
      <c r="CB101" s="4">
        <f t="shared" si="11"/>
        <v>3.4499999999998181</v>
      </c>
      <c r="CC101" s="4">
        <v>4.5017000000000001E-2</v>
      </c>
      <c r="CD101" s="4">
        <v>4267.38</v>
      </c>
      <c r="CQ101" s="4">
        <f t="shared" si="13"/>
        <v>4.7900000000008731</v>
      </c>
      <c r="CR101" s="4">
        <v>9.0314000000000005E-2</v>
      </c>
      <c r="CS101" s="4">
        <v>4398.2700000000004</v>
      </c>
      <c r="DF101" s="4">
        <f t="shared" si="7"/>
        <v>2.7599999999997635</v>
      </c>
      <c r="DG101" s="4">
        <v>3.9662000000000003E-2</v>
      </c>
      <c r="DH101" s="4">
        <v>3757.37</v>
      </c>
      <c r="DQ101" s="8">
        <f t="shared" si="22"/>
        <v>3.5799999999999272</v>
      </c>
      <c r="DR101" s="8">
        <v>5.2808000000000001E-2</v>
      </c>
      <c r="DS101" s="8">
        <v>2198.46</v>
      </c>
      <c r="DV101" s="8">
        <f t="shared" si="23"/>
        <v>3.5409999999999968</v>
      </c>
      <c r="DW101" s="8">
        <v>5.7980999999999998E-2</v>
      </c>
      <c r="DX101" s="8">
        <v>504.50799999999998</v>
      </c>
      <c r="EA101" s="8">
        <f t="shared" si="24"/>
        <v>2.9800000000000182</v>
      </c>
      <c r="EB101" s="8">
        <v>4.3547000000000002E-2</v>
      </c>
      <c r="EC101" s="8">
        <v>1463.44</v>
      </c>
    </row>
    <row r="102" spans="16:133" x14ac:dyDescent="0.35">
      <c r="P102" s="4">
        <f t="shared" si="25"/>
        <v>3.8839999999999577</v>
      </c>
      <c r="Q102" s="4">
        <v>5.5789999999999999E-2</v>
      </c>
      <c r="R102" s="4">
        <v>430.29399999999998</v>
      </c>
      <c r="AF102" s="4">
        <f t="shared" si="21"/>
        <v>4.2199999999997999</v>
      </c>
      <c r="AG102" s="4">
        <v>7.5802999999999995E-2</v>
      </c>
      <c r="AH102" s="4">
        <v>3329.23</v>
      </c>
      <c r="AV102" s="4">
        <f t="shared" si="10"/>
        <v>3.7000000000000455</v>
      </c>
      <c r="AW102" s="4">
        <v>7.1008000000000002E-2</v>
      </c>
      <c r="AX102" s="4">
        <v>1251.98</v>
      </c>
      <c r="BK102" s="4">
        <f t="shared" si="5"/>
        <v>4.1100000000001273</v>
      </c>
      <c r="BL102" s="4">
        <v>5.4970999999999999E-2</v>
      </c>
      <c r="BM102" s="4">
        <v>1747.42</v>
      </c>
      <c r="BS102" s="4">
        <f t="shared" si="6"/>
        <v>4.1399999999998727</v>
      </c>
      <c r="BT102" s="4">
        <v>7.3261999999999994E-2</v>
      </c>
      <c r="BU102" s="4">
        <v>3153.56</v>
      </c>
      <c r="CB102" s="4">
        <f t="shared" si="11"/>
        <v>3.5</v>
      </c>
      <c r="CC102" s="4">
        <v>4.9952000000000003E-2</v>
      </c>
      <c r="CD102" s="4">
        <v>4267.43</v>
      </c>
      <c r="DF102" s="4">
        <f t="shared" si="7"/>
        <v>2.7999999999997272</v>
      </c>
      <c r="DG102" s="4">
        <v>3.9115999999999998E-2</v>
      </c>
      <c r="DH102" s="4">
        <v>3757.41</v>
      </c>
      <c r="DQ102" s="8">
        <f t="shared" si="22"/>
        <v>3.6399999999998727</v>
      </c>
      <c r="DR102" s="8">
        <v>5.9241000000000002E-2</v>
      </c>
      <c r="DS102" s="8">
        <v>2198.52</v>
      </c>
      <c r="DV102" s="8">
        <f t="shared" si="23"/>
        <v>3.5989999999999895</v>
      </c>
      <c r="DW102" s="8">
        <v>5.6105000000000002E-2</v>
      </c>
      <c r="DX102" s="8">
        <v>504.56599999999997</v>
      </c>
      <c r="EA102" s="8">
        <f t="shared" si="24"/>
        <v>3.0199999999999818</v>
      </c>
      <c r="EB102" s="8">
        <v>4.487E-2</v>
      </c>
      <c r="EC102" s="8">
        <v>1463.48</v>
      </c>
    </row>
    <row r="103" spans="16:133" x14ac:dyDescent="0.35">
      <c r="P103" s="4">
        <f t="shared" si="25"/>
        <v>3.9399999999999977</v>
      </c>
      <c r="Q103" s="4">
        <v>6.2699000000000005E-2</v>
      </c>
      <c r="R103" s="4">
        <v>430.35</v>
      </c>
      <c r="AF103" s="4">
        <f t="shared" si="21"/>
        <v>4.2899999999999636</v>
      </c>
      <c r="AG103" s="4">
        <v>7.2526999999999994E-2</v>
      </c>
      <c r="AH103" s="4">
        <v>3329.3</v>
      </c>
      <c r="AV103" s="4">
        <f t="shared" si="10"/>
        <v>3.7699999999999818</v>
      </c>
      <c r="AW103" s="4">
        <v>6.1081999999999997E-2</v>
      </c>
      <c r="AX103" s="4">
        <v>1252.05</v>
      </c>
      <c r="BK103" s="4">
        <f t="shared" si="5"/>
        <v>4.1700000000000728</v>
      </c>
      <c r="BL103" s="4">
        <v>6.3552999999999998E-2</v>
      </c>
      <c r="BM103" s="4">
        <v>1747.48</v>
      </c>
      <c r="BS103" s="4">
        <f t="shared" si="6"/>
        <v>4.2100000000000364</v>
      </c>
      <c r="BT103" s="4">
        <v>7.4514999999999998E-2</v>
      </c>
      <c r="BU103" s="4">
        <v>3153.63</v>
      </c>
      <c r="CB103" s="4">
        <f t="shared" si="11"/>
        <v>3.5499999999992724</v>
      </c>
      <c r="CC103" s="4">
        <v>5.0042999999999997E-2</v>
      </c>
      <c r="CD103" s="4">
        <v>4267.4799999999996</v>
      </c>
      <c r="DF103" s="4">
        <f t="shared" si="7"/>
        <v>2.8399999999996908</v>
      </c>
      <c r="DG103" s="4">
        <v>3.7079000000000001E-2</v>
      </c>
      <c r="DH103" s="4">
        <v>3757.45</v>
      </c>
      <c r="DQ103" s="8">
        <f t="shared" si="22"/>
        <v>3.6999999999998181</v>
      </c>
      <c r="DR103" s="8">
        <v>5.4411000000000001E-2</v>
      </c>
      <c r="DS103" s="8">
        <v>2198.58</v>
      </c>
      <c r="DV103" s="8">
        <f t="shared" si="23"/>
        <v>3.6560000000000059</v>
      </c>
      <c r="DW103" s="8">
        <v>5.1296000000000001E-2</v>
      </c>
      <c r="DX103" s="8">
        <v>504.62299999999999</v>
      </c>
      <c r="EA103" s="8">
        <f t="shared" si="24"/>
        <v>3.0599999999999454</v>
      </c>
      <c r="EB103" s="8">
        <v>4.0467000000000003E-2</v>
      </c>
      <c r="EC103" s="8">
        <v>1463.52</v>
      </c>
    </row>
    <row r="104" spans="16:133" x14ac:dyDescent="0.35">
      <c r="P104" s="4">
        <f t="shared" si="25"/>
        <v>4.0029999999999859</v>
      </c>
      <c r="Q104" s="4">
        <v>5.9052E-2</v>
      </c>
      <c r="R104" s="4">
        <v>430.41300000000001</v>
      </c>
      <c r="AF104" s="4">
        <f t="shared" si="21"/>
        <v>4.3599999999996726</v>
      </c>
      <c r="AG104" s="4">
        <v>6.4267000000000005E-2</v>
      </c>
      <c r="AH104" s="4">
        <v>3329.37</v>
      </c>
      <c r="AV104" s="4">
        <f t="shared" si="10"/>
        <v>3.8299999999999272</v>
      </c>
      <c r="AW104" s="4">
        <v>7.3044999999999999E-2</v>
      </c>
      <c r="AX104" s="4">
        <v>1252.1099999999999</v>
      </c>
      <c r="BK104" s="4">
        <f t="shared" si="5"/>
        <v>4.2300000000000182</v>
      </c>
      <c r="BL104" s="4">
        <v>7.5858999999999996E-2</v>
      </c>
      <c r="BM104" s="4">
        <v>1747.54</v>
      </c>
      <c r="BS104" s="4">
        <f t="shared" si="6"/>
        <v>4.2899999999999636</v>
      </c>
      <c r="BT104" s="4">
        <v>6.9852999999999998E-2</v>
      </c>
      <c r="BU104" s="4">
        <v>3153.71</v>
      </c>
      <c r="CB104" s="4">
        <f t="shared" si="11"/>
        <v>3.5999999999994543</v>
      </c>
      <c r="CC104" s="4">
        <v>4.8104000000000001E-2</v>
      </c>
      <c r="CD104" s="4">
        <v>4267.53</v>
      </c>
      <c r="DF104" s="4">
        <f t="shared" si="7"/>
        <v>2.8799999999996544</v>
      </c>
      <c r="DG104" s="4">
        <v>3.8240999999999997E-2</v>
      </c>
      <c r="DH104" s="4">
        <v>3757.49</v>
      </c>
      <c r="DQ104" s="8">
        <f t="shared" si="22"/>
        <v>3.75</v>
      </c>
      <c r="DR104" s="8">
        <v>5.3725000000000002E-2</v>
      </c>
      <c r="DS104" s="8">
        <v>2198.63</v>
      </c>
      <c r="DV104" s="8">
        <f t="shared" si="23"/>
        <v>3.7069999999999936</v>
      </c>
      <c r="DW104" s="8">
        <v>6.0564E-2</v>
      </c>
      <c r="DX104" s="8">
        <v>504.67399999999998</v>
      </c>
      <c r="EA104" s="8">
        <f t="shared" si="24"/>
        <v>3.0999999999999091</v>
      </c>
      <c r="EB104" s="8">
        <v>4.5408999999999998E-2</v>
      </c>
      <c r="EC104" s="8">
        <v>1463.56</v>
      </c>
    </row>
    <row r="105" spans="16:133" x14ac:dyDescent="0.35">
      <c r="P105" s="4">
        <f t="shared" si="25"/>
        <v>4.061999999999955</v>
      </c>
      <c r="Q105" s="4">
        <v>6.2188E-2</v>
      </c>
      <c r="R105" s="4">
        <v>430.47199999999998</v>
      </c>
      <c r="AF105" s="4">
        <f t="shared" si="21"/>
        <v>4.4299999999998363</v>
      </c>
      <c r="AG105" s="4">
        <v>6.9580000000000003E-2</v>
      </c>
      <c r="AH105" s="4">
        <v>3329.44</v>
      </c>
      <c r="AV105" s="4">
        <f t="shared" si="10"/>
        <v>3.9000000000000909</v>
      </c>
      <c r="AW105" s="4">
        <v>6.4357999999999999E-2</v>
      </c>
      <c r="AX105" s="4">
        <v>1252.18</v>
      </c>
      <c r="BK105" s="4">
        <f t="shared" si="5"/>
        <v>4.3099999999999454</v>
      </c>
      <c r="BL105" s="4">
        <v>6.6626000000000005E-2</v>
      </c>
      <c r="BM105" s="4">
        <v>1747.62</v>
      </c>
      <c r="BS105" s="4">
        <f t="shared" si="6"/>
        <v>4.3600000000001273</v>
      </c>
      <c r="BT105" s="4">
        <v>7.1070999999999995E-2</v>
      </c>
      <c r="BU105" s="4">
        <v>3153.78</v>
      </c>
      <c r="CB105" s="4">
        <f t="shared" si="11"/>
        <v>3.6399999999994179</v>
      </c>
      <c r="CC105" s="4">
        <v>4.5199000000000003E-2</v>
      </c>
      <c r="CD105" s="4">
        <v>4267.57</v>
      </c>
      <c r="DF105" s="4">
        <f t="shared" si="7"/>
        <v>2.9200000000000728</v>
      </c>
      <c r="DG105" s="4">
        <v>3.4699000000000001E-2</v>
      </c>
      <c r="DH105" s="4">
        <v>3757.53</v>
      </c>
      <c r="DQ105" s="8">
        <f t="shared" si="22"/>
        <v>3.7999999999997272</v>
      </c>
      <c r="DR105" s="8">
        <v>5.7722000000000002E-2</v>
      </c>
      <c r="DS105" s="8">
        <v>2198.6799999999998</v>
      </c>
      <c r="DV105" s="8">
        <f t="shared" si="23"/>
        <v>3.7669999999999959</v>
      </c>
      <c r="DW105" s="8">
        <v>6.0725000000000001E-2</v>
      </c>
      <c r="DX105" s="8">
        <v>504.73399999999998</v>
      </c>
      <c r="EA105" s="8">
        <f t="shared" si="24"/>
        <v>3.1499999999998636</v>
      </c>
      <c r="EB105" s="8">
        <v>4.3337000000000001E-2</v>
      </c>
      <c r="EC105" s="8">
        <v>1463.61</v>
      </c>
    </row>
    <row r="106" spans="16:133" x14ac:dyDescent="0.35">
      <c r="P106" s="4">
        <f t="shared" si="25"/>
        <v>4.1239999999999668</v>
      </c>
      <c r="Q106" s="4">
        <v>6.0409999999999998E-2</v>
      </c>
      <c r="R106" s="4">
        <v>430.53399999999999</v>
      </c>
      <c r="AF106" s="4">
        <f t="shared" si="21"/>
        <v>4.5</v>
      </c>
      <c r="AG106" s="4">
        <v>6.0914000000000003E-2</v>
      </c>
      <c r="AH106" s="4">
        <v>3329.51</v>
      </c>
      <c r="AV106" s="4">
        <f t="shared" si="10"/>
        <v>3.9700000000000273</v>
      </c>
      <c r="AW106" s="4">
        <v>8.1445000000000004E-2</v>
      </c>
      <c r="AX106" s="4">
        <v>1252.25</v>
      </c>
      <c r="BK106" s="4">
        <f t="shared" si="5"/>
        <v>4.3700000000001182</v>
      </c>
      <c r="BL106" s="4">
        <v>6.7473000000000005E-2</v>
      </c>
      <c r="BM106" s="4">
        <v>1747.68</v>
      </c>
      <c r="BS106" s="4">
        <f t="shared" si="6"/>
        <v>4.4299999999998363</v>
      </c>
      <c r="BT106" s="4">
        <v>7.2974999999999998E-2</v>
      </c>
      <c r="BU106" s="4">
        <v>3153.85</v>
      </c>
      <c r="CB106" s="4">
        <f t="shared" si="11"/>
        <v>3.6899999999995998</v>
      </c>
      <c r="CC106" s="4">
        <v>5.0875999999999998E-2</v>
      </c>
      <c r="CD106" s="4">
        <v>4267.62</v>
      </c>
      <c r="DF106" s="4">
        <f t="shared" si="7"/>
        <v>2.9499999999998181</v>
      </c>
      <c r="DG106" s="4">
        <v>3.6589000000000003E-2</v>
      </c>
      <c r="DH106" s="4">
        <v>3757.56</v>
      </c>
      <c r="DQ106" s="8">
        <f t="shared" si="22"/>
        <v>3.8599999999996726</v>
      </c>
      <c r="DR106" s="8">
        <v>6.2412000000000002E-2</v>
      </c>
      <c r="DS106" s="8">
        <v>2198.7399999999998</v>
      </c>
      <c r="DV106" s="8">
        <f t="shared" si="23"/>
        <v>3.8280000000000314</v>
      </c>
      <c r="DW106" s="8">
        <v>5.8092999999999999E-2</v>
      </c>
      <c r="DX106" s="8">
        <v>504.79500000000002</v>
      </c>
      <c r="EA106" s="8">
        <f t="shared" si="24"/>
        <v>3.1900000000000546</v>
      </c>
      <c r="EB106" s="8">
        <v>4.4240000000000002E-2</v>
      </c>
      <c r="EC106" s="8">
        <v>1463.65</v>
      </c>
    </row>
    <row r="107" spans="16:133" x14ac:dyDescent="0.35">
      <c r="P107" s="4">
        <f t="shared" si="25"/>
        <v>4.1839999999999691</v>
      </c>
      <c r="Q107" s="4">
        <v>5.5747999999999999E-2</v>
      </c>
      <c r="R107" s="4">
        <v>430.59399999999999</v>
      </c>
      <c r="AF107" s="4">
        <f t="shared" si="21"/>
        <v>4.5599999999999454</v>
      </c>
      <c r="AG107" s="4">
        <v>6.3322000000000003E-2</v>
      </c>
      <c r="AH107" s="4">
        <v>3329.57</v>
      </c>
      <c r="AV107" s="4">
        <f t="shared" si="10"/>
        <v>4.0499999999999545</v>
      </c>
      <c r="AW107" s="4">
        <v>7.6677999999999996E-2</v>
      </c>
      <c r="AX107" s="4">
        <v>1252.33</v>
      </c>
      <c r="BK107" s="4">
        <f t="shared" si="5"/>
        <v>4.4400000000000546</v>
      </c>
      <c r="BL107" s="4">
        <v>6.5128000000000005E-2</v>
      </c>
      <c r="BM107" s="4">
        <v>1747.75</v>
      </c>
      <c r="BS107" s="4">
        <f t="shared" si="6"/>
        <v>4.5</v>
      </c>
      <c r="BT107" s="4">
        <v>6.8859000000000004E-2</v>
      </c>
      <c r="BU107" s="4">
        <v>3153.92</v>
      </c>
      <c r="CB107" s="4">
        <f t="shared" si="11"/>
        <v>3.7399999999997817</v>
      </c>
      <c r="CC107" s="4">
        <v>4.9917000000000003E-2</v>
      </c>
      <c r="CD107" s="4">
        <v>4267.67</v>
      </c>
      <c r="DF107" s="4">
        <f t="shared" si="7"/>
        <v>2.9899999999997817</v>
      </c>
      <c r="DG107" s="4">
        <v>3.8954999999999997E-2</v>
      </c>
      <c r="DH107" s="4">
        <v>3757.6</v>
      </c>
      <c r="DQ107" s="8">
        <f t="shared" si="22"/>
        <v>3.9200000000000728</v>
      </c>
      <c r="DR107" s="8">
        <v>6.0423999999999999E-2</v>
      </c>
      <c r="DS107" s="8">
        <v>2198.8000000000002</v>
      </c>
      <c r="DV107" s="8">
        <f t="shared" si="23"/>
        <v>3.8860000000000241</v>
      </c>
      <c r="DW107" s="8">
        <v>5.7273999999999999E-2</v>
      </c>
      <c r="DX107" s="8">
        <v>504.85300000000001</v>
      </c>
      <c r="EA107" s="8">
        <f t="shared" si="24"/>
        <v>3.2400000000000091</v>
      </c>
      <c r="EB107" s="8">
        <v>4.6795000000000003E-2</v>
      </c>
      <c r="EC107" s="8">
        <v>1463.7</v>
      </c>
    </row>
    <row r="108" spans="16:133" x14ac:dyDescent="0.35">
      <c r="P108" s="4">
        <f t="shared" si="25"/>
        <v>4.2399999999999523</v>
      </c>
      <c r="Q108" s="4">
        <v>5.9080000000000001E-2</v>
      </c>
      <c r="R108" s="4">
        <v>430.65</v>
      </c>
      <c r="AF108" s="4">
        <f t="shared" si="21"/>
        <v>4.6199999999998909</v>
      </c>
      <c r="AG108" s="4">
        <v>5.2941000000000002E-2</v>
      </c>
      <c r="AH108" s="4">
        <v>3329.63</v>
      </c>
      <c r="AV108" s="4">
        <f t="shared" si="10"/>
        <v>4.1300000000001091</v>
      </c>
      <c r="AW108" s="4">
        <v>8.9011999999999994E-2</v>
      </c>
      <c r="AX108" s="4">
        <v>1252.4100000000001</v>
      </c>
      <c r="BK108" s="4">
        <f t="shared" si="5"/>
        <v>4.5099999999999909</v>
      </c>
      <c r="BL108" s="4">
        <v>6.0704000000000001E-2</v>
      </c>
      <c r="BM108" s="4">
        <v>1747.82</v>
      </c>
      <c r="BS108" s="4">
        <f t="shared" si="6"/>
        <v>4.569999999999709</v>
      </c>
      <c r="BT108" s="4">
        <v>6.0977000000000003E-2</v>
      </c>
      <c r="BU108" s="4">
        <v>3153.99</v>
      </c>
      <c r="CB108" s="4">
        <f t="shared" si="11"/>
        <v>3.7899999999999636</v>
      </c>
      <c r="CC108" s="4">
        <v>4.8544999999999998E-2</v>
      </c>
      <c r="CD108" s="4">
        <v>4267.72</v>
      </c>
      <c r="DF108" s="4">
        <f t="shared" si="7"/>
        <v>3.0299999999997453</v>
      </c>
      <c r="DG108" s="4">
        <v>3.9073999999999998E-2</v>
      </c>
      <c r="DH108" s="4">
        <v>3757.64</v>
      </c>
      <c r="DQ108" s="8">
        <f t="shared" si="22"/>
        <v>3.9800000000000182</v>
      </c>
      <c r="DR108" s="8">
        <v>6.2349000000000002E-2</v>
      </c>
      <c r="DS108" s="8">
        <v>2198.86</v>
      </c>
      <c r="DV108" s="8">
        <f t="shared" si="23"/>
        <v>3.9440000000000168</v>
      </c>
      <c r="DW108" s="8">
        <v>5.8134999999999999E-2</v>
      </c>
      <c r="DX108" s="8">
        <v>504.911</v>
      </c>
      <c r="EA108" s="8">
        <f t="shared" si="24"/>
        <v>3.2799999999999727</v>
      </c>
      <c r="EB108" s="8">
        <v>4.2707000000000002E-2</v>
      </c>
      <c r="EC108" s="8">
        <v>1463.74</v>
      </c>
    </row>
    <row r="109" spans="16:133" x14ac:dyDescent="0.35">
      <c r="P109" s="4">
        <f t="shared" si="25"/>
        <v>4.2989999999999782</v>
      </c>
      <c r="Q109" s="4">
        <v>5.8050999999999998E-2</v>
      </c>
      <c r="R109" s="4">
        <v>430.709</v>
      </c>
      <c r="AF109" s="4">
        <f t="shared" si="21"/>
        <v>4.669999999999618</v>
      </c>
      <c r="AG109" s="4">
        <v>6.2503000000000003E-2</v>
      </c>
      <c r="AH109" s="4">
        <v>3329.68</v>
      </c>
      <c r="AV109" s="4">
        <f t="shared" si="10"/>
        <v>4.2200000000000273</v>
      </c>
      <c r="AW109" s="4">
        <v>7.7650999999999998E-2</v>
      </c>
      <c r="AX109" s="4">
        <v>1252.5</v>
      </c>
      <c r="BK109" s="4">
        <f t="shared" si="5"/>
        <v>4.5700000000001637</v>
      </c>
      <c r="BL109" s="4">
        <v>5.7799000000000003E-2</v>
      </c>
      <c r="BM109" s="4">
        <v>1747.88</v>
      </c>
      <c r="BS109" s="4">
        <f t="shared" si="6"/>
        <v>4.6300000000001091</v>
      </c>
      <c r="BT109" s="4">
        <v>7.7420000000000003E-2</v>
      </c>
      <c r="BU109" s="4">
        <v>3154.05</v>
      </c>
      <c r="CB109" s="4">
        <f t="shared" si="11"/>
        <v>3.8400000000001455</v>
      </c>
      <c r="CC109" s="4">
        <v>4.4996000000000001E-2</v>
      </c>
      <c r="CD109" s="4">
        <v>4267.7700000000004</v>
      </c>
      <c r="DF109" s="4">
        <f t="shared" si="7"/>
        <v>3.069999999999709</v>
      </c>
      <c r="DG109" s="4">
        <v>4.1034000000000001E-2</v>
      </c>
      <c r="DH109" s="4">
        <v>3757.68</v>
      </c>
      <c r="DQ109" s="8">
        <f t="shared" si="22"/>
        <v>4.0499999999997272</v>
      </c>
      <c r="DR109" s="8">
        <v>5.9332000000000003E-2</v>
      </c>
      <c r="DS109" s="8">
        <v>2198.9299999999998</v>
      </c>
      <c r="DV109" s="8">
        <f t="shared" si="23"/>
        <v>4.0020000000000095</v>
      </c>
      <c r="DW109" s="8">
        <v>5.5656999999999998E-2</v>
      </c>
      <c r="DX109" s="8">
        <v>504.96899999999999</v>
      </c>
      <c r="EA109" s="8">
        <f t="shared" si="24"/>
        <v>3.3299999999999272</v>
      </c>
      <c r="EB109" s="8">
        <v>4.7781999999999998E-2</v>
      </c>
      <c r="EC109" s="8">
        <v>1463.79</v>
      </c>
    </row>
    <row r="110" spans="16:133" x14ac:dyDescent="0.35">
      <c r="P110" s="4">
        <f t="shared" si="25"/>
        <v>4.3569999999999709</v>
      </c>
      <c r="Q110" s="4">
        <v>6.0116000000000003E-2</v>
      </c>
      <c r="R110" s="4">
        <v>430.767</v>
      </c>
      <c r="AF110" s="4">
        <f t="shared" si="21"/>
        <v>4.7399999999997817</v>
      </c>
      <c r="AG110" s="4">
        <v>5.0980999999999999E-2</v>
      </c>
      <c r="AH110" s="4">
        <v>3329.75</v>
      </c>
      <c r="AV110" s="4">
        <f t="shared" si="10"/>
        <v>4.2899999999999636</v>
      </c>
      <c r="AW110" s="4">
        <v>8.2795999999999995E-2</v>
      </c>
      <c r="AX110" s="4">
        <v>1252.57</v>
      </c>
      <c r="BK110" s="4">
        <f t="shared" si="5"/>
        <v>4.6200000000001182</v>
      </c>
      <c r="BL110" s="4">
        <v>7.0167999999999994E-2</v>
      </c>
      <c r="BM110" s="4">
        <v>1747.93</v>
      </c>
      <c r="BS110" s="4">
        <f t="shared" si="6"/>
        <v>4.7100000000000364</v>
      </c>
      <c r="BT110" s="4">
        <v>7.0958999999999994E-2</v>
      </c>
      <c r="BU110" s="4">
        <v>3154.13</v>
      </c>
      <c r="CB110" s="4">
        <f t="shared" si="11"/>
        <v>3.8800000000001091</v>
      </c>
      <c r="CC110" s="4">
        <v>5.0805999999999997E-2</v>
      </c>
      <c r="CD110" s="4">
        <v>4267.8100000000004</v>
      </c>
      <c r="DF110" s="4">
        <f t="shared" si="7"/>
        <v>3.1099999999996726</v>
      </c>
      <c r="DG110" s="4">
        <v>3.8640000000000001E-2</v>
      </c>
      <c r="DH110" s="4">
        <v>3757.72</v>
      </c>
      <c r="DQ110" s="8">
        <f t="shared" si="22"/>
        <v>4.1099999999996726</v>
      </c>
      <c r="DR110" s="8">
        <v>6.4980999999999997E-2</v>
      </c>
      <c r="DS110" s="8">
        <v>2198.9899999999998</v>
      </c>
      <c r="DV110" s="8">
        <f t="shared" si="23"/>
        <v>4.0570000000000164</v>
      </c>
      <c r="DW110" s="8">
        <v>6.3280000000000003E-2</v>
      </c>
      <c r="DX110" s="8">
        <v>505.024</v>
      </c>
      <c r="EA110" s="8">
        <f t="shared" si="24"/>
        <v>3.3699999999998909</v>
      </c>
      <c r="EB110" s="8">
        <v>4.1699E-2</v>
      </c>
      <c r="EC110" s="8">
        <v>1463.83</v>
      </c>
    </row>
    <row r="111" spans="16:133" x14ac:dyDescent="0.35">
      <c r="P111" s="4">
        <f t="shared" si="25"/>
        <v>4.4169999999999732</v>
      </c>
      <c r="Q111" s="4">
        <v>6.7045999999999994E-2</v>
      </c>
      <c r="R111" s="4">
        <v>430.827</v>
      </c>
      <c r="AF111" s="4">
        <f t="shared" si="21"/>
        <v>4.7899999999999636</v>
      </c>
      <c r="AG111" s="4">
        <v>5.4334E-2</v>
      </c>
      <c r="AH111" s="4">
        <v>3329.8</v>
      </c>
      <c r="AV111" s="4">
        <f t="shared" si="10"/>
        <v>4.3800000000001091</v>
      </c>
      <c r="AW111" s="4">
        <v>0.10367</v>
      </c>
      <c r="AX111" s="4">
        <v>1252.6600000000001</v>
      </c>
      <c r="BK111" s="4">
        <f t="shared" si="5"/>
        <v>4.6900000000000546</v>
      </c>
      <c r="BL111" s="4">
        <v>7.5005000000000002E-2</v>
      </c>
      <c r="BM111" s="4">
        <v>1748</v>
      </c>
      <c r="BS111" s="4">
        <f t="shared" si="6"/>
        <v>4.7799999999997453</v>
      </c>
      <c r="BT111" s="4">
        <v>7.0055999999999993E-2</v>
      </c>
      <c r="BU111" s="4">
        <v>3154.2</v>
      </c>
      <c r="CB111" s="4">
        <f t="shared" si="11"/>
        <v>3.9299999999993815</v>
      </c>
      <c r="CC111" s="4">
        <v>5.0301999999999999E-2</v>
      </c>
      <c r="CD111" s="4">
        <v>4267.8599999999997</v>
      </c>
      <c r="DF111" s="4">
        <f t="shared" si="7"/>
        <v>3.1500000000000909</v>
      </c>
      <c r="DG111" s="4">
        <v>3.9031999999999997E-2</v>
      </c>
      <c r="DH111" s="4">
        <v>3757.76</v>
      </c>
      <c r="DQ111" s="8">
        <f t="shared" si="22"/>
        <v>4.1700000000000728</v>
      </c>
      <c r="DR111" s="8">
        <v>6.7101999999999995E-2</v>
      </c>
      <c r="DS111" s="8">
        <v>2199.0500000000002</v>
      </c>
      <c r="DV111" s="8">
        <f t="shared" si="23"/>
        <v>4.1210000000000377</v>
      </c>
      <c r="DW111" s="8">
        <v>6.3630000000000006E-2</v>
      </c>
      <c r="DX111" s="8">
        <v>505.08800000000002</v>
      </c>
      <c r="EA111" s="8">
        <f t="shared" si="24"/>
        <v>3.4200000000000728</v>
      </c>
      <c r="EB111" s="8">
        <v>4.8244000000000002E-2</v>
      </c>
      <c r="EC111" s="8">
        <v>1463.88</v>
      </c>
    </row>
    <row r="112" spans="16:133" x14ac:dyDescent="0.35">
      <c r="P112" s="4">
        <f t="shared" si="25"/>
        <v>4.4839999999999804</v>
      </c>
      <c r="Q112" s="4">
        <v>6.5631999999999996E-2</v>
      </c>
      <c r="R112" s="4">
        <v>430.89400000000001</v>
      </c>
      <c r="AF112" s="4">
        <f t="shared" si="21"/>
        <v>4.8399999999996908</v>
      </c>
      <c r="AG112" s="4">
        <v>5.7294999999999999E-2</v>
      </c>
      <c r="AH112" s="4">
        <v>3329.85</v>
      </c>
      <c r="AV112" s="4">
        <f t="shared" si="10"/>
        <v>4.4800000000000182</v>
      </c>
      <c r="AW112" s="4">
        <v>0.108528</v>
      </c>
      <c r="AX112" s="4">
        <v>1252.76</v>
      </c>
      <c r="BK112" s="4">
        <f t="shared" si="5"/>
        <v>4.7699999999999818</v>
      </c>
      <c r="BL112" s="4">
        <v>7.1246000000000004E-2</v>
      </c>
      <c r="BM112" s="4">
        <v>1748.08</v>
      </c>
      <c r="BS112" s="4">
        <f t="shared" si="6"/>
        <v>4.8499999999999091</v>
      </c>
      <c r="BT112" s="4">
        <v>6.8054000000000003E-2</v>
      </c>
      <c r="BU112" s="4">
        <v>3154.27</v>
      </c>
      <c r="CB112" s="4">
        <f t="shared" si="11"/>
        <v>3.9799999999995634</v>
      </c>
      <c r="CC112" s="4">
        <v>4.5401999999999998E-2</v>
      </c>
      <c r="CD112" s="4">
        <v>4267.91</v>
      </c>
      <c r="DF112" s="4">
        <f t="shared" si="7"/>
        <v>3.1900000000000546</v>
      </c>
      <c r="DG112" s="4">
        <v>3.7744E-2</v>
      </c>
      <c r="DH112" s="4">
        <v>3757.8</v>
      </c>
      <c r="DQ112" s="8">
        <f t="shared" si="22"/>
        <v>4.2399999999997817</v>
      </c>
      <c r="DR112" s="8">
        <v>6.9734000000000004E-2</v>
      </c>
      <c r="DS112" s="8">
        <v>2199.12</v>
      </c>
      <c r="DV112" s="8">
        <f t="shared" si="23"/>
        <v>4.1840000000000259</v>
      </c>
      <c r="DW112" s="8">
        <v>5.9801E-2</v>
      </c>
      <c r="DX112" s="8">
        <v>505.15100000000001</v>
      </c>
      <c r="EA112" s="8">
        <f t="shared" si="24"/>
        <v>3.4600000000000364</v>
      </c>
      <c r="EB112" s="8">
        <v>3.9920999999999998E-2</v>
      </c>
      <c r="EC112" s="8">
        <v>1463.92</v>
      </c>
    </row>
    <row r="113" spans="16:133" x14ac:dyDescent="0.35">
      <c r="P113" s="4">
        <f t="shared" si="25"/>
        <v>4.5499999999999545</v>
      </c>
      <c r="Q113" s="4">
        <v>6.4658999999999994E-2</v>
      </c>
      <c r="R113" s="4">
        <v>430.96</v>
      </c>
      <c r="T113" s="8" t="s">
        <v>65</v>
      </c>
      <c r="AF113" s="4">
        <f t="shared" si="21"/>
        <v>4.8999999999996362</v>
      </c>
      <c r="AG113" s="4">
        <v>5.3102000000000003E-2</v>
      </c>
      <c r="AH113" s="4">
        <v>3329.91</v>
      </c>
      <c r="AV113" s="4">
        <f t="shared" si="10"/>
        <v>4.5899999999999181</v>
      </c>
      <c r="AW113" s="4">
        <v>0.111167</v>
      </c>
      <c r="AX113" s="4">
        <v>1252.8699999999999</v>
      </c>
      <c r="BK113" s="4">
        <f t="shared" si="5"/>
        <v>4.8400000000001455</v>
      </c>
      <c r="BL113" s="4">
        <v>7.3871000000000006E-2</v>
      </c>
      <c r="BM113" s="4">
        <v>1748.15</v>
      </c>
      <c r="CB113" s="4">
        <f t="shared" si="11"/>
        <v>4.0299999999997453</v>
      </c>
      <c r="CC113" s="4">
        <v>4.6655000000000002E-2</v>
      </c>
      <c r="CD113" s="4">
        <v>4267.96</v>
      </c>
      <c r="DF113" s="4">
        <f t="shared" si="7"/>
        <v>3.2199999999997999</v>
      </c>
      <c r="DG113" s="4">
        <v>3.6770999999999998E-2</v>
      </c>
      <c r="DH113" s="4">
        <v>3757.83</v>
      </c>
      <c r="DQ113" s="8">
        <f t="shared" si="22"/>
        <v>4.3099999999999454</v>
      </c>
      <c r="DR113" s="8">
        <v>6.2831999999999999E-2</v>
      </c>
      <c r="DS113" s="8">
        <v>2199.19</v>
      </c>
      <c r="DV113" s="8">
        <f t="shared" si="23"/>
        <v>4.2440000000000282</v>
      </c>
      <c r="DW113" s="8">
        <v>5.8590000000000003E-2</v>
      </c>
      <c r="DX113" s="8">
        <v>505.21100000000001</v>
      </c>
      <c r="EA113" s="8">
        <f t="shared" si="24"/>
        <v>3.5</v>
      </c>
      <c r="EB113" s="8">
        <v>4.6822999999999997E-2</v>
      </c>
      <c r="EC113" s="8">
        <v>1463.96</v>
      </c>
    </row>
    <row r="114" spans="16:133" x14ac:dyDescent="0.35">
      <c r="P114" s="4">
        <f t="shared" si="25"/>
        <v>4.6149999999999523</v>
      </c>
      <c r="Q114" s="4">
        <v>5.8527000000000003E-2</v>
      </c>
      <c r="R114" s="4">
        <v>431.02499999999998</v>
      </c>
      <c r="AV114" s="4">
        <f t="shared" si="10"/>
        <v>4.7000000000000455</v>
      </c>
      <c r="AW114" s="4">
        <v>0.102725</v>
      </c>
      <c r="AX114" s="4">
        <v>1252.98</v>
      </c>
      <c r="CB114" s="4">
        <f t="shared" si="11"/>
        <v>4.0799999999999272</v>
      </c>
      <c r="CC114" s="4">
        <v>5.1261000000000001E-2</v>
      </c>
      <c r="CD114" s="4">
        <v>4268.01</v>
      </c>
      <c r="DF114" s="4">
        <f t="shared" si="7"/>
        <v>3.2599999999997635</v>
      </c>
      <c r="DG114" s="4">
        <v>3.8261999999999997E-2</v>
      </c>
      <c r="DH114" s="4">
        <v>3757.87</v>
      </c>
      <c r="DQ114" s="8">
        <f t="shared" si="22"/>
        <v>4.3699999999998909</v>
      </c>
      <c r="DR114" s="8">
        <v>6.1823999999999997E-2</v>
      </c>
      <c r="DS114" s="8">
        <v>2199.25</v>
      </c>
      <c r="DV114" s="8">
        <f t="shared" si="23"/>
        <v>4.3029999999999973</v>
      </c>
      <c r="DW114" s="8">
        <v>5.7980999999999998E-2</v>
      </c>
      <c r="DX114" s="8">
        <v>505.27</v>
      </c>
      <c r="EA114" s="8">
        <f t="shared" si="24"/>
        <v>3.5499999999999545</v>
      </c>
      <c r="EB114" s="8">
        <v>4.5836000000000002E-2</v>
      </c>
      <c r="EC114" s="8">
        <v>1464.01</v>
      </c>
    </row>
    <row r="115" spans="16:133" x14ac:dyDescent="0.35">
      <c r="P115" s="4">
        <f t="shared" si="25"/>
        <v>4.6730000000000018</v>
      </c>
      <c r="Q115" s="4">
        <v>6.4035999999999996E-2</v>
      </c>
      <c r="R115" s="4">
        <v>431.08300000000003</v>
      </c>
      <c r="AV115" s="4">
        <f t="shared" si="10"/>
        <v>4.7999999999999545</v>
      </c>
      <c r="AW115" s="4">
        <v>0.1085</v>
      </c>
      <c r="AX115" s="4">
        <v>1253.08</v>
      </c>
      <c r="CB115" s="4">
        <f t="shared" si="11"/>
        <v>4.1300000000001091</v>
      </c>
      <c r="CC115" s="4">
        <v>5.0980999999999999E-2</v>
      </c>
      <c r="CD115" s="4">
        <v>4268.0600000000004</v>
      </c>
      <c r="DF115" s="4">
        <f t="shared" si="7"/>
        <v>3.2999999999997272</v>
      </c>
      <c r="DG115" s="4">
        <v>4.0257000000000001E-2</v>
      </c>
      <c r="DH115" s="4">
        <v>3757.91</v>
      </c>
      <c r="DQ115" s="8">
        <f t="shared" si="22"/>
        <v>4.4299999999998363</v>
      </c>
      <c r="DR115" s="8">
        <v>6.9600999999999996E-2</v>
      </c>
      <c r="DS115" s="8">
        <v>2199.31</v>
      </c>
      <c r="DV115" s="8">
        <f t="shared" si="23"/>
        <v>4.36099999999999</v>
      </c>
      <c r="DW115" s="8">
        <v>5.5705999999999999E-2</v>
      </c>
      <c r="DX115" s="8">
        <v>505.32799999999997</v>
      </c>
      <c r="EA115" s="8">
        <f t="shared" si="24"/>
        <v>3.5999999999999091</v>
      </c>
      <c r="EB115" s="8">
        <v>4.5059000000000002E-2</v>
      </c>
      <c r="EC115" s="8">
        <v>1464.06</v>
      </c>
    </row>
    <row r="116" spans="16:133" x14ac:dyDescent="0.35">
      <c r="P116" s="4">
        <f t="shared" si="25"/>
        <v>4.7369999999999663</v>
      </c>
      <c r="Q116" s="4">
        <v>5.7056999999999997E-2</v>
      </c>
      <c r="R116" s="4">
        <v>431.14699999999999</v>
      </c>
      <c r="CB116" s="4">
        <f t="shared" si="11"/>
        <v>4.1799999999993815</v>
      </c>
      <c r="CC116" s="4">
        <v>4.7095999999999999E-2</v>
      </c>
      <c r="CD116" s="4">
        <v>4268.1099999999997</v>
      </c>
      <c r="DF116" s="4">
        <f t="shared" si="7"/>
        <v>3.3399999999996908</v>
      </c>
      <c r="DG116" s="4">
        <v>4.0117E-2</v>
      </c>
      <c r="DH116" s="4">
        <v>3757.95</v>
      </c>
      <c r="DQ116" s="8">
        <f t="shared" si="22"/>
        <v>4.5</v>
      </c>
      <c r="DR116" s="8">
        <v>7.2624999999999995E-2</v>
      </c>
      <c r="DS116" s="8">
        <v>2199.38</v>
      </c>
      <c r="DV116" s="8">
        <f t="shared" si="23"/>
        <v>4.4159999999999968</v>
      </c>
      <c r="DW116" s="8">
        <v>6.1383E-2</v>
      </c>
      <c r="DX116" s="8">
        <v>505.38299999999998</v>
      </c>
      <c r="EA116" s="8">
        <f t="shared" si="24"/>
        <v>3.6399999999998727</v>
      </c>
      <c r="EB116" s="8">
        <v>4.7502000000000003E-2</v>
      </c>
      <c r="EC116" s="8">
        <v>1464.1</v>
      </c>
    </row>
    <row r="117" spans="16:133" x14ac:dyDescent="0.35">
      <c r="P117" s="4">
        <f t="shared" si="25"/>
        <v>4.7939999999999827</v>
      </c>
      <c r="Q117" s="4">
        <v>6.7095000000000002E-2</v>
      </c>
      <c r="R117" s="4">
        <v>431.20400000000001</v>
      </c>
      <c r="CB117" s="4">
        <f t="shared" si="11"/>
        <v>4.2299999999995634</v>
      </c>
      <c r="CC117" s="4">
        <v>4.7830999999999999E-2</v>
      </c>
      <c r="CD117" s="4">
        <v>4268.16</v>
      </c>
      <c r="DF117" s="4">
        <f t="shared" si="7"/>
        <v>3.3799999999996544</v>
      </c>
      <c r="DG117" s="4">
        <v>3.9571000000000002E-2</v>
      </c>
      <c r="DH117" s="4">
        <v>3757.99</v>
      </c>
      <c r="DQ117" s="8">
        <f t="shared" si="22"/>
        <v>4.569999999999709</v>
      </c>
      <c r="DR117" s="8">
        <v>7.4592000000000006E-2</v>
      </c>
      <c r="DS117" s="8">
        <v>2199.4499999999998</v>
      </c>
      <c r="DV117" s="8">
        <f t="shared" si="23"/>
        <v>4.4780000000000086</v>
      </c>
      <c r="DW117" s="8">
        <v>6.3875000000000001E-2</v>
      </c>
      <c r="DX117" s="8">
        <v>505.44499999999999</v>
      </c>
      <c r="EA117" s="8">
        <f t="shared" si="24"/>
        <v>3.6900000000000546</v>
      </c>
      <c r="EB117" s="8">
        <v>4.2455E-2</v>
      </c>
      <c r="EC117" s="8">
        <v>1464.15</v>
      </c>
    </row>
    <row r="118" spans="16:133" x14ac:dyDescent="0.35">
      <c r="P118" s="4">
        <f t="shared" si="25"/>
        <v>4.86099999999999</v>
      </c>
      <c r="Q118" s="4">
        <v>5.7043000000000003E-2</v>
      </c>
      <c r="R118" s="4">
        <v>431.27100000000002</v>
      </c>
      <c r="CB118" s="4">
        <f t="shared" si="11"/>
        <v>4.2699999999995271</v>
      </c>
      <c r="CC118" s="4">
        <v>5.1554999999999997E-2</v>
      </c>
      <c r="CD118" s="4">
        <v>4268.2</v>
      </c>
      <c r="DF118" s="4">
        <f t="shared" si="7"/>
        <v>3.4200000000000728</v>
      </c>
      <c r="DG118" s="4">
        <v>4.018E-2</v>
      </c>
      <c r="DH118" s="4">
        <v>3758.03</v>
      </c>
      <c r="DQ118" s="8">
        <f t="shared" si="22"/>
        <v>4.6500000000000909</v>
      </c>
      <c r="DR118" s="8">
        <v>6.9544999999999996E-2</v>
      </c>
      <c r="DS118" s="8">
        <v>2199.5300000000002</v>
      </c>
      <c r="DV118" s="8">
        <f t="shared" si="23"/>
        <v>4.54200000000003</v>
      </c>
      <c r="DW118" s="8">
        <v>6.0004000000000002E-2</v>
      </c>
      <c r="DX118" s="8">
        <v>505.50900000000001</v>
      </c>
      <c r="EA118" s="8">
        <f t="shared" si="24"/>
        <v>3.7300000000000182</v>
      </c>
      <c r="EB118" s="8">
        <v>4.5548999999999999E-2</v>
      </c>
      <c r="EC118" s="8">
        <v>1464.19</v>
      </c>
    </row>
    <row r="119" spans="16:133" x14ac:dyDescent="0.35">
      <c r="P119" s="4">
        <f t="shared" si="25"/>
        <v>4.9179999999999495</v>
      </c>
      <c r="Q119" s="4">
        <v>7.1330000000000005E-2</v>
      </c>
      <c r="R119" s="4">
        <v>431.32799999999997</v>
      </c>
      <c r="CB119" s="4">
        <f t="shared" si="11"/>
        <v>4.319999999999709</v>
      </c>
      <c r="CC119" s="4">
        <v>5.2569999999999999E-2</v>
      </c>
      <c r="CD119" s="4">
        <v>4268.25</v>
      </c>
      <c r="DF119" s="4">
        <f t="shared" si="7"/>
        <v>3.4600000000000364</v>
      </c>
      <c r="DG119" s="4">
        <v>3.6658999999999997E-2</v>
      </c>
      <c r="DH119" s="4">
        <v>3758.07</v>
      </c>
      <c r="DQ119" s="8">
        <f t="shared" si="22"/>
        <v>4.7199999999997999</v>
      </c>
      <c r="DR119" s="8">
        <v>7.5333999999999998E-2</v>
      </c>
      <c r="DS119" s="8">
        <v>2199.6</v>
      </c>
      <c r="DV119" s="8">
        <f t="shared" si="23"/>
        <v>4.6020000000000323</v>
      </c>
      <c r="DW119" s="8">
        <v>5.7840999999999997E-2</v>
      </c>
      <c r="DX119" s="8">
        <v>505.56900000000002</v>
      </c>
      <c r="EA119" s="8">
        <f t="shared" si="24"/>
        <v>3.7799999999999727</v>
      </c>
      <c r="EB119" s="8">
        <v>4.1678E-2</v>
      </c>
      <c r="EC119" s="8">
        <v>1464.24</v>
      </c>
    </row>
    <row r="120" spans="16:133" x14ac:dyDescent="0.35">
      <c r="CB120" s="4">
        <f t="shared" si="11"/>
        <v>4.3800000000001091</v>
      </c>
      <c r="CC120" s="4">
        <v>4.8411999999999997E-2</v>
      </c>
      <c r="CD120" s="4">
        <v>4268.3100000000004</v>
      </c>
      <c r="DF120" s="4">
        <f t="shared" si="7"/>
        <v>3.5</v>
      </c>
      <c r="DG120" s="4">
        <v>3.7772E-2</v>
      </c>
      <c r="DH120" s="4">
        <v>3758.11</v>
      </c>
      <c r="DQ120" s="8">
        <f t="shared" si="22"/>
        <v>4.7899999999999636</v>
      </c>
      <c r="DR120" s="8">
        <v>8.1347000000000003E-2</v>
      </c>
      <c r="DS120" s="8">
        <v>2199.67</v>
      </c>
      <c r="DV120" s="8">
        <f t="shared" si="23"/>
        <v>4.6589999999999918</v>
      </c>
      <c r="DW120" s="8">
        <v>5.7806000000000003E-2</v>
      </c>
      <c r="DX120" s="8">
        <v>505.62599999999998</v>
      </c>
      <c r="EA120" s="8">
        <f t="shared" si="24"/>
        <v>3.8199999999999363</v>
      </c>
      <c r="EB120" s="8">
        <v>4.6396E-2</v>
      </c>
      <c r="EC120" s="8">
        <v>1464.28</v>
      </c>
    </row>
    <row r="121" spans="16:133" x14ac:dyDescent="0.35">
      <c r="CB121" s="4">
        <f t="shared" si="11"/>
        <v>4.4299999999993815</v>
      </c>
      <c r="CC121" s="4">
        <v>4.6227999999999998E-2</v>
      </c>
      <c r="CD121" s="4">
        <v>4268.3599999999997</v>
      </c>
      <c r="DF121" s="4">
        <f t="shared" si="7"/>
        <v>3.5299999999997453</v>
      </c>
      <c r="DG121" s="4">
        <v>3.9822999999999997E-2</v>
      </c>
      <c r="DH121" s="4">
        <v>3758.14</v>
      </c>
      <c r="DQ121" s="8">
        <f t="shared" si="22"/>
        <v>4.8800000000001091</v>
      </c>
      <c r="DR121" s="8">
        <v>7.4402999999999997E-2</v>
      </c>
      <c r="DS121" s="8">
        <v>2199.7600000000002</v>
      </c>
      <c r="DV121" s="8">
        <f t="shared" si="23"/>
        <v>4.7170000000000414</v>
      </c>
      <c r="DW121" s="8">
        <v>5.2717E-2</v>
      </c>
      <c r="DX121" s="8">
        <v>505.68400000000003</v>
      </c>
      <c r="EA121" s="8">
        <f t="shared" si="24"/>
        <v>3.8699999999998909</v>
      </c>
      <c r="EB121" s="8">
        <v>4.3645000000000003E-2</v>
      </c>
      <c r="EC121" s="8">
        <v>1464.33</v>
      </c>
    </row>
    <row r="122" spans="16:133" x14ac:dyDescent="0.35">
      <c r="CB122" s="4">
        <f t="shared" si="11"/>
        <v>4.4699999999993452</v>
      </c>
      <c r="CC122" s="4">
        <v>5.2373999999999997E-2</v>
      </c>
      <c r="CD122" s="4">
        <v>4268.3999999999996</v>
      </c>
      <c r="DF122" s="4">
        <f t="shared" si="7"/>
        <v>3.569999999999709</v>
      </c>
      <c r="DG122" s="4">
        <v>4.0992000000000001E-2</v>
      </c>
      <c r="DH122" s="4">
        <v>3758.18</v>
      </c>
      <c r="DV122" s="8">
        <f t="shared" si="23"/>
        <v>4.7700000000000387</v>
      </c>
      <c r="DW122" s="8">
        <v>6.3098000000000001E-2</v>
      </c>
      <c r="DX122" s="8">
        <v>505.73700000000002</v>
      </c>
      <c r="EA122" s="8">
        <f t="shared" si="24"/>
        <v>3.9099999999998545</v>
      </c>
      <c r="EB122" s="8">
        <v>4.5373999999999998E-2</v>
      </c>
      <c r="EC122" s="8">
        <v>1464.37</v>
      </c>
    </row>
    <row r="123" spans="16:133" x14ac:dyDescent="0.35">
      <c r="CB123" s="4">
        <f t="shared" si="11"/>
        <v>4.5199999999995271</v>
      </c>
      <c r="CC123" s="4">
        <v>5.2164000000000002E-2</v>
      </c>
      <c r="CD123" s="4">
        <v>4268.45</v>
      </c>
      <c r="DF123" s="4">
        <f t="shared" si="7"/>
        <v>3.6099999999996726</v>
      </c>
      <c r="DG123" s="4">
        <v>4.0446000000000003E-2</v>
      </c>
      <c r="DH123" s="4">
        <v>3758.22</v>
      </c>
      <c r="DV123" s="8">
        <f t="shared" si="23"/>
        <v>4.8330000000000268</v>
      </c>
      <c r="DW123" s="8">
        <v>6.2096999999999999E-2</v>
      </c>
      <c r="DX123" s="8">
        <v>505.8</v>
      </c>
      <c r="EA123" s="8">
        <f t="shared" si="24"/>
        <v>3.9600000000000364</v>
      </c>
      <c r="EB123" s="8">
        <v>4.7341000000000001E-2</v>
      </c>
      <c r="EC123" s="8">
        <v>1464.42</v>
      </c>
    </row>
    <row r="124" spans="16:133" x14ac:dyDescent="0.35">
      <c r="CB124" s="4">
        <f t="shared" si="11"/>
        <v>4.5799999999999272</v>
      </c>
      <c r="CC124" s="4">
        <v>4.7830999999999999E-2</v>
      </c>
      <c r="CD124" s="4">
        <v>4268.51</v>
      </c>
      <c r="DF124" s="4">
        <f t="shared" si="7"/>
        <v>3.6500000000000909</v>
      </c>
      <c r="DG124" s="4">
        <v>4.0467000000000003E-2</v>
      </c>
      <c r="DH124" s="4">
        <v>3758.26</v>
      </c>
      <c r="DV124" s="8">
        <f t="shared" si="23"/>
        <v>4.8950000000000387</v>
      </c>
      <c r="DW124" s="8">
        <v>6.1565000000000002E-2</v>
      </c>
      <c r="DX124" s="8">
        <v>505.86200000000002</v>
      </c>
      <c r="EA124" s="8">
        <f t="shared" si="24"/>
        <v>4</v>
      </c>
      <c r="EB124" s="8">
        <v>4.5136000000000003E-2</v>
      </c>
      <c r="EC124" s="8">
        <v>1464.46</v>
      </c>
    </row>
    <row r="125" spans="16:133" x14ac:dyDescent="0.35">
      <c r="CB125" s="4">
        <f t="shared" si="11"/>
        <v>4.6199999999998909</v>
      </c>
      <c r="CC125" s="4">
        <v>4.5534999999999999E-2</v>
      </c>
      <c r="CD125" s="4">
        <v>4268.55</v>
      </c>
      <c r="DF125" s="4">
        <f t="shared" si="7"/>
        <v>3.6999999999998181</v>
      </c>
      <c r="DG125" s="4">
        <v>3.9150999999999998E-2</v>
      </c>
      <c r="DH125" s="4">
        <v>3758.31</v>
      </c>
      <c r="EA125" s="8">
        <f t="shared" si="24"/>
        <v>4.0499999999999545</v>
      </c>
      <c r="EB125" s="8">
        <v>4.9216999999999997E-2</v>
      </c>
      <c r="EC125" s="8">
        <v>1464.51</v>
      </c>
    </row>
    <row r="126" spans="16:133" x14ac:dyDescent="0.35">
      <c r="CB126" s="4">
        <f t="shared" si="11"/>
        <v>4.6700000000000728</v>
      </c>
      <c r="CC126" s="4">
        <v>5.0638000000000002E-2</v>
      </c>
      <c r="CD126" s="4">
        <v>4268.6000000000004</v>
      </c>
      <c r="DF126" s="4">
        <f t="shared" si="7"/>
        <v>3.7300000000000182</v>
      </c>
      <c r="DG126" s="4">
        <v>3.7603999999999999E-2</v>
      </c>
      <c r="DH126" s="4">
        <v>3758.34</v>
      </c>
      <c r="EA126" s="8">
        <f t="shared" si="24"/>
        <v>4.0999999999999091</v>
      </c>
      <c r="EB126" s="8">
        <v>4.3617000000000003E-2</v>
      </c>
      <c r="EC126" s="8">
        <v>1464.56</v>
      </c>
    </row>
    <row r="127" spans="16:133" x14ac:dyDescent="0.35">
      <c r="CB127" s="4">
        <f t="shared" si="11"/>
        <v>4.7199999999993452</v>
      </c>
      <c r="CC127" s="4">
        <v>5.2513999999999998E-2</v>
      </c>
      <c r="CD127" s="4">
        <v>4268.6499999999996</v>
      </c>
      <c r="DF127" s="4">
        <f t="shared" si="7"/>
        <v>3.7699999999999818</v>
      </c>
      <c r="DG127" s="4">
        <v>3.8507E-2</v>
      </c>
      <c r="DH127" s="4">
        <v>3758.38</v>
      </c>
      <c r="EA127" s="8">
        <f t="shared" si="24"/>
        <v>4.1399999999998727</v>
      </c>
      <c r="EB127" s="8">
        <v>4.9202999999999997E-2</v>
      </c>
      <c r="EC127" s="8">
        <v>1464.6</v>
      </c>
    </row>
    <row r="128" spans="16:133" x14ac:dyDescent="0.35">
      <c r="CB128" s="4">
        <f t="shared" si="11"/>
        <v>4.7699999999995271</v>
      </c>
      <c r="CC128" s="4">
        <v>4.7620999999999997E-2</v>
      </c>
      <c r="CD128" s="4">
        <v>4268.7</v>
      </c>
      <c r="DF128" s="4">
        <f t="shared" si="7"/>
        <v>3.8099999999999454</v>
      </c>
      <c r="DG128" s="4">
        <v>4.2188999999999997E-2</v>
      </c>
      <c r="DH128" s="4">
        <v>3758.42</v>
      </c>
      <c r="EA128" s="8">
        <f t="shared" si="24"/>
        <v>4.1900000000000546</v>
      </c>
      <c r="EB128" s="8">
        <v>4.2007000000000003E-2</v>
      </c>
      <c r="EC128" s="8">
        <v>1464.65</v>
      </c>
    </row>
    <row r="129" spans="80:133" x14ac:dyDescent="0.35">
      <c r="CB129" s="4">
        <f t="shared" si="11"/>
        <v>4.819999999999709</v>
      </c>
      <c r="CC129" s="4">
        <v>4.7088999999999999E-2</v>
      </c>
      <c r="CD129" s="4">
        <v>4268.75</v>
      </c>
      <c r="DF129" s="4">
        <f t="shared" si="7"/>
        <v>3.8499999999999091</v>
      </c>
      <c r="DG129" s="4">
        <v>4.2237999999999998E-2</v>
      </c>
      <c r="DH129" s="4">
        <v>3758.46</v>
      </c>
      <c r="EA129" s="8">
        <f t="shared" si="24"/>
        <v>4.2300000000000182</v>
      </c>
      <c r="EB129" s="8">
        <v>4.8404999999999997E-2</v>
      </c>
      <c r="EC129" s="8">
        <v>1464.69</v>
      </c>
    </row>
    <row r="130" spans="80:133" x14ac:dyDescent="0.35">
      <c r="CB130" s="4">
        <f t="shared" si="11"/>
        <v>4.8699999999998909</v>
      </c>
      <c r="CC130" s="4">
        <v>5.2206000000000002E-2</v>
      </c>
      <c r="CD130" s="4">
        <v>4268.8</v>
      </c>
      <c r="DF130" s="4">
        <f t="shared" si="7"/>
        <v>3.9000000000000909</v>
      </c>
      <c r="DG130" s="4">
        <v>4.0292000000000001E-2</v>
      </c>
      <c r="DH130" s="4">
        <v>3758.51</v>
      </c>
      <c r="EA130" s="8">
        <f t="shared" si="24"/>
        <v>4.2799999999999727</v>
      </c>
      <c r="EB130" s="8">
        <v>4.5759000000000001E-2</v>
      </c>
      <c r="EC130" s="8">
        <v>1464.74</v>
      </c>
    </row>
    <row r="131" spans="80:133" x14ac:dyDescent="0.35">
      <c r="CB131" s="4">
        <f t="shared" si="11"/>
        <v>4.9200000000000728</v>
      </c>
      <c r="CC131" s="4">
        <v>5.4788999999999997E-2</v>
      </c>
      <c r="CD131" s="4">
        <v>4268.8500000000004</v>
      </c>
      <c r="DF131" s="4">
        <f t="shared" si="7"/>
        <v>3.9400000000000546</v>
      </c>
      <c r="DG131" s="4">
        <v>4.0599999999999997E-2</v>
      </c>
      <c r="DH131" s="4">
        <v>3758.55</v>
      </c>
      <c r="EA131" s="8">
        <f t="shared" si="24"/>
        <v>4.3299999999999272</v>
      </c>
      <c r="EB131" s="8">
        <v>4.8825E-2</v>
      </c>
      <c r="EC131" s="8">
        <v>1464.79</v>
      </c>
    </row>
    <row r="132" spans="80:133" x14ac:dyDescent="0.35">
      <c r="DF132" s="4">
        <f t="shared" si="7"/>
        <v>3.9800000000000182</v>
      </c>
      <c r="DG132" s="4">
        <v>3.8191999999999997E-2</v>
      </c>
      <c r="DH132" s="4">
        <v>3758.59</v>
      </c>
      <c r="EA132" s="8">
        <f t="shared" si="24"/>
        <v>4.3699999999998909</v>
      </c>
      <c r="EB132" s="8">
        <v>4.6704000000000002E-2</v>
      </c>
      <c r="EC132" s="8">
        <v>1464.83</v>
      </c>
    </row>
    <row r="133" spans="80:133" x14ac:dyDescent="0.35">
      <c r="DF133" s="4">
        <f t="shared" si="7"/>
        <v>4.0099999999997635</v>
      </c>
      <c r="DG133" s="4">
        <v>3.9115999999999998E-2</v>
      </c>
      <c r="DH133" s="4">
        <v>3758.62</v>
      </c>
      <c r="EA133" s="8">
        <f t="shared" si="24"/>
        <v>4.4200000000000728</v>
      </c>
      <c r="EB133" s="8">
        <v>4.7739999999999998E-2</v>
      </c>
      <c r="EC133" s="8">
        <v>1464.88</v>
      </c>
    </row>
    <row r="134" spans="80:133" x14ac:dyDescent="0.35">
      <c r="DF134" s="4">
        <f t="shared" si="7"/>
        <v>4.0499999999997272</v>
      </c>
      <c r="DG134" s="4">
        <v>4.0844999999999999E-2</v>
      </c>
      <c r="DH134" s="4">
        <v>3758.66</v>
      </c>
      <c r="EA134" s="8">
        <f t="shared" si="24"/>
        <v>4.4700000000000273</v>
      </c>
      <c r="EB134" s="8">
        <v>5.0952999999999998E-2</v>
      </c>
      <c r="EC134" s="8">
        <v>1464.93</v>
      </c>
    </row>
    <row r="135" spans="80:133" x14ac:dyDescent="0.35">
      <c r="DF135" s="4">
        <f t="shared" si="7"/>
        <v>4.0899999999996908</v>
      </c>
      <c r="DG135" s="4">
        <v>4.2812000000000003E-2</v>
      </c>
      <c r="DH135" s="4">
        <v>3758.7</v>
      </c>
      <c r="EA135" s="8">
        <f t="shared" si="24"/>
        <v>4.5199999999999818</v>
      </c>
      <c r="EB135" s="8">
        <v>4.5822000000000002E-2</v>
      </c>
      <c r="EC135" s="8">
        <v>1464.98</v>
      </c>
    </row>
    <row r="136" spans="80:133" x14ac:dyDescent="0.35">
      <c r="DF136" s="4">
        <f t="shared" si="7"/>
        <v>4.1399999999998727</v>
      </c>
      <c r="DG136" s="4">
        <v>4.2237999999999998E-2</v>
      </c>
      <c r="DH136" s="4">
        <v>3758.75</v>
      </c>
      <c r="EA136" s="8">
        <f t="shared" si="24"/>
        <v>4.5699999999999363</v>
      </c>
      <c r="EB136" s="8">
        <v>5.1296000000000001E-2</v>
      </c>
      <c r="EC136" s="8">
        <v>1465.03</v>
      </c>
    </row>
    <row r="137" spans="80:133" x14ac:dyDescent="0.35">
      <c r="DF137" s="4">
        <f t="shared" si="7"/>
        <v>4.1799999999998363</v>
      </c>
      <c r="DG137" s="4">
        <v>3.9920999999999998E-2</v>
      </c>
      <c r="DH137" s="4">
        <v>3758.79</v>
      </c>
      <c r="EA137" s="8">
        <f t="shared" si="24"/>
        <v>4.6199999999998909</v>
      </c>
      <c r="EB137" s="8">
        <v>4.3798999999999998E-2</v>
      </c>
      <c r="EC137" s="8">
        <v>1465.08</v>
      </c>
    </row>
    <row r="138" spans="80:133" x14ac:dyDescent="0.35">
      <c r="DF138" s="4">
        <f t="shared" si="7"/>
        <v>4.2199999999997999</v>
      </c>
      <c r="DG138" s="4">
        <v>3.9808999999999997E-2</v>
      </c>
      <c r="DH138" s="4">
        <v>3758.83</v>
      </c>
      <c r="EA138" s="8">
        <f t="shared" si="24"/>
        <v>4.6599999999998545</v>
      </c>
      <c r="EB138" s="8">
        <v>4.8726999999999999E-2</v>
      </c>
      <c r="EC138" s="8">
        <v>1465.12</v>
      </c>
    </row>
    <row r="139" spans="80:133" x14ac:dyDescent="0.35">
      <c r="DF139" s="4">
        <f t="shared" si="7"/>
        <v>4.2599999999997635</v>
      </c>
      <c r="DG139" s="4">
        <v>3.8415999999999999E-2</v>
      </c>
      <c r="DH139" s="4">
        <v>3758.87</v>
      </c>
      <c r="EA139" s="8">
        <f t="shared" si="24"/>
        <v>4.7100000000000364</v>
      </c>
      <c r="EB139" s="8">
        <v>4.4352000000000003E-2</v>
      </c>
      <c r="EC139" s="8">
        <v>1465.17</v>
      </c>
    </row>
    <row r="140" spans="80:133" x14ac:dyDescent="0.35">
      <c r="DF140" s="4">
        <f t="shared" si="7"/>
        <v>4.2999999999997272</v>
      </c>
      <c r="DG140" s="4">
        <v>4.2335999999999999E-2</v>
      </c>
      <c r="DH140" s="4">
        <v>3758.91</v>
      </c>
      <c r="EA140" s="8">
        <f t="shared" si="24"/>
        <v>4.75</v>
      </c>
      <c r="EB140" s="8">
        <v>4.9035000000000002E-2</v>
      </c>
      <c r="EC140" s="8">
        <v>1465.21</v>
      </c>
    </row>
    <row r="141" spans="80:133" x14ac:dyDescent="0.35">
      <c r="DF141" s="4">
        <f t="shared" si="7"/>
        <v>4.3399999999996908</v>
      </c>
      <c r="DG141" s="4">
        <v>4.3196999999999999E-2</v>
      </c>
      <c r="DH141" s="4">
        <v>3758.95</v>
      </c>
      <c r="EA141" s="8">
        <f t="shared" si="24"/>
        <v>4.7999999999999545</v>
      </c>
      <c r="EB141" s="8">
        <v>4.4842E-2</v>
      </c>
      <c r="EC141" s="8">
        <v>1465.26</v>
      </c>
    </row>
    <row r="142" spans="80:133" x14ac:dyDescent="0.35">
      <c r="DF142" s="4">
        <f t="shared" si="7"/>
        <v>4.3799999999996544</v>
      </c>
      <c r="DG142" s="4">
        <v>4.2377999999999999E-2</v>
      </c>
      <c r="DH142" s="4">
        <v>3758.99</v>
      </c>
      <c r="EA142" s="8">
        <f t="shared" si="24"/>
        <v>4.8499999999999091</v>
      </c>
      <c r="EB142" s="8">
        <v>4.7837999999999999E-2</v>
      </c>
      <c r="EC142" s="8">
        <v>1465.31</v>
      </c>
    </row>
    <row r="143" spans="80:133" x14ac:dyDescent="0.35">
      <c r="DF143" s="4">
        <f t="shared" si="7"/>
        <v>4.4299999999998363</v>
      </c>
      <c r="DG143" s="4">
        <v>4.1174000000000002E-2</v>
      </c>
      <c r="DH143" s="4">
        <v>3759.04</v>
      </c>
      <c r="EA143" s="8">
        <f t="shared" si="24"/>
        <v>4.8999999999998636</v>
      </c>
      <c r="EB143" s="8">
        <v>5.1933E-2</v>
      </c>
      <c r="EC143" s="8">
        <v>1465.36</v>
      </c>
    </row>
    <row r="144" spans="80:133" x14ac:dyDescent="0.35">
      <c r="DF144" s="4">
        <f t="shared" si="7"/>
        <v>4.4699999999997999</v>
      </c>
      <c r="DG144" s="4">
        <v>3.9697000000000003E-2</v>
      </c>
      <c r="DH144" s="4">
        <v>3759.08</v>
      </c>
    </row>
    <row r="145" spans="110:112" x14ac:dyDescent="0.35">
      <c r="DF145" s="4">
        <f t="shared" si="7"/>
        <v>4.5099999999997635</v>
      </c>
      <c r="DG145" s="4">
        <v>4.0543999999999997E-2</v>
      </c>
      <c r="DH145" s="4">
        <v>3759.12</v>
      </c>
    </row>
    <row r="146" spans="110:112" x14ac:dyDescent="0.35">
      <c r="DF146" s="4">
        <f t="shared" si="7"/>
        <v>4.5499999999997272</v>
      </c>
      <c r="DG146" s="4">
        <v>4.1027000000000001E-2</v>
      </c>
      <c r="DH146" s="4">
        <v>3759.16</v>
      </c>
    </row>
    <row r="147" spans="110:112" x14ac:dyDescent="0.35">
      <c r="DF147" s="4">
        <f t="shared" si="7"/>
        <v>4.5899999999996908</v>
      </c>
      <c r="DG147" s="4">
        <v>4.3526000000000002E-2</v>
      </c>
      <c r="DH147" s="4">
        <v>3759.2</v>
      </c>
    </row>
    <row r="148" spans="110:112" x14ac:dyDescent="0.35">
      <c r="DF148" s="4">
        <f t="shared" si="7"/>
        <v>4.6299999999996544</v>
      </c>
      <c r="DG148" s="4">
        <v>4.4170000000000001E-2</v>
      </c>
      <c r="DH148" s="4">
        <v>3759.24</v>
      </c>
    </row>
    <row r="149" spans="110:112" x14ac:dyDescent="0.35">
      <c r="DF149" s="4">
        <f t="shared" si="7"/>
        <v>4.6799999999998363</v>
      </c>
      <c r="DG149" s="4">
        <v>3.9787999999999997E-2</v>
      </c>
      <c r="DH149" s="4">
        <v>3759.29</v>
      </c>
    </row>
    <row r="150" spans="110:112" x14ac:dyDescent="0.35">
      <c r="DF150" s="4">
        <f t="shared" si="7"/>
        <v>4.7199999999997999</v>
      </c>
      <c r="DG150" s="4">
        <v>3.9361E-2</v>
      </c>
      <c r="DH150" s="4">
        <v>3759.33</v>
      </c>
    </row>
    <row r="151" spans="110:112" x14ac:dyDescent="0.35">
      <c r="DF151" s="4">
        <f t="shared" si="7"/>
        <v>4.75</v>
      </c>
      <c r="DG151" s="4">
        <v>4.1076000000000001E-2</v>
      </c>
      <c r="DH151" s="4">
        <v>3759.36</v>
      </c>
    </row>
    <row r="152" spans="110:112" x14ac:dyDescent="0.35">
      <c r="DF152" s="4">
        <f t="shared" si="7"/>
        <v>4.7999999999997272</v>
      </c>
      <c r="DG152" s="4">
        <v>4.2167999999999997E-2</v>
      </c>
      <c r="DH152" s="4">
        <v>3759.41</v>
      </c>
    </row>
    <row r="153" spans="110:112" x14ac:dyDescent="0.35">
      <c r="DF153" s="4">
        <f t="shared" si="7"/>
        <v>4.8399999999996908</v>
      </c>
      <c r="DG153" s="4">
        <v>4.3945999999999999E-2</v>
      </c>
      <c r="DH153" s="4">
        <v>3759.45</v>
      </c>
    </row>
    <row r="154" spans="110:112" x14ac:dyDescent="0.35">
      <c r="DF154" s="4">
        <f t="shared" si="7"/>
        <v>4.8799999999996544</v>
      </c>
      <c r="DG154" s="4">
        <v>4.2286999999999998E-2</v>
      </c>
      <c r="DH154" s="4">
        <v>3759.49</v>
      </c>
    </row>
    <row r="155" spans="110:112" x14ac:dyDescent="0.35">
      <c r="DF155" s="4">
        <f t="shared" si="7"/>
        <v>4.9200000000000728</v>
      </c>
      <c r="DG155" s="4">
        <v>4.0648999999999998E-2</v>
      </c>
      <c r="DH155" s="4">
        <v>3759.53</v>
      </c>
    </row>
  </sheetData>
  <mergeCells count="2">
    <mergeCell ref="B1:C1"/>
    <mergeCell ref="D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3315-BCE4-48EB-B018-E7A32BCAF74B}">
  <dimension ref="A1:T19"/>
  <sheetViews>
    <sheetView workbookViewId="0">
      <selection activeCell="Q29" sqref="Q29"/>
    </sheetView>
  </sheetViews>
  <sheetFormatPr defaultRowHeight="14.5" x14ac:dyDescent="0.35"/>
  <cols>
    <col min="1" max="1" width="13.6328125" bestFit="1" customWidth="1"/>
    <col min="13" max="13" width="13.6328125" bestFit="1" customWidth="1"/>
  </cols>
  <sheetData>
    <row r="1" spans="1:20" x14ac:dyDescent="0.35">
      <c r="A1" s="25" t="s">
        <v>66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25" t="s">
        <v>83</v>
      </c>
      <c r="N1" s="8"/>
      <c r="O1" s="8"/>
      <c r="P1" s="8"/>
      <c r="Q1" s="8"/>
      <c r="R1" s="8"/>
      <c r="S1" s="8"/>
      <c r="T1" s="8"/>
    </row>
    <row r="2" spans="1:20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x14ac:dyDescent="0.35">
      <c r="A3" s="8"/>
      <c r="B3" s="29" t="s">
        <v>90</v>
      </c>
      <c r="C3" s="2"/>
      <c r="D3" s="2"/>
      <c r="E3" s="2"/>
      <c r="F3" s="2"/>
      <c r="G3" s="2"/>
      <c r="H3" s="2"/>
      <c r="I3" s="8"/>
      <c r="J3" s="8"/>
      <c r="K3" s="8"/>
      <c r="L3" s="8"/>
      <c r="M3" s="8"/>
      <c r="N3" s="29" t="s">
        <v>90</v>
      </c>
      <c r="O3" s="2"/>
      <c r="P3" s="2"/>
      <c r="Q3" s="2"/>
      <c r="R3" s="2"/>
      <c r="S3" s="2"/>
      <c r="T3" s="2"/>
    </row>
    <row r="4" spans="1:20" x14ac:dyDescent="0.35">
      <c r="A4" s="25" t="s">
        <v>91</v>
      </c>
      <c r="B4" s="25">
        <v>0.25</v>
      </c>
      <c r="C4" s="25">
        <v>0.5</v>
      </c>
      <c r="D4" s="25">
        <v>1</v>
      </c>
      <c r="E4" s="25">
        <v>1.5</v>
      </c>
      <c r="F4" s="25">
        <v>2</v>
      </c>
      <c r="G4" s="25">
        <v>2.5</v>
      </c>
      <c r="H4" s="25">
        <v>3</v>
      </c>
      <c r="I4" s="8"/>
      <c r="J4" s="8"/>
      <c r="K4" s="8"/>
      <c r="L4" s="8"/>
      <c r="M4" s="25" t="s">
        <v>91</v>
      </c>
      <c r="N4" s="25">
        <v>0.25</v>
      </c>
      <c r="O4" s="25">
        <v>0.5</v>
      </c>
      <c r="P4" s="25">
        <v>1</v>
      </c>
      <c r="Q4" s="25">
        <v>1.5</v>
      </c>
      <c r="R4" s="25">
        <v>2</v>
      </c>
      <c r="S4" s="25">
        <v>2.5</v>
      </c>
      <c r="T4" s="25">
        <v>3</v>
      </c>
    </row>
    <row r="5" spans="1:20" x14ac:dyDescent="0.35">
      <c r="A5" s="28" t="s">
        <v>32</v>
      </c>
      <c r="B5" s="8"/>
      <c r="C5" s="4">
        <v>1.10937</v>
      </c>
      <c r="D5" s="4">
        <v>2.8950200000000001</v>
      </c>
      <c r="E5" s="8"/>
      <c r="F5" s="4">
        <v>9.2927999999999997</v>
      </c>
      <c r="G5" s="8"/>
      <c r="H5" s="4">
        <v>13.41262</v>
      </c>
      <c r="I5" s="8"/>
      <c r="J5" s="8"/>
      <c r="K5" s="8"/>
      <c r="L5" s="8"/>
      <c r="M5" s="28" t="s">
        <v>32</v>
      </c>
      <c r="N5" s="8"/>
      <c r="O5" s="4">
        <v>13.573359999999999</v>
      </c>
      <c r="P5" s="4">
        <v>18.242989999999999</v>
      </c>
      <c r="Q5" s="8"/>
      <c r="R5" s="4">
        <v>21.89256</v>
      </c>
      <c r="S5" s="8"/>
      <c r="T5" s="4">
        <v>23.914909999999999</v>
      </c>
    </row>
    <row r="6" spans="1:20" x14ac:dyDescent="0.35">
      <c r="A6" s="28" t="s">
        <v>33</v>
      </c>
      <c r="B6" s="8"/>
      <c r="C6" s="4">
        <v>0</v>
      </c>
      <c r="D6" s="4">
        <v>1.08575</v>
      </c>
      <c r="E6" s="4">
        <v>6.8866500000000004</v>
      </c>
      <c r="F6" s="4">
        <v>9.1984700000000004</v>
      </c>
      <c r="G6" s="4">
        <v>11.08581</v>
      </c>
      <c r="H6" s="8"/>
      <c r="I6" s="8"/>
      <c r="J6" s="8"/>
      <c r="K6" s="8"/>
      <c r="L6" s="8"/>
      <c r="M6" s="28" t="s">
        <v>33</v>
      </c>
      <c r="N6" s="8"/>
      <c r="O6" s="4">
        <v>9.9020200000000003</v>
      </c>
      <c r="P6" s="4">
        <v>14.61018</v>
      </c>
      <c r="Q6" s="4">
        <v>16.552430000000001</v>
      </c>
      <c r="R6" s="4">
        <v>17.961459999999999</v>
      </c>
      <c r="S6" s="4">
        <v>20.823460000000001</v>
      </c>
      <c r="T6" s="8"/>
    </row>
    <row r="7" spans="1:20" x14ac:dyDescent="0.35">
      <c r="A7" s="28" t="s">
        <v>35</v>
      </c>
      <c r="B7" s="8"/>
      <c r="C7" s="4">
        <v>6.6698700000000004</v>
      </c>
      <c r="D7" s="4">
        <v>11.76341</v>
      </c>
      <c r="E7" s="4">
        <v>14.840400000000001</v>
      </c>
      <c r="F7" s="4">
        <v>15.96799</v>
      </c>
      <c r="G7" s="8"/>
      <c r="H7" s="8"/>
      <c r="I7" s="8"/>
      <c r="J7" s="8"/>
      <c r="K7" s="8"/>
      <c r="L7" s="8"/>
      <c r="M7" s="28" t="s">
        <v>35</v>
      </c>
      <c r="N7" s="8"/>
      <c r="O7" s="4">
        <v>11.32803</v>
      </c>
      <c r="P7" s="4">
        <v>17.022449999999999</v>
      </c>
      <c r="Q7" s="4">
        <v>18.72119</v>
      </c>
      <c r="R7" s="4">
        <v>20.539169999999999</v>
      </c>
      <c r="S7" s="8"/>
      <c r="T7" s="8"/>
    </row>
    <row r="8" spans="1:20" x14ac:dyDescent="0.35">
      <c r="A8" s="28" t="s">
        <v>14</v>
      </c>
      <c r="B8" s="4">
        <v>0</v>
      </c>
      <c r="C8" s="4">
        <v>0</v>
      </c>
      <c r="D8" s="4">
        <v>1.6631</v>
      </c>
      <c r="E8" s="4">
        <v>2.9177200000000001</v>
      </c>
      <c r="F8" s="4">
        <v>5.8250700000000002</v>
      </c>
      <c r="G8" s="4">
        <v>8.1544000000000008</v>
      </c>
      <c r="H8" s="8"/>
      <c r="I8" s="8"/>
      <c r="J8" s="8"/>
      <c r="K8" s="8"/>
      <c r="L8" s="8"/>
      <c r="M8" s="28" t="s">
        <v>14</v>
      </c>
      <c r="N8" s="4">
        <v>5.8466199999999997</v>
      </c>
      <c r="O8" s="4">
        <v>8.6234900000000003</v>
      </c>
      <c r="P8" s="4">
        <v>17.002320000000001</v>
      </c>
      <c r="Q8" s="4">
        <v>18.502600000000001</v>
      </c>
      <c r="R8" s="4">
        <v>22.65747</v>
      </c>
      <c r="S8" s="4">
        <v>24.051829999999999</v>
      </c>
      <c r="T8" s="8"/>
    </row>
    <row r="9" spans="1:20" x14ac:dyDescent="0.35">
      <c r="A9" s="28" t="s">
        <v>15</v>
      </c>
      <c r="B9" s="4">
        <v>4.9629099999999999</v>
      </c>
      <c r="C9" s="4">
        <v>8.8511399999999991</v>
      </c>
      <c r="D9" s="4">
        <v>15.10726</v>
      </c>
      <c r="E9" s="4">
        <v>18.288080000000001</v>
      </c>
      <c r="F9" s="4">
        <v>19.848230000000001</v>
      </c>
      <c r="G9" s="4">
        <v>20.381499999999999</v>
      </c>
      <c r="H9" s="8"/>
      <c r="I9" s="8"/>
      <c r="J9" s="8"/>
      <c r="K9" s="8"/>
      <c r="L9" s="8"/>
      <c r="M9" s="28" t="s">
        <v>15</v>
      </c>
      <c r="N9" s="4">
        <v>11.852069999999999</v>
      </c>
      <c r="O9" s="4">
        <v>17.258569999999999</v>
      </c>
      <c r="P9" s="4">
        <v>21.72974</v>
      </c>
      <c r="Q9" s="4">
        <v>23.330279999999998</v>
      </c>
      <c r="R9" s="4">
        <v>24.463180000000001</v>
      </c>
      <c r="S9" s="4">
        <v>25.046980000000001</v>
      </c>
      <c r="T9" s="8"/>
    </row>
    <row r="10" spans="1:20" x14ac:dyDescent="0.35">
      <c r="A10" s="28" t="s">
        <v>16</v>
      </c>
      <c r="B10" s="4">
        <v>0</v>
      </c>
      <c r="C10" s="4">
        <v>1.4431</v>
      </c>
      <c r="D10" s="4">
        <v>6.9221500000000002</v>
      </c>
      <c r="E10" s="4">
        <v>10.62729</v>
      </c>
      <c r="F10" s="4">
        <v>13.41846</v>
      </c>
      <c r="G10" s="4">
        <v>14.848890000000001</v>
      </c>
      <c r="H10" s="8"/>
      <c r="I10" s="8"/>
      <c r="J10" s="8"/>
      <c r="K10" s="8"/>
      <c r="L10" s="8"/>
      <c r="M10" s="28" t="s">
        <v>16</v>
      </c>
      <c r="N10" s="4">
        <v>4.41913</v>
      </c>
      <c r="O10" s="4">
        <v>8.2925699999999996</v>
      </c>
      <c r="P10" s="4">
        <v>13.18613</v>
      </c>
      <c r="Q10" s="4">
        <v>15.965120000000001</v>
      </c>
      <c r="R10" s="4">
        <v>18.375360000000001</v>
      </c>
      <c r="S10" s="4">
        <v>18.403639999999999</v>
      </c>
      <c r="T10" s="8"/>
    </row>
    <row r="11" spans="1:20" x14ac:dyDescent="0.35">
      <c r="A11" s="28" t="s">
        <v>17</v>
      </c>
      <c r="B11" s="4">
        <v>0</v>
      </c>
      <c r="C11" s="4">
        <v>1.13714</v>
      </c>
      <c r="D11" s="4">
        <v>5.6728300000000003</v>
      </c>
      <c r="E11" s="4">
        <v>10.894640000000001</v>
      </c>
      <c r="F11" s="4">
        <v>14.23577</v>
      </c>
      <c r="G11" s="4">
        <v>16.529530000000001</v>
      </c>
      <c r="H11" s="8"/>
      <c r="I11" s="8"/>
      <c r="J11" s="8"/>
      <c r="K11" s="8"/>
      <c r="L11" s="8"/>
      <c r="M11" s="28" t="s">
        <v>17</v>
      </c>
      <c r="N11" s="4">
        <v>4.1328300000000002</v>
      </c>
      <c r="O11" s="4">
        <v>19.436350000000001</v>
      </c>
      <c r="P11" s="4">
        <v>22.936029999999999</v>
      </c>
      <c r="Q11" s="4">
        <v>25.608180000000001</v>
      </c>
      <c r="R11" s="4">
        <v>26.76512</v>
      </c>
      <c r="S11" s="4">
        <v>24.521519999999999</v>
      </c>
      <c r="T11" s="8"/>
    </row>
    <row r="12" spans="1:20" x14ac:dyDescent="0.35">
      <c r="A12" s="30" t="s">
        <v>59</v>
      </c>
      <c r="B12" s="8">
        <v>0</v>
      </c>
      <c r="C12" s="8" t="s">
        <v>65</v>
      </c>
      <c r="D12" s="8">
        <v>2.0637500000000002</v>
      </c>
      <c r="E12" s="8">
        <v>5.5708700000000002</v>
      </c>
      <c r="F12" s="8">
        <v>8.4836500000000008</v>
      </c>
      <c r="G12" s="8">
        <v>11.524190000000001</v>
      </c>
      <c r="H12" s="8">
        <v>12.922180000000001</v>
      </c>
      <c r="I12" s="8"/>
      <c r="J12" s="8"/>
      <c r="K12" s="20" t="s">
        <v>65</v>
      </c>
      <c r="L12" s="8"/>
      <c r="M12" s="30" t="s">
        <v>59</v>
      </c>
      <c r="N12" s="8">
        <v>3.7202099999999998</v>
      </c>
      <c r="O12" s="31" t="s">
        <v>65</v>
      </c>
      <c r="P12" s="8">
        <v>16.813569999999999</v>
      </c>
      <c r="Q12" s="8">
        <v>20.008769999999998</v>
      </c>
      <c r="R12" s="8">
        <v>22.918610000000001</v>
      </c>
      <c r="S12" s="8">
        <v>24.921970000000002</v>
      </c>
      <c r="T12" s="8">
        <v>25.9527</v>
      </c>
    </row>
    <row r="13" spans="1:20" x14ac:dyDescent="0.35">
      <c r="A13" s="30" t="s">
        <v>92</v>
      </c>
      <c r="B13" s="8">
        <v>3.4729800000000002</v>
      </c>
      <c r="C13" s="8">
        <v>5.4576900000000004</v>
      </c>
      <c r="D13" s="8">
        <v>10.128590000000001</v>
      </c>
      <c r="E13" s="8">
        <v>13.68637</v>
      </c>
      <c r="F13" s="8">
        <v>16.163080000000001</v>
      </c>
      <c r="G13" s="8">
        <v>17.56915</v>
      </c>
      <c r="H13" s="8">
        <v>18.34197</v>
      </c>
      <c r="I13" s="8"/>
      <c r="J13" s="8"/>
      <c r="K13" s="8"/>
      <c r="L13" s="8"/>
      <c r="M13" s="30" t="s">
        <v>92</v>
      </c>
      <c r="N13" s="8">
        <v>7.2882300000000004</v>
      </c>
      <c r="O13" s="8">
        <v>9.9598899999999997</v>
      </c>
      <c r="P13" s="8">
        <v>16.611509999999999</v>
      </c>
      <c r="Q13" s="8">
        <v>16.676380000000002</v>
      </c>
      <c r="R13" s="8">
        <v>21.714729999999999</v>
      </c>
      <c r="S13" s="8">
        <v>21.851749999999999</v>
      </c>
      <c r="T13" s="8">
        <v>22.080960000000001</v>
      </c>
    </row>
    <row r="14" spans="1:20" x14ac:dyDescent="0.35">
      <c r="A14" s="30" t="s">
        <v>18</v>
      </c>
      <c r="B14" s="8">
        <v>2.78349</v>
      </c>
      <c r="C14" s="8">
        <v>7.0799300000000001</v>
      </c>
      <c r="D14" s="8">
        <v>13.2232</v>
      </c>
      <c r="E14" s="8">
        <v>17.880520000000001</v>
      </c>
      <c r="F14" s="8">
        <v>20.57658</v>
      </c>
      <c r="G14" s="8">
        <v>21.69576</v>
      </c>
      <c r="H14" s="8">
        <v>22.289639999999999</v>
      </c>
      <c r="I14" s="8"/>
      <c r="J14" s="8"/>
      <c r="K14" s="8"/>
      <c r="L14" s="8"/>
      <c r="M14" s="30" t="s">
        <v>18</v>
      </c>
      <c r="N14" s="8">
        <v>11.21913</v>
      </c>
      <c r="O14" s="8">
        <v>15.4314</v>
      </c>
      <c r="P14" s="8">
        <v>19.42407</v>
      </c>
      <c r="Q14" s="8">
        <v>24.465789999999998</v>
      </c>
      <c r="R14" s="8">
        <v>25.89068</v>
      </c>
      <c r="S14" s="8">
        <v>25.67183</v>
      </c>
      <c r="T14" s="8">
        <v>26.637129999999999</v>
      </c>
    </row>
    <row r="15" spans="1:20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35">
      <c r="A17" s="8"/>
      <c r="B17" s="4">
        <v>0.25</v>
      </c>
      <c r="C17" s="4">
        <v>0.5</v>
      </c>
      <c r="D17" s="4">
        <v>1</v>
      </c>
      <c r="E17" s="4">
        <v>1.5</v>
      </c>
      <c r="F17" s="4">
        <v>2</v>
      </c>
      <c r="G17" s="4">
        <v>2.5</v>
      </c>
      <c r="H17" s="4">
        <v>3</v>
      </c>
      <c r="I17" s="8"/>
      <c r="J17" s="8"/>
      <c r="K17" s="8"/>
      <c r="L17" s="8"/>
      <c r="M17" s="8"/>
      <c r="N17" s="4">
        <v>0.25</v>
      </c>
      <c r="O17" s="4">
        <v>0.5</v>
      </c>
      <c r="P17" s="4">
        <v>1</v>
      </c>
      <c r="Q17" s="4">
        <v>1.5</v>
      </c>
      <c r="R17" s="4">
        <v>2</v>
      </c>
      <c r="S17" s="4">
        <v>2.5</v>
      </c>
      <c r="T17" s="4">
        <v>3</v>
      </c>
    </row>
    <row r="18" spans="1:20" x14ac:dyDescent="0.35">
      <c r="A18" s="28" t="s">
        <v>19</v>
      </c>
      <c r="B18" s="4">
        <f>AVERAGE(B5:B14)</f>
        <v>1.6027685714285715</v>
      </c>
      <c r="C18" s="4">
        <f>AVERAGE(C5:C14)</f>
        <v>3.5275822222222222</v>
      </c>
      <c r="D18" s="4">
        <f t="shared" ref="D18:H18" si="0">AVERAGE(D5:D14)</f>
        <v>7.0525059999999993</v>
      </c>
      <c r="E18" s="4">
        <f t="shared" si="0"/>
        <v>11.28806</v>
      </c>
      <c r="F18" s="4">
        <f t="shared" si="0"/>
        <v>13.30101</v>
      </c>
      <c r="G18" s="4">
        <f t="shared" si="0"/>
        <v>15.223653750000004</v>
      </c>
      <c r="H18" s="4">
        <f t="shared" si="0"/>
        <v>16.741602499999999</v>
      </c>
      <c r="I18" s="8"/>
      <c r="J18" s="8"/>
      <c r="K18" s="8"/>
      <c r="L18" s="8"/>
      <c r="M18" s="28" t="s">
        <v>19</v>
      </c>
      <c r="N18" s="4">
        <f t="shared" ref="N18:T18" si="1">AVERAGE(N5:N14)</f>
        <v>6.9254600000000002</v>
      </c>
      <c r="O18" s="4">
        <f t="shared" si="1"/>
        <v>12.645075555555557</v>
      </c>
      <c r="P18" s="4">
        <f t="shared" si="1"/>
        <v>17.757899000000002</v>
      </c>
      <c r="Q18" s="4">
        <f t="shared" si="1"/>
        <v>19.981193333333334</v>
      </c>
      <c r="R18" s="4">
        <f t="shared" si="1"/>
        <v>22.317833999999998</v>
      </c>
      <c r="S18" s="4">
        <f t="shared" si="1"/>
        <v>23.1616225</v>
      </c>
      <c r="T18" s="4">
        <f t="shared" si="1"/>
        <v>24.646425000000001</v>
      </c>
    </row>
    <row r="19" spans="1:20" x14ac:dyDescent="0.35">
      <c r="A19" s="28" t="s">
        <v>20</v>
      </c>
      <c r="B19" s="4">
        <f t="shared" ref="B19:H19" si="2">STDEV(B5:B14)/(SQRT(COUNT(B5:B14)))</f>
        <v>0.79369258583033309</v>
      </c>
      <c r="C19" s="4">
        <f t="shared" si="2"/>
        <v>1.1508054777775067</v>
      </c>
      <c r="D19" s="4">
        <f t="shared" si="2"/>
        <v>1.6443579791728242</v>
      </c>
      <c r="E19" s="4">
        <f t="shared" si="2"/>
        <v>1.8010200762068147</v>
      </c>
      <c r="F19" s="4">
        <f t="shared" si="2"/>
        <v>1.5775685384920686</v>
      </c>
      <c r="G19" s="4">
        <f t="shared" si="2"/>
        <v>1.6723635011360125</v>
      </c>
      <c r="H19" s="4">
        <f t="shared" si="2"/>
        <v>2.2175814332149333</v>
      </c>
      <c r="I19" s="8"/>
      <c r="J19" s="8"/>
      <c r="K19" s="8"/>
      <c r="L19" s="8"/>
      <c r="M19" s="28" t="s">
        <v>20</v>
      </c>
      <c r="N19" s="4">
        <f t="shared" ref="N19:T19" si="3">STDEV(N5:N14)/(SQRT(COUNT(N5:N14)))</f>
        <v>1.2757508146727148</v>
      </c>
      <c r="O19" s="4">
        <f t="shared" si="3"/>
        <v>1.331340671007269</v>
      </c>
      <c r="P19" s="4">
        <f t="shared" si="3"/>
        <v>0.9411987463436029</v>
      </c>
      <c r="Q19" s="4">
        <f t="shared" si="3"/>
        <v>1.2109031811191378</v>
      </c>
      <c r="R19" s="4">
        <f t="shared" si="3"/>
        <v>0.91803963169861469</v>
      </c>
      <c r="S19" s="4">
        <f t="shared" si="3"/>
        <v>0.90057021453424657</v>
      </c>
      <c r="T19" s="4">
        <f t="shared" si="3"/>
        <v>1.0322300145033887</v>
      </c>
    </row>
  </sheetData>
  <mergeCells count="2">
    <mergeCell ref="B3:H3"/>
    <mergeCell ref="N3: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D182-5BC1-4DC0-A4DC-5D73A421366A}">
  <dimension ref="A1:M13"/>
  <sheetViews>
    <sheetView tabSelected="1" workbookViewId="0">
      <selection activeCell="K13" sqref="K13"/>
    </sheetView>
  </sheetViews>
  <sheetFormatPr defaultRowHeight="14.5" x14ac:dyDescent="0.35"/>
  <cols>
    <col min="1" max="1" width="21.1796875" bestFit="1" customWidth="1"/>
    <col min="2" max="2" width="12.54296875" bestFit="1" customWidth="1"/>
    <col min="3" max="3" width="16.1796875" bestFit="1" customWidth="1"/>
    <col min="6" max="6" width="12.54296875" bestFit="1" customWidth="1"/>
    <col min="7" max="7" width="16.1796875" bestFit="1" customWidth="1"/>
    <col min="10" max="10" width="18.6328125" bestFit="1" customWidth="1"/>
    <col min="11" max="11" width="20.7265625" bestFit="1" customWidth="1"/>
    <col min="12" max="13" width="12.54296875" bestFit="1" customWidth="1"/>
  </cols>
  <sheetData>
    <row r="1" spans="1:13" x14ac:dyDescent="0.35">
      <c r="A1" t="s">
        <v>106</v>
      </c>
      <c r="J1" t="s">
        <v>107</v>
      </c>
    </row>
    <row r="2" spans="1:13" x14ac:dyDescent="0.35">
      <c r="A2" s="38" t="s">
        <v>99</v>
      </c>
      <c r="B2" s="32" t="s">
        <v>93</v>
      </c>
      <c r="C2" s="32"/>
      <c r="D2" s="32"/>
      <c r="E2" s="32"/>
      <c r="F2" s="32"/>
      <c r="G2" s="32"/>
      <c r="H2" s="32"/>
    </row>
    <row r="3" spans="1:13" x14ac:dyDescent="0.35">
      <c r="A3" s="13" t="s">
        <v>65</v>
      </c>
      <c r="B3" s="33" t="s">
        <v>94</v>
      </c>
      <c r="C3" s="33"/>
      <c r="D3" s="33"/>
      <c r="F3" s="33" t="s">
        <v>95</v>
      </c>
      <c r="G3" s="33"/>
      <c r="H3" s="33"/>
      <c r="K3" s="28" t="s">
        <v>108</v>
      </c>
      <c r="L3" s="28" t="s">
        <v>109</v>
      </c>
      <c r="M3" s="28" t="s">
        <v>110</v>
      </c>
    </row>
    <row r="4" spans="1:13" x14ac:dyDescent="0.35">
      <c r="A4" s="12" t="s">
        <v>1</v>
      </c>
      <c r="B4" s="12" t="s">
        <v>96</v>
      </c>
      <c r="C4" s="12" t="s">
        <v>97</v>
      </c>
      <c r="D4" s="12" t="s">
        <v>98</v>
      </c>
      <c r="F4" s="12" t="s">
        <v>96</v>
      </c>
      <c r="G4" s="12" t="s">
        <v>97</v>
      </c>
      <c r="H4" s="12" t="s">
        <v>98</v>
      </c>
      <c r="J4" t="s">
        <v>111</v>
      </c>
      <c r="K4">
        <v>0.89000000000000057</v>
      </c>
      <c r="L4">
        <v>0</v>
      </c>
      <c r="M4">
        <v>5.1000000000000014</v>
      </c>
    </row>
    <row r="5" spans="1:13" x14ac:dyDescent="0.35">
      <c r="A5" t="s">
        <v>100</v>
      </c>
      <c r="B5">
        <v>-55.13</v>
      </c>
      <c r="C5">
        <v>-52.47</v>
      </c>
      <c r="D5">
        <f>C5-B5</f>
        <v>2.6600000000000037</v>
      </c>
      <c r="F5">
        <v>-50.98</v>
      </c>
      <c r="G5">
        <v>-41.16</v>
      </c>
      <c r="H5">
        <f>G5-F5</f>
        <v>9.82</v>
      </c>
      <c r="J5" t="s">
        <v>112</v>
      </c>
      <c r="K5">
        <v>2.0100000000000051</v>
      </c>
      <c r="L5">
        <v>3.3500000000000014</v>
      </c>
      <c r="M5">
        <v>4.2100000000000009</v>
      </c>
    </row>
    <row r="6" spans="1:13" x14ac:dyDescent="0.35">
      <c r="A6" t="s">
        <v>101</v>
      </c>
      <c r="B6">
        <v>-55.56</v>
      </c>
      <c r="C6">
        <v>-56.91</v>
      </c>
      <c r="D6">
        <f t="shared" ref="D6:D7" si="0">C6-B6</f>
        <v>-1.3499999999999943</v>
      </c>
      <c r="F6">
        <v>-54.52</v>
      </c>
      <c r="G6">
        <v>-44.5</v>
      </c>
      <c r="H6">
        <f t="shared" ref="H6:H8" si="1">G6-F6</f>
        <v>10.020000000000003</v>
      </c>
      <c r="J6" t="s">
        <v>113</v>
      </c>
      <c r="K6">
        <v>-6.7000000000000028</v>
      </c>
      <c r="L6">
        <v>0</v>
      </c>
      <c r="M6">
        <v>14.04</v>
      </c>
    </row>
    <row r="7" spans="1:13" x14ac:dyDescent="0.35">
      <c r="A7" t="s">
        <v>102</v>
      </c>
      <c r="B7">
        <v>-58.43</v>
      </c>
      <c r="C7">
        <v>-56.14</v>
      </c>
      <c r="D7">
        <f t="shared" si="0"/>
        <v>2.2899999999999991</v>
      </c>
      <c r="F7">
        <v>-57.04</v>
      </c>
      <c r="G7">
        <v>-51.46</v>
      </c>
      <c r="H7">
        <f t="shared" si="1"/>
        <v>5.5799999999999983</v>
      </c>
      <c r="J7" s="34" t="s">
        <v>19</v>
      </c>
      <c r="K7" s="35">
        <f>AVERAGE(K4:K6)</f>
        <v>-1.2666666666666657</v>
      </c>
      <c r="L7" s="35">
        <f>AVERAGE(L4:L6)</f>
        <v>1.1166666666666671</v>
      </c>
      <c r="M7" s="35">
        <f>AVERAGE(M4:M6)</f>
        <v>7.7833333333333341</v>
      </c>
    </row>
    <row r="8" spans="1:13" x14ac:dyDescent="0.35">
      <c r="A8" t="s">
        <v>103</v>
      </c>
      <c r="B8">
        <v>-55.99</v>
      </c>
      <c r="C8">
        <v>-49.174999999999997</v>
      </c>
      <c r="D8">
        <f>C8-B8</f>
        <v>6.8150000000000048</v>
      </c>
      <c r="F8">
        <v>-54.484999999999999</v>
      </c>
      <c r="G8">
        <v>-41.055999999999997</v>
      </c>
      <c r="H8">
        <f t="shared" si="1"/>
        <v>13.429000000000002</v>
      </c>
      <c r="J8" s="36" t="s">
        <v>20</v>
      </c>
      <c r="K8" s="37">
        <f>STDEV(K4:K6)/SQRT(COUNT(K4:K6))</f>
        <v>2.7358382830699481</v>
      </c>
      <c r="L8" s="37">
        <f>STDEV(L4:L6)/SQRT(COUNT(L4:L6))</f>
        <v>1.1166666666666671</v>
      </c>
      <c r="M8" s="37">
        <f>STDEV(M4:M6)/SQRT(COUNT(M4:M6))</f>
        <v>3.1388656832967188</v>
      </c>
    </row>
    <row r="9" spans="1:13" x14ac:dyDescent="0.35">
      <c r="A9" t="s">
        <v>104</v>
      </c>
      <c r="B9">
        <v>-47.9</v>
      </c>
      <c r="C9">
        <v>-47.9</v>
      </c>
      <c r="D9">
        <f t="shared" ref="D9:D10" si="2">C9-B9</f>
        <v>0</v>
      </c>
      <c r="F9">
        <v>-55.86</v>
      </c>
      <c r="G9">
        <v>-43.9</v>
      </c>
      <c r="H9">
        <f t="shared" ref="H9:H10" si="3">G9-F9</f>
        <v>11.96</v>
      </c>
    </row>
    <row r="10" spans="1:13" x14ac:dyDescent="0.35">
      <c r="A10" t="s">
        <v>105</v>
      </c>
      <c r="B10">
        <v>-52.62</v>
      </c>
      <c r="C10">
        <v>-49.86</v>
      </c>
      <c r="D10">
        <f t="shared" si="2"/>
        <v>2.759999999999998</v>
      </c>
      <c r="F10">
        <v>-56.003</v>
      </c>
      <c r="G10">
        <v>-44.22</v>
      </c>
      <c r="H10">
        <f t="shared" si="3"/>
        <v>11.783000000000001</v>
      </c>
    </row>
    <row r="12" spans="1:13" x14ac:dyDescent="0.35">
      <c r="A12" s="34" t="s">
        <v>19</v>
      </c>
      <c r="B12" s="35">
        <f>AVERAGE(B5:B11)</f>
        <v>-54.271666666666668</v>
      </c>
      <c r="C12" s="35">
        <f>AVERAGE(C5:C11)</f>
        <v>-52.075833333333328</v>
      </c>
      <c r="D12" s="35">
        <f>AVERAGE(D5:D11)</f>
        <v>2.1958333333333351</v>
      </c>
      <c r="F12" s="35">
        <f>AVERAGE(F5:F11)</f>
        <v>-54.81466666666666</v>
      </c>
      <c r="G12" s="35">
        <f>AVERAGE(G5:G11)</f>
        <v>-44.382666666666665</v>
      </c>
      <c r="H12" s="35">
        <f>AVERAGE(H5:H11)</f>
        <v>10.432</v>
      </c>
    </row>
    <row r="13" spans="1:13" x14ac:dyDescent="0.35">
      <c r="A13" s="36" t="s">
        <v>20</v>
      </c>
      <c r="B13" s="37">
        <f>STDEV(B5:B11)/SQRT(COUNT(B5:B11))</f>
        <v>1.4828697777545334</v>
      </c>
      <c r="C13" s="37">
        <f>STDEV(C5:C11)/SQRT(COUNT(C5:C11))</f>
        <v>1.536276025907382</v>
      </c>
      <c r="D13" s="37">
        <f>STDEV(D5:D11)/SQRT(COUNT(D5:D11))</f>
        <v>1.1441724933087862</v>
      </c>
      <c r="F13" s="37">
        <f>STDEV(F5:F11)/SQRT(COUNT(F5:F11))</f>
        <v>0.86327174812518448</v>
      </c>
      <c r="G13" s="37">
        <f>STDEV(G5:G11)/SQRT(COUNT(G5:G11))</f>
        <v>1.5471924393702439</v>
      </c>
      <c r="H13" s="37">
        <f>STDEV(H5:H11)/SQRT(COUNT(H5:H11))</f>
        <v>1.1139746556063721</v>
      </c>
    </row>
  </sheetData>
  <mergeCells count="3">
    <mergeCell ref="B2:H2"/>
    <mergeCell ref="B3:D3"/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InputResistance</vt:lpstr>
      <vt:lpstr>PIR_Sag</vt:lpstr>
      <vt:lpstr>SFA</vt:lpstr>
      <vt:lpstr>F-I</vt:lpstr>
      <vt:lpstr>LowCalcium-Vm</vt:lpstr>
    </vt:vector>
  </TitlesOfParts>
  <Company>Miami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Blitz, Dawn Marie Dr.</dc:creator>
  <cp:lastModifiedBy>Blitz, Dawn Marie Dr.</cp:lastModifiedBy>
  <dcterms:created xsi:type="dcterms:W3CDTF">2022-07-28T01:29:28Z</dcterms:created>
  <dcterms:modified xsi:type="dcterms:W3CDTF">2022-07-28T02:38:02Z</dcterms:modified>
</cp:coreProperties>
</file>