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anatee Deaths" sheetId="1" state="visible" r:id="rId2"/>
    <sheet name="Exam Scores (Book 12.6)" sheetId="2" state="visible" r:id="rId3"/>
    <sheet name="Drilling Data" sheetId="3" state="visible" r:id="rId4"/>
    <sheet name="Absences" sheetId="4" state="visible" r:id="rId5"/>
    <sheet name="Metacarpal" sheetId="5" state="visible" r:id="rId6"/>
    <sheet name="GoldMedal (Hwk 70)" sheetId="6" state="visible" r:id="rId7"/>
    <sheet name="States (Hwk 71)" sheetId="7" state="visible" r:id="rId8"/>
    <sheet name="homework3Question70" sheetId="8" state="visible" r:id="rId9"/>
    <sheet name="homework3Question71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<sst xmlns="http://schemas.openxmlformats.org/spreadsheetml/2006/main" count="59" uniqueCount="34">
  <si>
    <t xml:space="preserve">Year</t>
  </si>
  <si>
    <t xml:space="preserve">Registered Powerboats (x)</t>
  </si>
  <si>
    <t xml:space="preserve">Manatee Deaths (y)</t>
  </si>
  <si>
    <t xml:space="preserve">Third Exam Score (x)</t>
  </si>
  <si>
    <t xml:space="preserve">Final Exam Score (y)</t>
  </si>
  <si>
    <t xml:space="preserve">Depth at which drilling begins (ft)</t>
  </si>
  <si>
    <t xml:space="preserve">Time (in min.) it takes to drill five feet</t>
  </si>
  <si>
    <t xml:space="preserve">Number of Days Absent (x)</t>
  </si>
  <si>
    <t xml:space="preserve">Final Grade (y)</t>
  </si>
  <si>
    <t xml:space="preserve">Metacarpal Length (cm)</t>
  </si>
  <si>
    <t xml:space="preserve">Height (cm)</t>
  </si>
  <si>
    <t xml:space="preserve">Slope</t>
  </si>
  <si>
    <t xml:space="preserve">Intercept</t>
  </si>
  <si>
    <t xml:space="preserve">rsquared</t>
  </si>
  <si>
    <t xml:space="preserve">Time (seconds)</t>
  </si>
  <si>
    <t xml:space="preserve">State</t>
  </si>
  <si>
    <t xml:space="preserve"># letters in name</t>
  </si>
  <si>
    <t xml:space="preserve">Year entered the Union</t>
  </si>
  <si>
    <t xml:space="preserve">Rank for entering the Union</t>
  </si>
  <si>
    <t xml:space="preserve">Area (square miles)</t>
  </si>
  <si>
    <t xml:space="preserve">Alabama</t>
  </si>
  <si>
    <t xml:space="preserve">Colorado</t>
  </si>
  <si>
    <t xml:space="preserve">Hawaii</t>
  </si>
  <si>
    <t xml:space="preserve">Iowa</t>
  </si>
  <si>
    <t xml:space="preserve">Maryland</t>
  </si>
  <si>
    <t xml:space="preserve">Missouri</t>
  </si>
  <si>
    <t xml:space="preserve">New Jersey</t>
  </si>
  <si>
    <t xml:space="preserve">Ohio</t>
  </si>
  <si>
    <t xml:space="preserve">South Carolina</t>
  </si>
  <si>
    <t xml:space="preserve">Utah</t>
  </si>
  <si>
    <t xml:space="preserve">Wisconsin</t>
  </si>
  <si>
    <t xml:space="preserve">Real values</t>
  </si>
  <si>
    <t xml:space="preserve">Regression line</t>
  </si>
  <si>
    <t xml:space="preserve">Mean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</si>
</sst>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General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b val="true"/>
      <sz val="14"/>
      <color rgb="FF424242"/>
      <name val="Neue Helvetica W01"/>
      <family val="0"/>
      <charset val="1"/>
    </font>
    <font>
      <sz val="14"/>
      <color rgb="FF424242"/>
      <name val="Neue Helvetica W01"/>
      <family val="0"/>
      <charset val="1"/>
    </font>
    <font>
      <b val="true"/>
      <sz val="14"/>
      <color rgb="FF424242"/>
      <name val="Calibri"/>
      <family val="2"/>
      <charset val="1"/>
    </font>
    <font>
      <sz val="14"/>
      <color rgb="FF424242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Metacarpal Length vs Height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Metacarpal!$C$1:$C$1</c:f>
              <c:strCache>
                <c:ptCount val="1"/>
                <c:pt idx="0">
                  <c:v>Height (cm)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Metacarpal!$C$2:$C$10</c:f>
              <c:numCache>
                <c:formatCode>General</c:formatCode>
                <c:ptCount val="9"/>
                <c:pt idx="0">
                  <c:v>171</c:v>
                </c:pt>
                <c:pt idx="1">
                  <c:v>178</c:v>
                </c:pt>
                <c:pt idx="2">
                  <c:v>157</c:v>
                </c:pt>
                <c:pt idx="3">
                  <c:v>163</c:v>
                </c:pt>
                <c:pt idx="4">
                  <c:v>172</c:v>
                </c:pt>
                <c:pt idx="5">
                  <c:v>183</c:v>
                </c:pt>
                <c:pt idx="6">
                  <c:v>173</c:v>
                </c:pt>
                <c:pt idx="7">
                  <c:v>175</c:v>
                </c:pt>
                <c:pt idx="8">
                  <c:v>173</c:v>
                </c:pt>
              </c:numCache>
            </c:numRef>
          </c:yVal>
          <c:smooth val="0"/>
        </c:ser>
        <c:axId val="86301905"/>
        <c:axId val="94872286"/>
      </c:scatterChart>
      <c:valAx>
        <c:axId val="863019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Height (cm)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872286"/>
        <c:crosses val="autoZero"/>
        <c:crossBetween val="midCat"/>
      </c:valAx>
      <c:valAx>
        <c:axId val="948722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Length (cm)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3019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100-Meter Freestyle (Swimming)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homework3Question70!$C$1</c:f>
              <c:strCache>
                <c:ptCount val="1"/>
                <c:pt idx="0">
                  <c:v>Real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homework3Question70!$B$2:$B$12</c:f>
              <c:numCache>
                <c:formatCode>General</c:formatCode>
                <c:ptCount val="11"/>
                <c:pt idx="0">
                  <c:v>1912</c:v>
                </c:pt>
                <c:pt idx="1">
                  <c:v>1924</c:v>
                </c:pt>
                <c:pt idx="2">
                  <c:v>1932</c:v>
                </c:pt>
                <c:pt idx="3">
                  <c:v>1952</c:v>
                </c:pt>
                <c:pt idx="4">
                  <c:v>1960</c:v>
                </c:pt>
                <c:pt idx="5">
                  <c:v>1968</c:v>
                </c:pt>
                <c:pt idx="6">
                  <c:v>1976</c:v>
                </c:pt>
                <c:pt idx="7">
                  <c:v>1984</c:v>
                </c:pt>
                <c:pt idx="8">
                  <c:v>1992</c:v>
                </c:pt>
                <c:pt idx="9">
                  <c:v>2000</c:v>
                </c:pt>
                <c:pt idx="10">
                  <c:v>2008</c:v>
                </c:pt>
              </c:numCache>
            </c:numRef>
          </c:xVal>
          <c:yVal>
            <c:numRef>
              <c:f>homework3Question70!$C$2:$C$12</c:f>
              <c:numCache>
                <c:formatCode>General</c:formatCode>
                <c:ptCount val="11"/>
                <c:pt idx="0">
                  <c:v>82.2</c:v>
                </c:pt>
                <c:pt idx="1">
                  <c:v>72.4</c:v>
                </c:pt>
                <c:pt idx="2">
                  <c:v>66.8</c:v>
                </c:pt>
                <c:pt idx="3">
                  <c:v>66.8</c:v>
                </c:pt>
                <c:pt idx="4">
                  <c:v>61.2</c:v>
                </c:pt>
                <c:pt idx="5">
                  <c:v>60</c:v>
                </c:pt>
                <c:pt idx="6">
                  <c:v>55.65</c:v>
                </c:pt>
                <c:pt idx="7">
                  <c:v>55.92</c:v>
                </c:pt>
                <c:pt idx="8">
                  <c:v>54.64</c:v>
                </c:pt>
                <c:pt idx="9">
                  <c:v>53.8</c:v>
                </c:pt>
                <c:pt idx="10">
                  <c:v>53.1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homework3Question70!$D$1</c:f>
              <c:strCache>
                <c:ptCount val="1"/>
                <c:pt idx="0">
                  <c:v>Regression line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homework3Question70!$B$2:$B$12</c:f>
              <c:numCache>
                <c:formatCode>General</c:formatCode>
                <c:ptCount val="11"/>
                <c:pt idx="0">
                  <c:v>1912</c:v>
                </c:pt>
                <c:pt idx="1">
                  <c:v>1924</c:v>
                </c:pt>
                <c:pt idx="2">
                  <c:v>1932</c:v>
                </c:pt>
                <c:pt idx="3">
                  <c:v>1952</c:v>
                </c:pt>
                <c:pt idx="4">
                  <c:v>1960</c:v>
                </c:pt>
                <c:pt idx="5">
                  <c:v>1968</c:v>
                </c:pt>
                <c:pt idx="6">
                  <c:v>1976</c:v>
                </c:pt>
                <c:pt idx="7">
                  <c:v>1984</c:v>
                </c:pt>
                <c:pt idx="8">
                  <c:v>1992</c:v>
                </c:pt>
                <c:pt idx="9">
                  <c:v>2000</c:v>
                </c:pt>
                <c:pt idx="10">
                  <c:v>2008</c:v>
                </c:pt>
              </c:numCache>
            </c:numRef>
          </c:xVal>
          <c:yVal>
            <c:numRef>
              <c:f>homework3Question70!$D$2:$D$12</c:f>
              <c:numCache>
                <c:formatCode>General</c:formatCode>
                <c:ptCount val="11"/>
                <c:pt idx="0">
                  <c:v>76.4779271465741</c:v>
                </c:pt>
                <c:pt idx="1">
                  <c:v>73.1706938421509</c:v>
                </c:pt>
                <c:pt idx="2">
                  <c:v>70.965871639202</c:v>
                </c:pt>
                <c:pt idx="3">
                  <c:v>65.45381613183</c:v>
                </c:pt>
                <c:pt idx="4">
                  <c:v>63.2489939288811</c:v>
                </c:pt>
                <c:pt idx="5">
                  <c:v>61.0441717259323</c:v>
                </c:pt>
                <c:pt idx="6">
                  <c:v>58.8393495229834</c:v>
                </c:pt>
                <c:pt idx="7">
                  <c:v>56.6345273200346</c:v>
                </c:pt>
                <c:pt idx="8">
                  <c:v>54.4297051170858</c:v>
                </c:pt>
                <c:pt idx="9">
                  <c:v>52.224882914137</c:v>
                </c:pt>
                <c:pt idx="10">
                  <c:v>50.0200607111881</c:v>
                </c:pt>
              </c:numCache>
            </c:numRef>
          </c:yVal>
          <c:smooth val="0"/>
        </c:ser>
        <c:axId val="44364531"/>
        <c:axId val="83957988"/>
      </c:scatterChart>
      <c:valAx>
        <c:axId val="443645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57988"/>
        <c:crosses val="autoZero"/>
        <c:crossBetween val="midCat"/>
      </c:valAx>
      <c:valAx>
        <c:axId val="839579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3645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Year Entered vs Letters in Name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homework3Question71!$C$1</c:f>
              <c:strCache>
                <c:ptCount val="1"/>
                <c:pt idx="0">
                  <c:v>Year entered the Union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homework3Question71!$C$2:$C$12</c:f>
              <c:numCache>
                <c:formatCode>General</c:formatCode>
                <c:ptCount val="11"/>
                <c:pt idx="0">
                  <c:v>1819</c:v>
                </c:pt>
                <c:pt idx="1">
                  <c:v>1876</c:v>
                </c:pt>
                <c:pt idx="2">
                  <c:v>1959</c:v>
                </c:pt>
                <c:pt idx="3">
                  <c:v>1846</c:v>
                </c:pt>
                <c:pt idx="4">
                  <c:v>1788</c:v>
                </c:pt>
                <c:pt idx="5">
                  <c:v>1821</c:v>
                </c:pt>
                <c:pt idx="6">
                  <c:v>1787</c:v>
                </c:pt>
                <c:pt idx="7">
                  <c:v>1803</c:v>
                </c:pt>
                <c:pt idx="8">
                  <c:v>1788</c:v>
                </c:pt>
                <c:pt idx="9">
                  <c:v>1896</c:v>
                </c:pt>
                <c:pt idx="10">
                  <c:v>1848</c:v>
                </c:pt>
              </c:numCache>
            </c:numRef>
          </c:xVal>
          <c:yVal>
            <c:numRef>
              <c:f>homework3Question71!$B$2:$B$12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4</c:v>
                </c:pt>
                <c:pt idx="8">
                  <c:v>13</c:v>
                </c:pt>
                <c:pt idx="9">
                  <c:v>4</c:v>
                </c:pt>
                <c:pt idx="10">
                  <c:v>9</c:v>
                </c:pt>
              </c:numCache>
            </c:numRef>
          </c:yVal>
          <c:smooth val="0"/>
        </c:ser>
        <c:axId val="58207502"/>
        <c:axId val="91243789"/>
      </c:scatterChart>
      <c:valAx>
        <c:axId val="582075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Year Entered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243789"/>
        <c:crosses val="autoZero"/>
        <c:crossBetween val="midCat"/>
      </c:valAx>
      <c:valAx>
        <c:axId val="912437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Letters in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2075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642960</xdr:colOff>
      <xdr:row>25</xdr:row>
      <xdr:rowOff>53640</xdr:rowOff>
    </xdr:from>
    <xdr:to>
      <xdr:col>9</xdr:col>
      <xdr:colOff>284040</xdr:colOff>
      <xdr:row>42</xdr:row>
      <xdr:rowOff>54720</xdr:rowOff>
    </xdr:to>
    <xdr:graphicFrame>
      <xdr:nvGraphicFramePr>
        <xdr:cNvPr id="0" name=""/>
        <xdr:cNvGraphicFramePr/>
      </xdr:nvGraphicFramePr>
      <xdr:xfrm>
        <a:off x="5744520" y="4816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97560</xdr:colOff>
      <xdr:row>11</xdr:row>
      <xdr:rowOff>14400</xdr:rowOff>
    </xdr:from>
    <xdr:to>
      <xdr:col>17</xdr:col>
      <xdr:colOff>167400</xdr:colOff>
      <xdr:row>28</xdr:row>
      <xdr:rowOff>7560</xdr:rowOff>
    </xdr:to>
    <xdr:graphicFrame>
      <xdr:nvGraphicFramePr>
        <xdr:cNvPr id="1" name=""/>
        <xdr:cNvGraphicFramePr/>
      </xdr:nvGraphicFramePr>
      <xdr:xfrm>
        <a:off x="9475560" y="2200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803160</xdr:colOff>
      <xdr:row>32</xdr:row>
      <xdr:rowOff>38520</xdr:rowOff>
    </xdr:from>
    <xdr:to>
      <xdr:col>15</xdr:col>
      <xdr:colOff>60480</xdr:colOff>
      <xdr:row>52</xdr:row>
      <xdr:rowOff>27000</xdr:rowOff>
    </xdr:to>
    <xdr:graphicFrame>
      <xdr:nvGraphicFramePr>
        <xdr:cNvPr id="2" name=""/>
        <xdr:cNvGraphicFramePr/>
      </xdr:nvGraphicFramePr>
      <xdr:xfrm>
        <a:off x="7722720" y="6298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0.5" defaultRowHeight="16" zeroHeight="false" outlineLevelRow="0" outlineLevelCol="0"/>
  <cols>
    <col collapsed="false" customWidth="true" hidden="false" outlineLevel="0" max="2" min="2" style="0" width="23.17"/>
    <col collapsed="false" customWidth="true" hidden="false" outlineLevel="0" max="3" min="3" style="0" width="17.5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6" hidden="false" customHeight="false" outlineLevel="0" collapsed="false">
      <c r="A2" s="0" t="n">
        <v>1991</v>
      </c>
      <c r="B2" s="0" t="n">
        <v>68</v>
      </c>
      <c r="C2" s="0" t="n">
        <v>53</v>
      </c>
    </row>
    <row r="3" customFormat="false" ht="16" hidden="false" customHeight="false" outlineLevel="0" collapsed="false">
      <c r="A3" s="0" t="n">
        <v>1992</v>
      </c>
      <c r="B3" s="0" t="n">
        <v>68</v>
      </c>
      <c r="C3" s="0" t="n">
        <v>38</v>
      </c>
    </row>
    <row r="4" customFormat="false" ht="16" hidden="false" customHeight="false" outlineLevel="0" collapsed="false">
      <c r="A4" s="0" t="n">
        <v>1993</v>
      </c>
      <c r="B4" s="0" t="n">
        <v>67</v>
      </c>
      <c r="C4" s="0" t="n">
        <v>35</v>
      </c>
    </row>
    <row r="5" customFormat="false" ht="16" hidden="false" customHeight="false" outlineLevel="0" collapsed="false">
      <c r="A5" s="0" t="n">
        <v>1994</v>
      </c>
      <c r="B5" s="0" t="n">
        <v>70</v>
      </c>
      <c r="C5" s="0" t="n">
        <v>49</v>
      </c>
    </row>
    <row r="6" customFormat="false" ht="16" hidden="false" customHeight="false" outlineLevel="0" collapsed="false">
      <c r="A6" s="0" t="n">
        <v>1995</v>
      </c>
      <c r="B6" s="0" t="n">
        <v>71</v>
      </c>
      <c r="C6" s="0" t="n">
        <v>42</v>
      </c>
    </row>
    <row r="7" customFormat="false" ht="16" hidden="false" customHeight="false" outlineLevel="0" collapsed="false">
      <c r="A7" s="0" t="n">
        <v>1996</v>
      </c>
      <c r="B7" s="0" t="n">
        <v>73</v>
      </c>
      <c r="C7" s="0" t="n">
        <v>60</v>
      </c>
    </row>
    <row r="8" customFormat="false" ht="16" hidden="false" customHeight="false" outlineLevel="0" collapsed="false">
      <c r="A8" s="0" t="n">
        <v>1997</v>
      </c>
      <c r="B8" s="0" t="n">
        <v>76</v>
      </c>
      <c r="C8" s="0" t="n">
        <v>54</v>
      </c>
    </row>
    <row r="9" customFormat="false" ht="16" hidden="false" customHeight="false" outlineLevel="0" collapsed="false">
      <c r="A9" s="0" t="n">
        <v>1998</v>
      </c>
      <c r="B9" s="0" t="n">
        <v>81</v>
      </c>
      <c r="C9" s="0" t="n">
        <v>67</v>
      </c>
    </row>
    <row r="10" customFormat="false" ht="16" hidden="false" customHeight="false" outlineLevel="0" collapsed="false">
      <c r="A10" s="0" t="n">
        <v>1999</v>
      </c>
      <c r="B10" s="0" t="n">
        <v>83</v>
      </c>
      <c r="C10" s="0" t="n">
        <v>82</v>
      </c>
    </row>
    <row r="11" customFormat="false" ht="16" hidden="false" customHeight="false" outlineLevel="0" collapsed="false">
      <c r="A11" s="0" t="n">
        <v>2000</v>
      </c>
      <c r="B11" s="0" t="n">
        <v>84</v>
      </c>
      <c r="C11" s="0" t="n">
        <v>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18.16"/>
    <col collapsed="false" customWidth="true" hidden="false" outlineLevel="0" max="2" min="2" style="0" width="18"/>
  </cols>
  <sheetData>
    <row r="1" customFormat="false" ht="16" hidden="false" customHeight="false" outlineLevel="0" collapsed="false">
      <c r="A1" s="0" t="s">
        <v>3</v>
      </c>
      <c r="B1" s="0" t="s">
        <v>4</v>
      </c>
    </row>
    <row r="2" customFormat="false" ht="16" hidden="false" customHeight="false" outlineLevel="0" collapsed="false">
      <c r="A2" s="0" t="n">
        <v>65</v>
      </c>
      <c r="B2" s="0" t="n">
        <v>175</v>
      </c>
    </row>
    <row r="3" customFormat="false" ht="16" hidden="false" customHeight="false" outlineLevel="0" collapsed="false">
      <c r="A3" s="0" t="n">
        <v>67</v>
      </c>
      <c r="B3" s="0" t="n">
        <v>133</v>
      </c>
    </row>
    <row r="4" customFormat="false" ht="16" hidden="false" customHeight="false" outlineLevel="0" collapsed="false">
      <c r="A4" s="0" t="n">
        <v>71</v>
      </c>
      <c r="B4" s="0" t="n">
        <v>185</v>
      </c>
    </row>
    <row r="5" customFormat="false" ht="16" hidden="false" customHeight="false" outlineLevel="0" collapsed="false">
      <c r="A5" s="0" t="n">
        <v>71</v>
      </c>
      <c r="B5" s="0" t="n">
        <v>163</v>
      </c>
    </row>
    <row r="6" customFormat="false" ht="16" hidden="false" customHeight="false" outlineLevel="0" collapsed="false">
      <c r="A6" s="0" t="n">
        <v>66</v>
      </c>
      <c r="B6" s="0" t="n">
        <v>126</v>
      </c>
    </row>
    <row r="7" customFormat="false" ht="16" hidden="false" customHeight="false" outlineLevel="0" collapsed="false">
      <c r="A7" s="0" t="n">
        <v>75</v>
      </c>
      <c r="B7" s="0" t="n">
        <v>198</v>
      </c>
    </row>
    <row r="8" customFormat="false" ht="16" hidden="false" customHeight="false" outlineLevel="0" collapsed="false">
      <c r="A8" s="0" t="n">
        <v>67</v>
      </c>
      <c r="B8" s="0" t="n">
        <v>153</v>
      </c>
    </row>
    <row r="9" customFormat="false" ht="16" hidden="false" customHeight="false" outlineLevel="0" collapsed="false">
      <c r="A9" s="0" t="n">
        <v>70</v>
      </c>
      <c r="B9" s="0" t="n">
        <v>163</v>
      </c>
    </row>
    <row r="10" customFormat="false" ht="16" hidden="false" customHeight="false" outlineLevel="0" collapsed="false">
      <c r="A10" s="0" t="n">
        <v>71</v>
      </c>
      <c r="B10" s="0" t="n">
        <v>159</v>
      </c>
    </row>
    <row r="11" customFormat="false" ht="16" hidden="false" customHeight="false" outlineLevel="0" collapsed="false">
      <c r="A11" s="0" t="n">
        <v>69</v>
      </c>
      <c r="B11" s="0" t="n">
        <v>151</v>
      </c>
    </row>
    <row r="12" customFormat="false" ht="16" hidden="false" customHeight="false" outlineLevel="0" collapsed="false">
      <c r="A12" s="0" t="n">
        <v>69</v>
      </c>
      <c r="B12" s="0" t="n">
        <v>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29.16"/>
    <col collapsed="false" customWidth="true" hidden="false" outlineLevel="0" max="2" min="2" style="0" width="25.66"/>
  </cols>
  <sheetData>
    <row r="1" customFormat="false" ht="16" hidden="false" customHeight="false" outlineLevel="0" collapsed="false">
      <c r="A1" s="0" t="s">
        <v>5</v>
      </c>
      <c r="B1" s="0" t="s">
        <v>6</v>
      </c>
    </row>
    <row r="2" customFormat="false" ht="16" hidden="false" customHeight="false" outlineLevel="0" collapsed="false">
      <c r="A2" s="0" t="n">
        <v>35</v>
      </c>
      <c r="B2" s="0" t="n">
        <v>5.88</v>
      </c>
    </row>
    <row r="3" customFormat="false" ht="16" hidden="false" customHeight="false" outlineLevel="0" collapsed="false">
      <c r="A3" s="0" t="n">
        <v>50</v>
      </c>
      <c r="B3" s="0" t="n">
        <v>5.99</v>
      </c>
    </row>
    <row r="4" customFormat="false" ht="16" hidden="false" customHeight="false" outlineLevel="0" collapsed="false">
      <c r="A4" s="0" t="n">
        <v>75</v>
      </c>
      <c r="B4" s="0" t="n">
        <v>6.74</v>
      </c>
    </row>
    <row r="5" customFormat="false" ht="16" hidden="false" customHeight="false" outlineLevel="0" collapsed="false">
      <c r="A5" s="0" t="n">
        <v>95</v>
      </c>
      <c r="B5" s="0" t="n">
        <v>6.1</v>
      </c>
    </row>
    <row r="6" customFormat="false" ht="16" hidden="false" customHeight="false" outlineLevel="0" collapsed="false">
      <c r="A6" s="0" t="n">
        <v>120</v>
      </c>
      <c r="B6" s="0" t="n">
        <v>7.7</v>
      </c>
    </row>
    <row r="7" customFormat="false" ht="16" hidden="false" customHeight="false" outlineLevel="0" collapsed="false">
      <c r="A7" s="0" t="n">
        <v>130</v>
      </c>
      <c r="B7" s="0" t="n">
        <v>6.93</v>
      </c>
    </row>
    <row r="8" customFormat="false" ht="16" hidden="false" customHeight="false" outlineLevel="0" collapsed="false">
      <c r="A8" s="0" t="n">
        <v>145</v>
      </c>
      <c r="B8" s="0" t="n">
        <v>6.42</v>
      </c>
    </row>
    <row r="9" customFormat="false" ht="16" hidden="false" customHeight="false" outlineLevel="0" collapsed="false">
      <c r="A9" s="0" t="n">
        <v>155</v>
      </c>
      <c r="B9" s="0" t="n">
        <v>7.97</v>
      </c>
    </row>
    <row r="10" customFormat="false" ht="16" hidden="false" customHeight="false" outlineLevel="0" collapsed="false">
      <c r="A10" s="0" t="n">
        <v>160</v>
      </c>
      <c r="B10" s="0" t="n">
        <v>7.92</v>
      </c>
    </row>
    <row r="11" customFormat="false" ht="16" hidden="false" customHeight="false" outlineLevel="0" collapsed="false">
      <c r="A11" s="0" t="n">
        <v>175</v>
      </c>
      <c r="B11" s="0" t="n">
        <v>7.62</v>
      </c>
    </row>
    <row r="12" customFormat="false" ht="16" hidden="false" customHeight="false" outlineLevel="0" collapsed="false">
      <c r="A12" s="0" t="n">
        <v>185</v>
      </c>
      <c r="B12" s="0" t="n">
        <v>6.89</v>
      </c>
    </row>
    <row r="13" customFormat="false" ht="16" hidden="false" customHeight="false" outlineLevel="0" collapsed="false">
      <c r="A13" s="0" t="n">
        <v>190</v>
      </c>
      <c r="B13" s="0" t="n">
        <v>7.9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23.5"/>
    <col collapsed="false" customWidth="true" hidden="false" outlineLevel="0" max="2" min="2" style="0" width="13.33"/>
  </cols>
  <sheetData>
    <row r="1" customFormat="false" ht="16" hidden="false" customHeight="false" outlineLevel="0" collapsed="false">
      <c r="A1" s="0" t="s">
        <v>7</v>
      </c>
      <c r="B1" s="0" t="s">
        <v>8</v>
      </c>
    </row>
    <row r="2" customFormat="false" ht="16" hidden="false" customHeight="false" outlineLevel="0" collapsed="false">
      <c r="A2" s="0" t="n">
        <v>0</v>
      </c>
      <c r="B2" s="0" t="n">
        <v>89.2</v>
      </c>
    </row>
    <row r="3" customFormat="false" ht="16" hidden="false" customHeight="false" outlineLevel="0" collapsed="false">
      <c r="A3" s="0" t="n">
        <v>1</v>
      </c>
      <c r="B3" s="0" t="n">
        <v>86.4</v>
      </c>
    </row>
    <row r="4" customFormat="false" ht="16" hidden="false" customHeight="false" outlineLevel="0" collapsed="false">
      <c r="A4" s="0" t="n">
        <v>2</v>
      </c>
      <c r="B4" s="0" t="n">
        <v>83.5</v>
      </c>
    </row>
    <row r="5" customFormat="false" ht="16" hidden="false" customHeight="false" outlineLevel="0" collapsed="false">
      <c r="A5" s="0" t="n">
        <v>3</v>
      </c>
      <c r="B5" s="0" t="n">
        <v>81.1</v>
      </c>
    </row>
    <row r="6" customFormat="false" ht="16" hidden="false" customHeight="false" outlineLevel="0" collapsed="false">
      <c r="A6" s="0" t="n">
        <v>4</v>
      </c>
      <c r="B6" s="0" t="n">
        <v>78.2</v>
      </c>
    </row>
    <row r="7" customFormat="false" ht="16" hidden="false" customHeight="false" outlineLevel="0" collapsed="false">
      <c r="A7" s="0" t="n">
        <v>5</v>
      </c>
      <c r="B7" s="0" t="n">
        <v>73.9</v>
      </c>
    </row>
    <row r="8" customFormat="false" ht="16" hidden="false" customHeight="false" outlineLevel="0" collapsed="false">
      <c r="A8" s="0" t="n">
        <v>6</v>
      </c>
      <c r="B8" s="0" t="n">
        <v>64.3</v>
      </c>
    </row>
    <row r="9" customFormat="false" ht="16" hidden="false" customHeight="false" outlineLevel="0" collapsed="false">
      <c r="A9" s="0" t="n">
        <v>7</v>
      </c>
      <c r="B9" s="0" t="n">
        <v>71.8</v>
      </c>
    </row>
    <row r="10" customFormat="false" ht="16" hidden="false" customHeight="false" outlineLevel="0" collapsed="false">
      <c r="A10" s="0" t="n">
        <v>8</v>
      </c>
      <c r="B10" s="0" t="n">
        <v>65.5</v>
      </c>
    </row>
    <row r="11" customFormat="false" ht="16" hidden="false" customHeight="false" outlineLevel="0" collapsed="false">
      <c r="A11" s="0" t="n">
        <v>9</v>
      </c>
      <c r="B11" s="0" t="n">
        <v>66.2</v>
      </c>
    </row>
    <row r="13" customFormat="false" ht="16" hidden="false" customHeight="false" outlineLevel="0" collapsed="false">
      <c r="A13" s="0" t="n">
        <f aca="false">RSQ(B2:B11,A2:A11)</f>
        <v>0.89755728116947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0.5" defaultRowHeight="15" zeroHeight="false" outlineLevelRow="0" outlineLevelCol="0"/>
  <cols>
    <col collapsed="false" customWidth="true" hidden="false" outlineLevel="0" max="2" min="1" style="0" width="21"/>
  </cols>
  <sheetData>
    <row r="1" customFormat="false" ht="15" hidden="false" customHeight="false" outlineLevel="0" collapsed="false">
      <c r="B1" s="0" t="s">
        <v>9</v>
      </c>
      <c r="C1" s="0" t="s">
        <v>10</v>
      </c>
    </row>
    <row r="2" customFormat="false" ht="15" hidden="false" customHeight="false" outlineLevel="0" collapsed="false">
      <c r="B2" s="0" t="n">
        <v>45</v>
      </c>
      <c r="C2" s="0" t="n">
        <v>171</v>
      </c>
    </row>
    <row r="3" customFormat="false" ht="15" hidden="false" customHeight="false" outlineLevel="0" collapsed="false">
      <c r="B3" s="0" t="n">
        <v>51</v>
      </c>
      <c r="C3" s="0" t="n">
        <v>178</v>
      </c>
    </row>
    <row r="4" customFormat="false" ht="15" hidden="false" customHeight="false" outlineLevel="0" collapsed="false">
      <c r="B4" s="0" t="n">
        <v>39</v>
      </c>
      <c r="C4" s="0" t="n">
        <v>157</v>
      </c>
    </row>
    <row r="5" customFormat="false" ht="15" hidden="false" customHeight="false" outlineLevel="0" collapsed="false">
      <c r="B5" s="0" t="n">
        <v>41</v>
      </c>
      <c r="C5" s="0" t="n">
        <v>163</v>
      </c>
    </row>
    <row r="6" customFormat="false" ht="15" hidden="false" customHeight="false" outlineLevel="0" collapsed="false">
      <c r="B6" s="0" t="n">
        <v>48</v>
      </c>
      <c r="C6" s="0" t="n">
        <v>172</v>
      </c>
    </row>
    <row r="7" customFormat="false" ht="15" hidden="false" customHeight="false" outlineLevel="0" collapsed="false">
      <c r="B7" s="0" t="n">
        <v>49</v>
      </c>
      <c r="C7" s="0" t="n">
        <v>183</v>
      </c>
    </row>
    <row r="8" customFormat="false" ht="15" hidden="false" customHeight="false" outlineLevel="0" collapsed="false">
      <c r="B8" s="0" t="n">
        <v>46</v>
      </c>
      <c r="C8" s="0" t="n">
        <v>173</v>
      </c>
    </row>
    <row r="9" customFormat="false" ht="15" hidden="false" customHeight="false" outlineLevel="0" collapsed="false">
      <c r="B9" s="0" t="n">
        <v>43</v>
      </c>
      <c r="C9" s="0" t="n">
        <v>175</v>
      </c>
    </row>
    <row r="10" customFormat="false" ht="15" hidden="false" customHeight="false" outlineLevel="0" collapsed="false">
      <c r="B10" s="0" t="n">
        <v>47</v>
      </c>
      <c r="C10" s="0" t="n">
        <v>173</v>
      </c>
    </row>
    <row r="11" customFormat="false" ht="15" hidden="false" customHeight="false" outlineLevel="0" collapsed="false">
      <c r="A11" s="0" t="s">
        <v>11</v>
      </c>
      <c r="B11" s="0" t="n">
        <f aca="false">SLOPE($C$2:$C$12,$B$2:$B$12)</f>
        <v>1.6996303142329</v>
      </c>
      <c r="E11" s="0" t="n">
        <f aca="false">B12+B11*43</f>
        <v>167.512014787431</v>
      </c>
    </row>
    <row r="12" customFormat="false" ht="15" hidden="false" customHeight="false" outlineLevel="0" collapsed="false">
      <c r="A12" s="0" t="s">
        <v>12</v>
      </c>
      <c r="B12" s="0" t="n">
        <f aca="false">INTERCEPT($C$2:$C$12,$B$2:$B$12)</f>
        <v>94.4279112754159</v>
      </c>
    </row>
    <row r="13" customFormat="false" ht="15" hidden="false" customHeight="false" outlineLevel="0" collapsed="false">
      <c r="A13" s="0" t="s">
        <v>13</v>
      </c>
      <c r="B13" s="0" t="n">
        <f aca="false">RSQ($C$2:$C$12,$B$2:$B$12)</f>
        <v>0.73268170367424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10.5" defaultRowHeight="16" zeroHeight="false" outlineLevelRow="0" outlineLevelCol="0"/>
  <cols>
    <col collapsed="false" customWidth="true" hidden="false" outlineLevel="0" max="2" min="2" style="0" width="19"/>
  </cols>
  <sheetData>
    <row r="1" customFormat="false" ht="18" hidden="false" customHeight="false" outlineLevel="0" collapsed="false">
      <c r="A1" s="1" t="s">
        <v>0</v>
      </c>
      <c r="B1" s="1" t="s">
        <v>14</v>
      </c>
    </row>
    <row r="2" customFormat="false" ht="18" hidden="false" customHeight="false" outlineLevel="0" collapsed="false">
      <c r="A2" s="2" t="n">
        <v>1912</v>
      </c>
      <c r="B2" s="2" t="n">
        <v>82.2</v>
      </c>
    </row>
    <row r="3" customFormat="false" ht="18" hidden="false" customHeight="false" outlineLevel="0" collapsed="false">
      <c r="A3" s="2" t="n">
        <v>1924</v>
      </c>
      <c r="B3" s="2" t="n">
        <v>72.4</v>
      </c>
    </row>
    <row r="4" customFormat="false" ht="18" hidden="false" customHeight="false" outlineLevel="0" collapsed="false">
      <c r="A4" s="2" t="n">
        <v>1932</v>
      </c>
      <c r="B4" s="2" t="n">
        <v>66.8</v>
      </c>
    </row>
    <row r="5" customFormat="false" ht="18" hidden="false" customHeight="false" outlineLevel="0" collapsed="false">
      <c r="A5" s="2" t="n">
        <v>1952</v>
      </c>
      <c r="B5" s="2" t="n">
        <v>66.8</v>
      </c>
    </row>
    <row r="6" customFormat="false" ht="18" hidden="false" customHeight="false" outlineLevel="0" collapsed="false">
      <c r="A6" s="2" t="n">
        <v>1960</v>
      </c>
      <c r="B6" s="2" t="n">
        <v>61.2</v>
      </c>
    </row>
    <row r="7" customFormat="false" ht="18" hidden="false" customHeight="false" outlineLevel="0" collapsed="false">
      <c r="A7" s="2" t="n">
        <v>1968</v>
      </c>
      <c r="B7" s="2" t="n">
        <v>60</v>
      </c>
    </row>
    <row r="8" customFormat="false" ht="18" hidden="false" customHeight="false" outlineLevel="0" collapsed="false">
      <c r="A8" s="2" t="n">
        <v>1976</v>
      </c>
      <c r="B8" s="2" t="n">
        <v>55.65</v>
      </c>
    </row>
    <row r="9" customFormat="false" ht="18" hidden="false" customHeight="false" outlineLevel="0" collapsed="false">
      <c r="A9" s="2" t="n">
        <v>1984</v>
      </c>
      <c r="B9" s="2" t="n">
        <v>55.92</v>
      </c>
    </row>
    <row r="10" customFormat="false" ht="18" hidden="false" customHeight="false" outlineLevel="0" collapsed="false">
      <c r="A10" s="2" t="n">
        <v>1992</v>
      </c>
      <c r="B10" s="2" t="n">
        <v>54.64</v>
      </c>
    </row>
    <row r="11" customFormat="false" ht="18" hidden="false" customHeight="false" outlineLevel="0" collapsed="false">
      <c r="A11" s="2" t="n">
        <v>2000</v>
      </c>
      <c r="B11" s="2" t="n">
        <v>53.8</v>
      </c>
    </row>
    <row r="12" customFormat="false" ht="18" hidden="false" customHeight="false" outlineLevel="0" collapsed="false">
      <c r="A12" s="2" t="n">
        <v>2008</v>
      </c>
      <c r="B12" s="2" t="n">
        <v>53.1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0.83984375" defaultRowHeight="16" zeroHeight="false" outlineLevelRow="0" outlineLevelCol="0"/>
  <cols>
    <col collapsed="false" customWidth="true" hidden="false" outlineLevel="0" max="1" min="1" style="3" width="15.33"/>
    <col collapsed="false" customWidth="true" hidden="false" outlineLevel="0" max="2" min="2" style="3" width="20.16"/>
    <col collapsed="false" customWidth="true" hidden="false" outlineLevel="0" max="3" min="3" style="3" width="27.83"/>
    <col collapsed="false" customWidth="true" hidden="false" outlineLevel="0" max="4" min="4" style="3" width="33.5"/>
    <col collapsed="false" customWidth="true" hidden="false" outlineLevel="0" max="5" min="5" style="3" width="23.5"/>
    <col collapsed="false" customWidth="false" hidden="false" outlineLevel="0" max="1024" min="6" style="3" width="10.83"/>
  </cols>
  <sheetData>
    <row r="1" customFormat="false" ht="19" hidden="false" customHeight="false" outlineLevel="0" collapsed="false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</row>
    <row r="2" customFormat="false" ht="19" hidden="false" customHeight="false" outlineLevel="0" collapsed="false">
      <c r="A2" s="5" t="s">
        <v>20</v>
      </c>
      <c r="B2" s="5" t="n">
        <v>7</v>
      </c>
      <c r="C2" s="5" t="n">
        <v>1819</v>
      </c>
      <c r="D2" s="5" t="n">
        <v>22</v>
      </c>
      <c r="E2" s="6" t="n">
        <v>52423</v>
      </c>
    </row>
    <row r="3" customFormat="false" ht="19" hidden="false" customHeight="false" outlineLevel="0" collapsed="false">
      <c r="A3" s="5" t="s">
        <v>21</v>
      </c>
      <c r="B3" s="5" t="n">
        <v>8</v>
      </c>
      <c r="C3" s="5" t="n">
        <v>1876</v>
      </c>
      <c r="D3" s="5" t="n">
        <v>38</v>
      </c>
      <c r="E3" s="6" t="n">
        <v>104100</v>
      </c>
    </row>
    <row r="4" customFormat="false" ht="19" hidden="false" customHeight="false" outlineLevel="0" collapsed="false">
      <c r="A4" s="5" t="s">
        <v>22</v>
      </c>
      <c r="B4" s="5" t="n">
        <v>6</v>
      </c>
      <c r="C4" s="5" t="n">
        <v>1959</v>
      </c>
      <c r="D4" s="5" t="n">
        <v>50</v>
      </c>
      <c r="E4" s="6" t="n">
        <v>10932</v>
      </c>
    </row>
    <row r="5" customFormat="false" ht="19" hidden="false" customHeight="false" outlineLevel="0" collapsed="false">
      <c r="A5" s="5" t="s">
        <v>23</v>
      </c>
      <c r="B5" s="5" t="n">
        <v>4</v>
      </c>
      <c r="C5" s="5" t="n">
        <v>1846</v>
      </c>
      <c r="D5" s="5" t="n">
        <v>29</v>
      </c>
      <c r="E5" s="6" t="n">
        <v>56276</v>
      </c>
    </row>
    <row r="6" customFormat="false" ht="19" hidden="false" customHeight="false" outlineLevel="0" collapsed="false">
      <c r="A6" s="5" t="s">
        <v>24</v>
      </c>
      <c r="B6" s="5" t="n">
        <v>8</v>
      </c>
      <c r="C6" s="5" t="n">
        <v>1788</v>
      </c>
      <c r="D6" s="5" t="n">
        <v>7</v>
      </c>
      <c r="E6" s="6" t="n">
        <v>12407</v>
      </c>
    </row>
    <row r="7" customFormat="false" ht="19" hidden="false" customHeight="false" outlineLevel="0" collapsed="false">
      <c r="A7" s="5" t="s">
        <v>25</v>
      </c>
      <c r="B7" s="5" t="n">
        <v>8</v>
      </c>
      <c r="C7" s="5" t="n">
        <v>1821</v>
      </c>
      <c r="D7" s="5" t="n">
        <v>24</v>
      </c>
      <c r="E7" s="6" t="n">
        <v>69709</v>
      </c>
    </row>
    <row r="8" customFormat="false" ht="19" hidden="false" customHeight="false" outlineLevel="0" collapsed="false">
      <c r="A8" s="5" t="s">
        <v>26</v>
      </c>
      <c r="B8" s="5" t="n">
        <v>9</v>
      </c>
      <c r="C8" s="5" t="n">
        <v>1787</v>
      </c>
      <c r="D8" s="5" t="n">
        <v>3</v>
      </c>
      <c r="E8" s="6" t="n">
        <v>8722</v>
      </c>
    </row>
    <row r="9" customFormat="false" ht="19" hidden="false" customHeight="false" outlineLevel="0" collapsed="false">
      <c r="A9" s="5" t="s">
        <v>27</v>
      </c>
      <c r="B9" s="5" t="n">
        <v>4</v>
      </c>
      <c r="C9" s="5" t="n">
        <v>1803</v>
      </c>
      <c r="D9" s="5" t="n">
        <v>17</v>
      </c>
      <c r="E9" s="6" t="n">
        <v>44828</v>
      </c>
    </row>
    <row r="10" customFormat="false" ht="19" hidden="false" customHeight="false" outlineLevel="0" collapsed="false">
      <c r="A10" s="5" t="s">
        <v>28</v>
      </c>
      <c r="B10" s="5" t="n">
        <v>13</v>
      </c>
      <c r="C10" s="5" t="n">
        <v>1788</v>
      </c>
      <c r="D10" s="5" t="n">
        <v>8</v>
      </c>
      <c r="E10" s="6" t="n">
        <v>32008</v>
      </c>
    </row>
    <row r="11" customFormat="false" ht="19" hidden="false" customHeight="false" outlineLevel="0" collapsed="false">
      <c r="A11" s="5" t="s">
        <v>29</v>
      </c>
      <c r="B11" s="5" t="n">
        <v>4</v>
      </c>
      <c r="C11" s="5" t="n">
        <v>1896</v>
      </c>
      <c r="D11" s="5" t="n">
        <v>45</v>
      </c>
      <c r="E11" s="6" t="n">
        <v>84904</v>
      </c>
    </row>
    <row r="12" customFormat="false" ht="19" hidden="false" customHeight="false" outlineLevel="0" collapsed="false">
      <c r="A12" s="5" t="s">
        <v>30</v>
      </c>
      <c r="B12" s="5" t="n">
        <v>9</v>
      </c>
      <c r="C12" s="5" t="n">
        <v>1848</v>
      </c>
      <c r="D12" s="5" t="n">
        <v>30</v>
      </c>
      <c r="E12" s="6" t="n">
        <v>65499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8.3671875" defaultRowHeight="15" zeroHeight="false" outlineLevelRow="0" outlineLevelCol="0"/>
  <cols>
    <col collapsed="false" customWidth="true" hidden="false" outlineLevel="0" max="1" min="1" style="0" width="11.22"/>
    <col collapsed="false" customWidth="true" hidden="false" outlineLevel="0" max="3" min="3" style="0" width="12.2"/>
    <col collapsed="false" customWidth="true" hidden="false" outlineLevel="0" max="4" min="4" style="0" width="14.52"/>
  </cols>
  <sheetData>
    <row r="1" customFormat="false" ht="15.65" hidden="false" customHeight="false" outlineLevel="0" collapsed="false">
      <c r="B1" s="7" t="s">
        <v>0</v>
      </c>
      <c r="C1" s="7" t="s">
        <v>31</v>
      </c>
      <c r="D1" s="8" t="s">
        <v>32</v>
      </c>
    </row>
    <row r="2" customFormat="false" ht="15.65" hidden="false" customHeight="false" outlineLevel="0" collapsed="false">
      <c r="B2" s="9" t="n">
        <v>1912</v>
      </c>
      <c r="C2" s="9" t="n">
        <v>82.2</v>
      </c>
      <c r="D2" s="0" t="n">
        <f aca="false">$B$17+$B$16*B2</f>
        <v>76.4779271465741</v>
      </c>
    </row>
    <row r="3" customFormat="false" ht="15.65" hidden="false" customHeight="false" outlineLevel="0" collapsed="false">
      <c r="B3" s="9" t="n">
        <v>1924</v>
      </c>
      <c r="C3" s="9" t="n">
        <v>72.4</v>
      </c>
      <c r="D3" s="0" t="n">
        <f aca="false">$B$17+$B$16*B3</f>
        <v>73.1706938421509</v>
      </c>
    </row>
    <row r="4" customFormat="false" ht="15.65" hidden="false" customHeight="false" outlineLevel="0" collapsed="false">
      <c r="B4" s="9" t="n">
        <v>1932</v>
      </c>
      <c r="C4" s="9" t="n">
        <v>66.8</v>
      </c>
      <c r="D4" s="10" t="n">
        <f aca="false">$B$17+$B$16*B4</f>
        <v>70.965871639202</v>
      </c>
    </row>
    <row r="5" customFormat="false" ht="15.65" hidden="false" customHeight="false" outlineLevel="0" collapsed="false">
      <c r="B5" s="9" t="n">
        <v>1952</v>
      </c>
      <c r="C5" s="9" t="n">
        <v>66.8</v>
      </c>
      <c r="D5" s="0" t="n">
        <f aca="false">$B$17+$B$16*B5</f>
        <v>65.45381613183</v>
      </c>
    </row>
    <row r="6" customFormat="false" ht="15.65" hidden="false" customHeight="false" outlineLevel="0" collapsed="false">
      <c r="B6" s="9" t="n">
        <v>1960</v>
      </c>
      <c r="C6" s="9" t="n">
        <v>61.2</v>
      </c>
      <c r="D6" s="0" t="n">
        <f aca="false">$B$17+$B$16*B6</f>
        <v>63.2489939288811</v>
      </c>
    </row>
    <row r="7" customFormat="false" ht="15.65" hidden="false" customHeight="false" outlineLevel="0" collapsed="false">
      <c r="B7" s="9" t="n">
        <v>1968</v>
      </c>
      <c r="C7" s="9" t="n">
        <v>60</v>
      </c>
      <c r="D7" s="0" t="n">
        <f aca="false">$B$17+$B$16*B7</f>
        <v>61.0441717259323</v>
      </c>
    </row>
    <row r="8" customFormat="false" ht="15.65" hidden="false" customHeight="false" outlineLevel="0" collapsed="false">
      <c r="B8" s="9" t="n">
        <v>1976</v>
      </c>
      <c r="C8" s="9" t="n">
        <v>55.65</v>
      </c>
      <c r="D8" s="0" t="n">
        <f aca="false">$B$17+$B$16*B8</f>
        <v>58.8393495229834</v>
      </c>
    </row>
    <row r="9" customFormat="false" ht="15.65" hidden="false" customHeight="false" outlineLevel="0" collapsed="false">
      <c r="B9" s="9" t="n">
        <v>1984</v>
      </c>
      <c r="C9" s="9" t="n">
        <v>55.92</v>
      </c>
      <c r="D9" s="10" t="n">
        <f aca="false">$B$17+$B$16*B9</f>
        <v>56.6345273200346</v>
      </c>
    </row>
    <row r="10" customFormat="false" ht="15.65" hidden="false" customHeight="false" outlineLevel="0" collapsed="false">
      <c r="B10" s="9" t="n">
        <v>1992</v>
      </c>
      <c r="C10" s="9" t="n">
        <v>54.64</v>
      </c>
      <c r="D10" s="0" t="n">
        <f aca="false">$B$17+$B$16*B10</f>
        <v>54.4297051170858</v>
      </c>
    </row>
    <row r="11" customFormat="false" ht="15.65" hidden="false" customHeight="false" outlineLevel="0" collapsed="false">
      <c r="B11" s="9" t="n">
        <v>2000</v>
      </c>
      <c r="C11" s="9" t="n">
        <v>53.8</v>
      </c>
      <c r="D11" s="0" t="n">
        <f aca="false">$B$17+$B$16*B11</f>
        <v>52.224882914137</v>
      </c>
    </row>
    <row r="12" customFormat="false" ht="15.65" hidden="false" customHeight="false" outlineLevel="0" collapsed="false">
      <c r="B12" s="9" t="n">
        <v>2008</v>
      </c>
      <c r="C12" s="9" t="n">
        <v>53.1</v>
      </c>
      <c r="D12" s="0" t="n">
        <f aca="false">$B$17+$B$16*B12</f>
        <v>50.0200607111881</v>
      </c>
    </row>
    <row r="13" customFormat="false" ht="15" hidden="false" customHeight="false" outlineLevel="0" collapsed="false">
      <c r="A13" s="0" t="s">
        <v>33</v>
      </c>
      <c r="B13" s="0" t="n">
        <f aca="false">AVERAGE(B2:B12)</f>
        <v>1964.36363636364</v>
      </c>
      <c r="C13" s="0" t="n">
        <f aca="false">AVERAGE(C2:C12)</f>
        <v>62.0463636363636</v>
      </c>
      <c r="D13" s="0" t="n">
        <f aca="false">AVERAGE(D2:D12)</f>
        <v>62.0463636363636</v>
      </c>
    </row>
    <row r="15" customFormat="false" ht="15" hidden="false" customHeight="false" outlineLevel="0" collapsed="false">
      <c r="D15" s="0" t="n">
        <v>2012</v>
      </c>
      <c r="F15" s="0" t="n">
        <f aca="false">$B$17+$B$16*D15</f>
        <v>48.9176496097138</v>
      </c>
    </row>
    <row r="16" customFormat="false" ht="15" hidden="false" customHeight="false" outlineLevel="0" collapsed="false">
      <c r="A16" s="0" t="s">
        <v>11</v>
      </c>
      <c r="B16" s="0" t="n">
        <f aca="false">SLOPE($C$2:$C$12,$B$2:$B$12)</f>
        <v>-0.275602775368604</v>
      </c>
    </row>
    <row r="17" customFormat="false" ht="15" hidden="false" customHeight="false" outlineLevel="0" collapsed="false">
      <c r="A17" s="0" t="s">
        <v>12</v>
      </c>
      <c r="B17" s="0" t="n">
        <f aca="false">INTERCEPT($C$2:$C$12,$B$2:$B$12)</f>
        <v>603.430433651344</v>
      </c>
    </row>
    <row r="18" customFormat="false" ht="15" hidden="false" customHeight="false" outlineLevel="0" collapsed="false">
      <c r="A18" s="0" t="s">
        <v>13</v>
      </c>
      <c r="B18" s="0" t="n">
        <f aca="false">RSQ($C$2:$C$12,$B$2:$B$12)</f>
        <v>0.904729242492149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7" activeCellId="0" sqref="E57"/>
    </sheetView>
  </sheetViews>
  <sheetFormatPr defaultColWidth="8.3671875" defaultRowHeight="12.8" zeroHeight="false" outlineLevelRow="0" outlineLevelCol="0"/>
  <cols>
    <col collapsed="false" customWidth="true" hidden="false" outlineLevel="0" max="1" min="1" style="0" width="14.32"/>
    <col collapsed="false" customWidth="true" hidden="false" outlineLevel="0" max="7" min="7" style="0" width="15.06"/>
  </cols>
  <sheetData>
    <row r="1" customFormat="false" ht="58.2" hidden="false" customHeight="false" outlineLevel="0" collapsed="false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  <c r="G1" s="8" t="s">
        <v>32</v>
      </c>
    </row>
    <row r="2" customFormat="false" ht="15.65" hidden="false" customHeight="false" outlineLevel="0" collapsed="false">
      <c r="A2" s="9" t="s">
        <v>20</v>
      </c>
      <c r="B2" s="9" t="n">
        <v>7</v>
      </c>
      <c r="C2" s="9" t="n">
        <v>1819</v>
      </c>
      <c r="D2" s="9" t="n">
        <v>22</v>
      </c>
      <c r="E2" s="9" t="n">
        <v>52423</v>
      </c>
      <c r="G2" s="0" t="n">
        <f aca="false">$B$15+$B$14*1900</f>
        <v>5.95789374941371</v>
      </c>
    </row>
    <row r="3" customFormat="false" ht="15.65" hidden="false" customHeight="false" outlineLevel="0" collapsed="false">
      <c r="A3" s="9" t="s">
        <v>21</v>
      </c>
      <c r="B3" s="9" t="n">
        <v>8</v>
      </c>
      <c r="C3" s="9" t="n">
        <v>1876</v>
      </c>
      <c r="D3" s="9" t="n">
        <v>38</v>
      </c>
      <c r="E3" s="9" t="n">
        <v>104100</v>
      </c>
      <c r="G3" s="0" t="n">
        <f aca="false">$B$15+$B$14*1940</f>
        <v>5.09313029611332</v>
      </c>
    </row>
    <row r="4" customFormat="false" ht="15.65" hidden="false" customHeight="false" outlineLevel="0" collapsed="false">
      <c r="A4" s="9" t="s">
        <v>22</v>
      </c>
      <c r="B4" s="9" t="n">
        <v>6</v>
      </c>
      <c r="C4" s="9" t="n">
        <v>1959</v>
      </c>
      <c r="D4" s="9" t="n">
        <v>50</v>
      </c>
      <c r="E4" s="9" t="n">
        <v>10932</v>
      </c>
      <c r="G4" s="0" t="n">
        <f aca="false">$B$15+$B$14*2020</f>
        <v>3.36360338951252</v>
      </c>
    </row>
    <row r="5" customFormat="false" ht="15.65" hidden="false" customHeight="false" outlineLevel="0" collapsed="false">
      <c r="A5" s="9" t="s">
        <v>23</v>
      </c>
      <c r="B5" s="9" t="n">
        <v>4</v>
      </c>
      <c r="C5" s="9" t="n">
        <v>1846</v>
      </c>
      <c r="D5" s="9" t="n">
        <v>29</v>
      </c>
      <c r="E5" s="9" t="n">
        <v>56276</v>
      </c>
      <c r="G5" s="0" t="n">
        <f aca="false">$B$15+$B$14*C5</f>
        <v>7.12532441136925</v>
      </c>
    </row>
    <row r="6" customFormat="false" ht="15.65" hidden="false" customHeight="false" outlineLevel="0" collapsed="false">
      <c r="A6" s="9" t="s">
        <v>24</v>
      </c>
      <c r="B6" s="9" t="n">
        <v>8</v>
      </c>
      <c r="C6" s="9" t="n">
        <v>1788</v>
      </c>
      <c r="D6" s="9" t="n">
        <v>7</v>
      </c>
      <c r="E6" s="9" t="n">
        <v>12407</v>
      </c>
      <c r="G6" s="0" t="n">
        <f aca="false">$B$15+$B$14*C6</f>
        <v>8.37923141865483</v>
      </c>
    </row>
    <row r="7" customFormat="false" ht="15.65" hidden="false" customHeight="false" outlineLevel="0" collapsed="false">
      <c r="A7" s="9" t="s">
        <v>25</v>
      </c>
      <c r="B7" s="9" t="n">
        <v>8</v>
      </c>
      <c r="C7" s="9" t="n">
        <v>1821</v>
      </c>
      <c r="D7" s="9" t="n">
        <v>24</v>
      </c>
      <c r="E7" s="9" t="n">
        <v>69709</v>
      </c>
      <c r="G7" s="0" t="n">
        <f aca="false">$B$15+$B$14*C7</f>
        <v>7.665801569682</v>
      </c>
    </row>
    <row r="8" customFormat="false" ht="15.65" hidden="false" customHeight="false" outlineLevel="0" collapsed="false">
      <c r="A8" s="9" t="s">
        <v>26</v>
      </c>
      <c r="B8" s="9" t="n">
        <v>9</v>
      </c>
      <c r="C8" s="9" t="n">
        <v>1787</v>
      </c>
      <c r="D8" s="9" t="n">
        <v>3</v>
      </c>
      <c r="E8" s="9" t="n">
        <v>8722</v>
      </c>
      <c r="G8" s="0" t="n">
        <f aca="false">$B$15+$B$14*C8</f>
        <v>8.40085050498733</v>
      </c>
    </row>
    <row r="9" customFormat="false" ht="15.65" hidden="false" customHeight="false" outlineLevel="0" collapsed="false">
      <c r="A9" s="9" t="s">
        <v>27</v>
      </c>
      <c r="B9" s="9" t="n">
        <v>4</v>
      </c>
      <c r="C9" s="9" t="n">
        <v>1803</v>
      </c>
      <c r="D9" s="9" t="n">
        <v>17</v>
      </c>
      <c r="E9" s="9" t="n">
        <v>44828</v>
      </c>
      <c r="G9" s="0" t="n">
        <f aca="false">$B$15+$B$14*C9</f>
        <v>8.05494512366717</v>
      </c>
    </row>
    <row r="10" customFormat="false" ht="15.65" hidden="false" customHeight="false" outlineLevel="0" collapsed="false">
      <c r="A10" s="9" t="s">
        <v>28</v>
      </c>
      <c r="B10" s="9" t="n">
        <v>13</v>
      </c>
      <c r="C10" s="9" t="n">
        <v>1788</v>
      </c>
      <c r="D10" s="9" t="n">
        <v>8</v>
      </c>
      <c r="E10" s="9" t="n">
        <v>32008</v>
      </c>
      <c r="G10" s="0" t="n">
        <f aca="false">$B$15+$B$14*C10</f>
        <v>8.37923141865483</v>
      </c>
    </row>
    <row r="11" customFormat="false" ht="15.65" hidden="false" customHeight="false" outlineLevel="0" collapsed="false">
      <c r="A11" s="9" t="s">
        <v>29</v>
      </c>
      <c r="B11" s="9" t="n">
        <v>4</v>
      </c>
      <c r="C11" s="9" t="n">
        <v>1896</v>
      </c>
      <c r="D11" s="9" t="n">
        <v>45</v>
      </c>
      <c r="E11" s="9" t="n">
        <v>84904</v>
      </c>
      <c r="G11" s="0" t="n">
        <f aca="false">$B$15+$B$14*C11</f>
        <v>6.04437009474376</v>
      </c>
    </row>
    <row r="12" customFormat="false" ht="15.65" hidden="false" customHeight="false" outlineLevel="0" collapsed="false">
      <c r="A12" s="9" t="s">
        <v>30</v>
      </c>
      <c r="B12" s="9" t="n">
        <v>9</v>
      </c>
      <c r="C12" s="9" t="n">
        <v>1848</v>
      </c>
      <c r="D12" s="9" t="n">
        <v>30</v>
      </c>
      <c r="E12" s="9" t="n">
        <v>65499</v>
      </c>
      <c r="G12" s="0" t="n">
        <f aca="false">$B$15+$B$14*C12</f>
        <v>7.08208623870423</v>
      </c>
    </row>
    <row r="14" customFormat="false" ht="15" hidden="false" customHeight="false" outlineLevel="0" collapsed="false">
      <c r="A14" s="0" t="s">
        <v>11</v>
      </c>
      <c r="B14" s="0" t="n">
        <f aca="false">SLOPE($B$2:$B$12,$C$2:$C$12)</f>
        <v>-0.0216190863325099</v>
      </c>
    </row>
    <row r="15" customFormat="false" ht="15" hidden="false" customHeight="false" outlineLevel="0" collapsed="false">
      <c r="A15" s="0" t="s">
        <v>12</v>
      </c>
      <c r="B15" s="0" t="n">
        <f aca="false">INTERCEPT($B$2:$B$12,$C$2:$C$12)</f>
        <v>47.0341577811826</v>
      </c>
    </row>
    <row r="16" customFormat="false" ht="15" hidden="false" customHeight="false" outlineLevel="0" collapsed="false">
      <c r="A16" s="0" t="s">
        <v>13</v>
      </c>
      <c r="B16" s="0" t="n">
        <f aca="false">RSQ($B$2:$B$12,$C$2:$C$12)</f>
        <v>0.183179366302664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2020-05-26T16:54:14Z</dcterms:created>
  <dc:creator>Birgit Coffey</dc:creator>
  <dc:description/>
  <dc:language>en-US</dc:language>
  <cp:lastModifiedBy/>
  <dcterms:modified xsi:type="dcterms:W3CDTF">2020-06-05T17:44:26Z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